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7665" tabRatio="754"/>
  </bookViews>
  <sheets>
    <sheet name="All" sheetId="215" r:id="rId1"/>
  </sheets>
  <definedNames>
    <definedName name="_xlnm._FilterDatabase" localSheetId="0" hidden="1">All!$A$8:$AK$13</definedName>
    <definedName name="_xlnm.Print_Area" localSheetId="0">All!$A$1:$AK$754</definedName>
    <definedName name="_xlnm.Print_Titles" localSheetId="0">All!$2:$12</definedName>
    <definedName name="SOK" localSheetId="0">#REF!</definedName>
    <definedName name="SOK">#REF!</definedName>
  </definedNames>
  <calcPr calcId="145621"/>
</workbook>
</file>

<file path=xl/calcChain.xml><?xml version="1.0" encoding="utf-8"?>
<calcChain xmlns="http://schemas.openxmlformats.org/spreadsheetml/2006/main">
  <c r="AJ748" i="215" l="1"/>
  <c r="AI748" i="215"/>
  <c r="AH748" i="215"/>
  <c r="AG748" i="215"/>
  <c r="AF748" i="215"/>
  <c r="AE748" i="215"/>
  <c r="AD748" i="215"/>
  <c r="AC748" i="215"/>
  <c r="Z748" i="215"/>
  <c r="AA748" i="215"/>
  <c r="AB748" i="215"/>
  <c r="Y748" i="215"/>
  <c r="X748" i="215"/>
  <c r="W748" i="215"/>
  <c r="V748" i="215"/>
  <c r="U748" i="215"/>
  <c r="T748" i="215"/>
  <c r="S748" i="215"/>
  <c r="R748" i="215"/>
  <c r="Q748" i="215"/>
  <c r="P748" i="215"/>
  <c r="O748" i="215"/>
  <c r="N748" i="215"/>
  <c r="M748" i="215"/>
  <c r="L748" i="215"/>
  <c r="K748" i="215"/>
  <c r="J748" i="215"/>
  <c r="I748" i="215"/>
  <c r="H748" i="215"/>
  <c r="G748" i="215"/>
  <c r="BH748" i="215"/>
  <c r="BG748" i="215"/>
  <c r="BF748" i="215"/>
  <c r="BE748" i="215"/>
  <c r="BD748" i="215"/>
  <c r="BC748" i="215"/>
  <c r="BB748" i="215"/>
  <c r="BA748" i="215"/>
  <c r="AZ748" i="215"/>
  <c r="AY748" i="215"/>
  <c r="AX748" i="215"/>
  <c r="AW748" i="215"/>
  <c r="AV748" i="215"/>
  <c r="AU748" i="215"/>
  <c r="AT748" i="215"/>
  <c r="AS748" i="215"/>
  <c r="AR748" i="215"/>
  <c r="AQ748" i="215"/>
  <c r="AP748" i="215"/>
  <c r="AO748" i="215"/>
  <c r="AN748" i="215"/>
  <c r="AM748" i="215"/>
  <c r="G747" i="215"/>
  <c r="G746" i="215"/>
  <c r="O746" i="215" s="1"/>
  <c r="W747" i="215"/>
  <c r="V747" i="215"/>
  <c r="U747" i="215"/>
  <c r="W746" i="215"/>
  <c r="V746" i="215"/>
  <c r="Y745" i="215"/>
  <c r="U745" i="215"/>
  <c r="O745" i="215"/>
  <c r="M745" i="215"/>
  <c r="K745" i="215"/>
  <c r="I745" i="215"/>
  <c r="Y744" i="215"/>
  <c r="U744" i="215"/>
  <c r="O744" i="215"/>
  <c r="M744" i="215"/>
  <c r="K744" i="215"/>
  <c r="I744" i="215"/>
  <c r="AO743" i="215"/>
  <c r="Y743" i="215"/>
  <c r="U743" i="215"/>
  <c r="O743" i="215"/>
  <c r="M743" i="215"/>
  <c r="K743" i="215"/>
  <c r="I743" i="215"/>
  <c r="AC743" i="215" s="1"/>
  <c r="U746" i="215" l="1"/>
  <c r="I747" i="215"/>
  <c r="I746" i="215"/>
  <c r="K747" i="215"/>
  <c r="Y747" i="215"/>
  <c r="K746" i="215"/>
  <c r="Y746" i="215"/>
  <c r="M747" i="215"/>
  <c r="M746" i="215"/>
  <c r="O747" i="215"/>
  <c r="AC745" i="215"/>
  <c r="AC744" i="215"/>
  <c r="AE744" i="215"/>
  <c r="AJ744" i="215" s="1"/>
  <c r="AE745" i="215"/>
  <c r="AJ745" i="215" s="1"/>
  <c r="AE743" i="215"/>
  <c r="AJ743" i="215" s="1"/>
  <c r="BB743" i="215" s="1"/>
  <c r="AC746" i="215" l="1"/>
  <c r="AJ746" i="215" s="1"/>
  <c r="AC747" i="215"/>
  <c r="AJ747" i="215" s="1"/>
  <c r="AN743" i="215"/>
  <c r="AM743" i="215" s="1"/>
  <c r="BC743" i="215" l="1"/>
  <c r="BD743" i="215" s="1"/>
  <c r="AR743" i="215" l="1"/>
  <c r="AQ743" i="215" s="1"/>
  <c r="BE743" i="215" l="1"/>
  <c r="AT743" i="215" l="1"/>
  <c r="AS743" i="215" s="1"/>
  <c r="BF743" i="215"/>
  <c r="AV743" i="215" l="1"/>
  <c r="AU743" i="215" s="1"/>
  <c r="BG743" i="215" s="1"/>
  <c r="AX743" i="215" l="1"/>
  <c r="AW743" i="215" s="1"/>
  <c r="BH743" i="215" s="1"/>
  <c r="AY743" i="215" s="1"/>
  <c r="AZ743" i="215" s="1"/>
  <c r="AO742" i="215" l="1"/>
  <c r="Y742" i="215"/>
  <c r="U742" i="215"/>
  <c r="O742" i="215"/>
  <c r="M742" i="215"/>
  <c r="K742" i="215"/>
  <c r="I742" i="215"/>
  <c r="AC742" i="215" s="1"/>
  <c r="AJ742" i="215" s="1"/>
  <c r="BB742" i="215" s="1"/>
  <c r="AO741" i="215"/>
  <c r="Y741" i="215"/>
  <c r="U741" i="215"/>
  <c r="O741" i="215"/>
  <c r="M741" i="215"/>
  <c r="K741" i="215"/>
  <c r="I741" i="215"/>
  <c r="AC741" i="215" s="1"/>
  <c r="AO740" i="215"/>
  <c r="Y740" i="215"/>
  <c r="U740" i="215"/>
  <c r="O740" i="215"/>
  <c r="M740" i="215"/>
  <c r="K740" i="215"/>
  <c r="I740" i="215"/>
  <c r="AC740" i="215" s="1"/>
  <c r="AO739" i="215"/>
  <c r="Y739" i="215"/>
  <c r="U739" i="215"/>
  <c r="O739" i="215"/>
  <c r="M739" i="215"/>
  <c r="K739" i="215"/>
  <c r="I739" i="215"/>
  <c r="AC739" i="215" s="1"/>
  <c r="AO738" i="215"/>
  <c r="Y738" i="215"/>
  <c r="U738" i="215"/>
  <c r="O738" i="215"/>
  <c r="M738" i="215"/>
  <c r="K738" i="215"/>
  <c r="I738" i="215"/>
  <c r="AC738" i="215" s="1"/>
  <c r="AO737" i="215"/>
  <c r="Y737" i="215"/>
  <c r="U737" i="215"/>
  <c r="O737" i="215"/>
  <c r="M737" i="215"/>
  <c r="K737" i="215"/>
  <c r="I737" i="215"/>
  <c r="AC737" i="215" s="1"/>
  <c r="AO736" i="215"/>
  <c r="Y736" i="215"/>
  <c r="U736" i="215"/>
  <c r="O736" i="215"/>
  <c r="M736" i="215"/>
  <c r="K736" i="215"/>
  <c r="I736" i="215"/>
  <c r="AC736" i="215" s="1"/>
  <c r="AO735" i="215"/>
  <c r="Y735" i="215"/>
  <c r="U735" i="215"/>
  <c r="O735" i="215"/>
  <c r="M735" i="215"/>
  <c r="K735" i="215"/>
  <c r="I735" i="215"/>
  <c r="AC735" i="215" s="1"/>
  <c r="AO734" i="215"/>
  <c r="Y734" i="215"/>
  <c r="U734" i="215"/>
  <c r="O734" i="215"/>
  <c r="M734" i="215"/>
  <c r="K734" i="215"/>
  <c r="I734" i="215"/>
  <c r="AC734" i="215" s="1"/>
  <c r="AO733" i="215"/>
  <c r="Y733" i="215"/>
  <c r="U733" i="215"/>
  <c r="O733" i="215"/>
  <c r="M733" i="215"/>
  <c r="K733" i="215"/>
  <c r="I733" i="215"/>
  <c r="AC733" i="215" s="1"/>
  <c r="AO732" i="215"/>
  <c r="Y732" i="215"/>
  <c r="U732" i="215"/>
  <c r="O732" i="215"/>
  <c r="M732" i="215"/>
  <c r="K732" i="215"/>
  <c r="I732" i="215"/>
  <c r="AC732" i="215" s="1"/>
  <c r="AJ732" i="215" s="1"/>
  <c r="BB732" i="215" s="1"/>
  <c r="AO731" i="215"/>
  <c r="Y731" i="215"/>
  <c r="U731" i="215"/>
  <c r="O731" i="215"/>
  <c r="M731" i="215"/>
  <c r="K731" i="215"/>
  <c r="I731" i="215"/>
  <c r="AC731" i="215" s="1"/>
  <c r="AO730" i="215"/>
  <c r="Y730" i="215"/>
  <c r="U730" i="215"/>
  <c r="O730" i="215"/>
  <c r="M730" i="215"/>
  <c r="K730" i="215"/>
  <c r="I730" i="215"/>
  <c r="AC730" i="215" s="1"/>
  <c r="AJ730" i="215" s="1"/>
  <c r="BB730" i="215" s="1"/>
  <c r="AO729" i="215"/>
  <c r="Y729" i="215"/>
  <c r="U729" i="215"/>
  <c r="O729" i="215"/>
  <c r="M729" i="215"/>
  <c r="K729" i="215"/>
  <c r="I729" i="215"/>
  <c r="AC729" i="215" s="1"/>
  <c r="AO728" i="215"/>
  <c r="Y728" i="215"/>
  <c r="U728" i="215"/>
  <c r="O728" i="215"/>
  <c r="M728" i="215"/>
  <c r="K728" i="215"/>
  <c r="I728" i="215"/>
  <c r="AC728" i="215" s="1"/>
  <c r="AO727" i="215"/>
  <c r="Y727" i="215"/>
  <c r="U727" i="215"/>
  <c r="O727" i="215"/>
  <c r="M727" i="215"/>
  <c r="K727" i="215"/>
  <c r="I727" i="215"/>
  <c r="AC727" i="215" s="1"/>
  <c r="AJ727" i="215" s="1"/>
  <c r="BB727" i="215" s="1"/>
  <c r="AO726" i="215"/>
  <c r="Y726" i="215"/>
  <c r="U726" i="215"/>
  <c r="O726" i="215"/>
  <c r="M726" i="215"/>
  <c r="K726" i="215"/>
  <c r="I726" i="215"/>
  <c r="AC726" i="215" s="1"/>
  <c r="AO725" i="215"/>
  <c r="Y725" i="215"/>
  <c r="U725" i="215"/>
  <c r="O725" i="215"/>
  <c r="M725" i="215"/>
  <c r="K725" i="215"/>
  <c r="I725" i="215"/>
  <c r="AC725" i="215" s="1"/>
  <c r="AO724" i="215"/>
  <c r="Y724" i="215"/>
  <c r="U724" i="215"/>
  <c r="O724" i="215"/>
  <c r="M724" i="215"/>
  <c r="K724" i="215"/>
  <c r="I724" i="215"/>
  <c r="AC724" i="215" s="1"/>
  <c r="AO723" i="215"/>
  <c r="Y723" i="215"/>
  <c r="U723" i="215"/>
  <c r="O723" i="215"/>
  <c r="M723" i="215"/>
  <c r="K723" i="215"/>
  <c r="I723" i="215"/>
  <c r="AC723" i="215" s="1"/>
  <c r="AO722" i="215"/>
  <c r="Y722" i="215"/>
  <c r="U722" i="215"/>
  <c r="O722" i="215"/>
  <c r="M722" i="215"/>
  <c r="K722" i="215"/>
  <c r="I722" i="215"/>
  <c r="AC722" i="215" s="1"/>
  <c r="AO721" i="215"/>
  <c r="Y721" i="215"/>
  <c r="U721" i="215"/>
  <c r="O721" i="215"/>
  <c r="M721" i="215"/>
  <c r="K721" i="215"/>
  <c r="I721" i="215"/>
  <c r="AC721" i="215" s="1"/>
  <c r="AO720" i="215"/>
  <c r="Y720" i="215"/>
  <c r="U720" i="215"/>
  <c r="O720" i="215"/>
  <c r="M720" i="215"/>
  <c r="K720" i="215"/>
  <c r="I720" i="215"/>
  <c r="AC720" i="215" s="1"/>
  <c r="AO719" i="215"/>
  <c r="Y719" i="215"/>
  <c r="U719" i="215"/>
  <c r="O719" i="215"/>
  <c r="M719" i="215"/>
  <c r="K719" i="215"/>
  <c r="I719" i="215"/>
  <c r="AC719" i="215" s="1"/>
  <c r="AO718" i="215"/>
  <c r="Y718" i="215"/>
  <c r="U718" i="215"/>
  <c r="O718" i="215"/>
  <c r="M718" i="215"/>
  <c r="K718" i="215"/>
  <c r="I718" i="215"/>
  <c r="AC718" i="215" s="1"/>
  <c r="AO717" i="215"/>
  <c r="Y717" i="215"/>
  <c r="U717" i="215"/>
  <c r="O717" i="215"/>
  <c r="M717" i="215"/>
  <c r="K717" i="215"/>
  <c r="I717" i="215"/>
  <c r="AO716" i="215"/>
  <c r="Y716" i="215"/>
  <c r="U716" i="215"/>
  <c r="O716" i="215"/>
  <c r="M716" i="215"/>
  <c r="K716" i="215"/>
  <c r="I716" i="215"/>
  <c r="AO715" i="215"/>
  <c r="Y715" i="215"/>
  <c r="U715" i="215"/>
  <c r="O715" i="215"/>
  <c r="M715" i="215"/>
  <c r="K715" i="215"/>
  <c r="I715" i="215"/>
  <c r="AC715" i="215" s="1"/>
  <c r="AO714" i="215"/>
  <c r="Y714" i="215"/>
  <c r="U714" i="215"/>
  <c r="O714" i="215"/>
  <c r="M714" i="215"/>
  <c r="K714" i="215"/>
  <c r="I714" i="215"/>
  <c r="AC714" i="215" s="1"/>
  <c r="AO713" i="215"/>
  <c r="Y713" i="215"/>
  <c r="U713" i="215"/>
  <c r="O713" i="215"/>
  <c r="M713" i="215"/>
  <c r="K713" i="215"/>
  <c r="I713" i="215"/>
  <c r="AC713" i="215" s="1"/>
  <c r="AO712" i="215"/>
  <c r="Y712" i="215"/>
  <c r="U712" i="215"/>
  <c r="O712" i="215"/>
  <c r="M712" i="215"/>
  <c r="K712" i="215"/>
  <c r="I712" i="215"/>
  <c r="AC712" i="215" s="1"/>
  <c r="AO711" i="215"/>
  <c r="Y711" i="215"/>
  <c r="U711" i="215"/>
  <c r="O711" i="215"/>
  <c r="M711" i="215"/>
  <c r="K711" i="215"/>
  <c r="I711" i="215"/>
  <c r="AC711" i="215" s="1"/>
  <c r="AO710" i="215"/>
  <c r="Y710" i="215"/>
  <c r="U710" i="215"/>
  <c r="O710" i="215"/>
  <c r="M710" i="215"/>
  <c r="K710" i="215"/>
  <c r="I710" i="215"/>
  <c r="AC710" i="215" s="1"/>
  <c r="AO709" i="215"/>
  <c r="Y709" i="215"/>
  <c r="U709" i="215"/>
  <c r="O709" i="215"/>
  <c r="M709" i="215"/>
  <c r="K709" i="215"/>
  <c r="I709" i="215"/>
  <c r="AC709" i="215" s="1"/>
  <c r="AO708" i="215"/>
  <c r="Y708" i="215"/>
  <c r="U708" i="215"/>
  <c r="O708" i="215"/>
  <c r="M708" i="215"/>
  <c r="K708" i="215"/>
  <c r="I708" i="215"/>
  <c r="AC708" i="215" s="1"/>
  <c r="AO707" i="215"/>
  <c r="Y707" i="215"/>
  <c r="U707" i="215"/>
  <c r="O707" i="215"/>
  <c r="M707" i="215"/>
  <c r="K707" i="215"/>
  <c r="I707" i="215"/>
  <c r="AC707" i="215" s="1"/>
  <c r="AO706" i="215"/>
  <c r="Y706" i="215"/>
  <c r="U706" i="215"/>
  <c r="O706" i="215"/>
  <c r="M706" i="215"/>
  <c r="K706" i="215"/>
  <c r="I706" i="215"/>
  <c r="AC706" i="215" s="1"/>
  <c r="AO705" i="215"/>
  <c r="Y705" i="215"/>
  <c r="U705" i="215"/>
  <c r="O705" i="215"/>
  <c r="M705" i="215"/>
  <c r="K705" i="215"/>
  <c r="I705" i="215"/>
  <c r="AC705" i="215" s="1"/>
  <c r="AO704" i="215"/>
  <c r="Y704" i="215"/>
  <c r="U704" i="215"/>
  <c r="O704" i="215"/>
  <c r="M704" i="215"/>
  <c r="K704" i="215"/>
  <c r="I704" i="215"/>
  <c r="AO703" i="215"/>
  <c r="Y703" i="215"/>
  <c r="U703" i="215"/>
  <c r="O703" i="215"/>
  <c r="M703" i="215"/>
  <c r="K703" i="215"/>
  <c r="I703" i="215"/>
  <c r="AC703" i="215" s="1"/>
  <c r="AO702" i="215"/>
  <c r="Y702" i="215"/>
  <c r="U702" i="215"/>
  <c r="O702" i="215"/>
  <c r="M702" i="215"/>
  <c r="K702" i="215"/>
  <c r="I702" i="215"/>
  <c r="AC702" i="215" s="1"/>
  <c r="AO701" i="215"/>
  <c r="Y701" i="215"/>
  <c r="U701" i="215"/>
  <c r="O701" i="215"/>
  <c r="M701" i="215"/>
  <c r="K701" i="215"/>
  <c r="I701" i="215"/>
  <c r="AC701" i="215" s="1"/>
  <c r="AO700" i="215"/>
  <c r="Y700" i="215"/>
  <c r="U700" i="215"/>
  <c r="O700" i="215"/>
  <c r="M700" i="215"/>
  <c r="K700" i="215"/>
  <c r="I700" i="215"/>
  <c r="AC700" i="215" s="1"/>
  <c r="AO699" i="215"/>
  <c r="Y699" i="215"/>
  <c r="U699" i="215"/>
  <c r="O699" i="215"/>
  <c r="M699" i="215"/>
  <c r="K699" i="215"/>
  <c r="I699" i="215"/>
  <c r="AC699" i="215" s="1"/>
  <c r="AO698" i="215"/>
  <c r="Y698" i="215"/>
  <c r="U698" i="215"/>
  <c r="O698" i="215"/>
  <c r="M698" i="215"/>
  <c r="K698" i="215"/>
  <c r="I698" i="215"/>
  <c r="AC698" i="215" s="1"/>
  <c r="AO697" i="215"/>
  <c r="Y697" i="215"/>
  <c r="U697" i="215"/>
  <c r="O697" i="215"/>
  <c r="M697" i="215"/>
  <c r="K697" i="215"/>
  <c r="I697" i="215"/>
  <c r="AC697" i="215" s="1"/>
  <c r="AO696" i="215"/>
  <c r="Y696" i="215"/>
  <c r="U696" i="215"/>
  <c r="O696" i="215"/>
  <c r="M696" i="215"/>
  <c r="K696" i="215"/>
  <c r="I696" i="215"/>
  <c r="AC696" i="215" s="1"/>
  <c r="AO695" i="215"/>
  <c r="Y695" i="215"/>
  <c r="U695" i="215"/>
  <c r="O695" i="215"/>
  <c r="M695" i="215"/>
  <c r="K695" i="215"/>
  <c r="I695" i="215"/>
  <c r="AC695" i="215" s="1"/>
  <c r="AO694" i="215"/>
  <c r="Y694" i="215"/>
  <c r="U694" i="215"/>
  <c r="O694" i="215"/>
  <c r="M694" i="215"/>
  <c r="K694" i="215"/>
  <c r="I694" i="215"/>
  <c r="AC694" i="215" s="1"/>
  <c r="AO693" i="215"/>
  <c r="Y693" i="215"/>
  <c r="U693" i="215"/>
  <c r="O693" i="215"/>
  <c r="M693" i="215"/>
  <c r="K693" i="215"/>
  <c r="I693" i="215"/>
  <c r="AC693" i="215" s="1"/>
  <c r="AO692" i="215"/>
  <c r="Y692" i="215"/>
  <c r="U692" i="215"/>
  <c r="O692" i="215"/>
  <c r="M692" i="215"/>
  <c r="K692" i="215"/>
  <c r="I692" i="215"/>
  <c r="AC692" i="215" s="1"/>
  <c r="AO691" i="215"/>
  <c r="Y691" i="215"/>
  <c r="U691" i="215"/>
  <c r="O691" i="215"/>
  <c r="M691" i="215"/>
  <c r="K691" i="215"/>
  <c r="I691" i="215"/>
  <c r="AC691" i="215" s="1"/>
  <c r="AO690" i="215"/>
  <c r="Y690" i="215"/>
  <c r="U690" i="215"/>
  <c r="O690" i="215"/>
  <c r="M690" i="215"/>
  <c r="K690" i="215"/>
  <c r="I690" i="215"/>
  <c r="AC690" i="215" s="1"/>
  <c r="AO689" i="215"/>
  <c r="Y689" i="215"/>
  <c r="U689" i="215"/>
  <c r="O689" i="215"/>
  <c r="M689" i="215"/>
  <c r="K689" i="215"/>
  <c r="I689" i="215"/>
  <c r="AC689" i="215" s="1"/>
  <c r="AO688" i="215"/>
  <c r="Y688" i="215"/>
  <c r="U688" i="215"/>
  <c r="O688" i="215"/>
  <c r="M688" i="215"/>
  <c r="K688" i="215"/>
  <c r="I688" i="215"/>
  <c r="AC688" i="215" s="1"/>
  <c r="AO687" i="215"/>
  <c r="Y687" i="215"/>
  <c r="U687" i="215"/>
  <c r="O687" i="215"/>
  <c r="M687" i="215"/>
  <c r="K687" i="215"/>
  <c r="I687" i="215"/>
  <c r="AC687" i="215" s="1"/>
  <c r="AO686" i="215"/>
  <c r="Y686" i="215"/>
  <c r="U686" i="215"/>
  <c r="O686" i="215"/>
  <c r="M686" i="215"/>
  <c r="K686" i="215"/>
  <c r="I686" i="215"/>
  <c r="AC686" i="215" s="1"/>
  <c r="AO685" i="215"/>
  <c r="Y685" i="215"/>
  <c r="U685" i="215"/>
  <c r="O685" i="215"/>
  <c r="M685" i="215"/>
  <c r="K685" i="215"/>
  <c r="I685" i="215"/>
  <c r="AC685" i="215" s="1"/>
  <c r="AO684" i="215"/>
  <c r="Y684" i="215"/>
  <c r="U684" i="215"/>
  <c r="O684" i="215"/>
  <c r="M684" i="215"/>
  <c r="K684" i="215"/>
  <c r="I684" i="215"/>
  <c r="AC684" i="215" s="1"/>
  <c r="AO683" i="215"/>
  <c r="Y683" i="215"/>
  <c r="U683" i="215"/>
  <c r="O683" i="215"/>
  <c r="M683" i="215"/>
  <c r="K683" i="215"/>
  <c r="I683" i="215"/>
  <c r="AC683" i="215" s="1"/>
  <c r="AO682" i="215"/>
  <c r="Y682" i="215"/>
  <c r="U682" i="215"/>
  <c r="O682" i="215"/>
  <c r="M682" i="215"/>
  <c r="K682" i="215"/>
  <c r="I682" i="215"/>
  <c r="AC682" i="215" s="1"/>
  <c r="AO681" i="215"/>
  <c r="Y681" i="215"/>
  <c r="U681" i="215"/>
  <c r="O681" i="215"/>
  <c r="M681" i="215"/>
  <c r="K681" i="215"/>
  <c r="I681" i="215"/>
  <c r="AC681" i="215" s="1"/>
  <c r="AO680" i="215"/>
  <c r="Y680" i="215"/>
  <c r="U680" i="215"/>
  <c r="O680" i="215"/>
  <c r="M680" i="215"/>
  <c r="K680" i="215"/>
  <c r="I680" i="215"/>
  <c r="AC680" i="215" s="1"/>
  <c r="AO679" i="215"/>
  <c r="Y679" i="215"/>
  <c r="U679" i="215"/>
  <c r="O679" i="215"/>
  <c r="M679" i="215"/>
  <c r="K679" i="215"/>
  <c r="I679" i="215"/>
  <c r="AC679" i="215" s="1"/>
  <c r="AO678" i="215"/>
  <c r="Y678" i="215"/>
  <c r="U678" i="215"/>
  <c r="O678" i="215"/>
  <c r="M678" i="215"/>
  <c r="K678" i="215"/>
  <c r="I678" i="215"/>
  <c r="AC678" i="215" s="1"/>
  <c r="AO677" i="215"/>
  <c r="Y677" i="215"/>
  <c r="U677" i="215"/>
  <c r="O677" i="215"/>
  <c r="M677" i="215"/>
  <c r="K677" i="215"/>
  <c r="I677" i="215"/>
  <c r="AC677" i="215" s="1"/>
  <c r="AO676" i="215"/>
  <c r="Y676" i="215"/>
  <c r="U676" i="215"/>
  <c r="O676" i="215"/>
  <c r="M676" i="215"/>
  <c r="K676" i="215"/>
  <c r="I676" i="215"/>
  <c r="AC676" i="215" s="1"/>
  <c r="AO675" i="215"/>
  <c r="Y675" i="215"/>
  <c r="U675" i="215"/>
  <c r="O675" i="215"/>
  <c r="M675" i="215"/>
  <c r="K675" i="215"/>
  <c r="I675" i="215"/>
  <c r="AC675" i="215" s="1"/>
  <c r="AO674" i="215"/>
  <c r="Y674" i="215"/>
  <c r="U674" i="215"/>
  <c r="O674" i="215"/>
  <c r="M674" i="215"/>
  <c r="K674" i="215"/>
  <c r="I674" i="215"/>
  <c r="AC674" i="215" s="1"/>
  <c r="AO673" i="215"/>
  <c r="Y673" i="215"/>
  <c r="U673" i="215"/>
  <c r="O673" i="215"/>
  <c r="M673" i="215"/>
  <c r="K673" i="215"/>
  <c r="I673" i="215"/>
  <c r="AC673" i="215" s="1"/>
  <c r="AO672" i="215"/>
  <c r="Y672" i="215"/>
  <c r="U672" i="215"/>
  <c r="O672" i="215"/>
  <c r="M672" i="215"/>
  <c r="K672" i="215"/>
  <c r="I672" i="215"/>
  <c r="AC672" i="215" s="1"/>
  <c r="AO671" i="215"/>
  <c r="Y671" i="215"/>
  <c r="U671" i="215"/>
  <c r="O671" i="215"/>
  <c r="M671" i="215"/>
  <c r="K671" i="215"/>
  <c r="I671" i="215"/>
  <c r="AC671" i="215" s="1"/>
  <c r="AO670" i="215"/>
  <c r="Y670" i="215"/>
  <c r="U670" i="215"/>
  <c r="O670" i="215"/>
  <c r="M670" i="215"/>
  <c r="K670" i="215"/>
  <c r="I670" i="215"/>
  <c r="AC670" i="215" s="1"/>
  <c r="AO669" i="215"/>
  <c r="Y669" i="215"/>
  <c r="U669" i="215"/>
  <c r="O669" i="215"/>
  <c r="M669" i="215"/>
  <c r="K669" i="215"/>
  <c r="I669" i="215"/>
  <c r="AC669" i="215" s="1"/>
  <c r="AO668" i="215"/>
  <c r="Y668" i="215"/>
  <c r="U668" i="215"/>
  <c r="O668" i="215"/>
  <c r="M668" i="215"/>
  <c r="K668" i="215"/>
  <c r="I668" i="215"/>
  <c r="AC668" i="215" s="1"/>
  <c r="AO667" i="215"/>
  <c r="Y667" i="215"/>
  <c r="U667" i="215"/>
  <c r="O667" i="215"/>
  <c r="M667" i="215"/>
  <c r="K667" i="215"/>
  <c r="I667" i="215"/>
  <c r="AC667" i="215" s="1"/>
  <c r="AO666" i="215"/>
  <c r="Y666" i="215"/>
  <c r="U666" i="215"/>
  <c r="O666" i="215"/>
  <c r="M666" i="215"/>
  <c r="K666" i="215"/>
  <c r="I666" i="215"/>
  <c r="AC666" i="215" s="1"/>
  <c r="AO665" i="215"/>
  <c r="Y665" i="215"/>
  <c r="U665" i="215"/>
  <c r="O665" i="215"/>
  <c r="M665" i="215"/>
  <c r="K665" i="215"/>
  <c r="I665" i="215"/>
  <c r="AC665" i="215" s="1"/>
  <c r="AO664" i="215"/>
  <c r="Y664" i="215"/>
  <c r="U664" i="215"/>
  <c r="O664" i="215"/>
  <c r="M664" i="215"/>
  <c r="K664" i="215"/>
  <c r="I664" i="215"/>
  <c r="AC664" i="215" s="1"/>
  <c r="AO663" i="215"/>
  <c r="Y663" i="215"/>
  <c r="U663" i="215"/>
  <c r="O663" i="215"/>
  <c r="M663" i="215"/>
  <c r="K663" i="215"/>
  <c r="I663" i="215"/>
  <c r="AC663" i="215" s="1"/>
  <c r="AO662" i="215"/>
  <c r="Y662" i="215"/>
  <c r="U662" i="215"/>
  <c r="O662" i="215"/>
  <c r="M662" i="215"/>
  <c r="K662" i="215"/>
  <c r="I662" i="215"/>
  <c r="AC662" i="215" s="1"/>
  <c r="AO661" i="215"/>
  <c r="Y661" i="215"/>
  <c r="U661" i="215"/>
  <c r="O661" i="215"/>
  <c r="M661" i="215"/>
  <c r="K661" i="215"/>
  <c r="I661" i="215"/>
  <c r="AC661" i="215" s="1"/>
  <c r="AO660" i="215"/>
  <c r="Y660" i="215"/>
  <c r="U660" i="215"/>
  <c r="O660" i="215"/>
  <c r="M660" i="215"/>
  <c r="K660" i="215"/>
  <c r="I660" i="215"/>
  <c r="AC660" i="215" s="1"/>
  <c r="AO659" i="215"/>
  <c r="Y659" i="215"/>
  <c r="U659" i="215"/>
  <c r="O659" i="215"/>
  <c r="M659" i="215"/>
  <c r="K659" i="215"/>
  <c r="I659" i="215"/>
  <c r="AC659" i="215" s="1"/>
  <c r="AO658" i="215"/>
  <c r="Y658" i="215"/>
  <c r="U658" i="215"/>
  <c r="O658" i="215"/>
  <c r="M658" i="215"/>
  <c r="K658" i="215"/>
  <c r="I658" i="215"/>
  <c r="AC658" i="215" s="1"/>
  <c r="AO657" i="215"/>
  <c r="Y657" i="215"/>
  <c r="U657" i="215"/>
  <c r="O657" i="215"/>
  <c r="M657" i="215"/>
  <c r="K657" i="215"/>
  <c r="I657" i="215"/>
  <c r="AC657" i="215" s="1"/>
  <c r="AO656" i="215"/>
  <c r="Y656" i="215"/>
  <c r="U656" i="215"/>
  <c r="O656" i="215"/>
  <c r="M656" i="215"/>
  <c r="K656" i="215"/>
  <c r="I656" i="215"/>
  <c r="AC656" i="215" s="1"/>
  <c r="AO655" i="215"/>
  <c r="Y655" i="215"/>
  <c r="U655" i="215"/>
  <c r="O655" i="215"/>
  <c r="M655" i="215"/>
  <c r="K655" i="215"/>
  <c r="I655" i="215"/>
  <c r="AC655" i="215" s="1"/>
  <c r="AO654" i="215"/>
  <c r="Y654" i="215"/>
  <c r="U654" i="215"/>
  <c r="O654" i="215"/>
  <c r="M654" i="215"/>
  <c r="K654" i="215"/>
  <c r="I654" i="215"/>
  <c r="AC654" i="215" s="1"/>
  <c r="AO653" i="215"/>
  <c r="Y653" i="215"/>
  <c r="U653" i="215"/>
  <c r="O653" i="215"/>
  <c r="M653" i="215"/>
  <c r="K653" i="215"/>
  <c r="I653" i="215"/>
  <c r="AC653" i="215" s="1"/>
  <c r="AO652" i="215"/>
  <c r="Y652" i="215"/>
  <c r="U652" i="215"/>
  <c r="O652" i="215"/>
  <c r="M652" i="215"/>
  <c r="K652" i="215"/>
  <c r="I652" i="215"/>
  <c r="AC652" i="215" s="1"/>
  <c r="AO651" i="215"/>
  <c r="Y651" i="215"/>
  <c r="U651" i="215"/>
  <c r="O651" i="215"/>
  <c r="M651" i="215"/>
  <c r="K651" i="215"/>
  <c r="I651" i="215"/>
  <c r="AC651" i="215" s="1"/>
  <c r="AO650" i="215"/>
  <c r="Y650" i="215"/>
  <c r="U650" i="215"/>
  <c r="O650" i="215"/>
  <c r="M650" i="215"/>
  <c r="K650" i="215"/>
  <c r="I650" i="215"/>
  <c r="AC650" i="215" s="1"/>
  <c r="AO649" i="215"/>
  <c r="Y649" i="215"/>
  <c r="U649" i="215"/>
  <c r="O649" i="215"/>
  <c r="M649" i="215"/>
  <c r="K649" i="215"/>
  <c r="I649" i="215"/>
  <c r="AC649" i="215" s="1"/>
  <c r="AO648" i="215"/>
  <c r="Y648" i="215"/>
  <c r="U648" i="215"/>
  <c r="O648" i="215"/>
  <c r="M648" i="215"/>
  <c r="K648" i="215"/>
  <c r="I648" i="215"/>
  <c r="AC648" i="215" s="1"/>
  <c r="AO647" i="215"/>
  <c r="Y647" i="215"/>
  <c r="U647" i="215"/>
  <c r="O647" i="215"/>
  <c r="M647" i="215"/>
  <c r="K647" i="215"/>
  <c r="I647" i="215"/>
  <c r="AC647" i="215" s="1"/>
  <c r="AO646" i="215"/>
  <c r="Y646" i="215"/>
  <c r="U646" i="215"/>
  <c r="O646" i="215"/>
  <c r="M646" i="215"/>
  <c r="K646" i="215"/>
  <c r="I646" i="215"/>
  <c r="AC646" i="215" s="1"/>
  <c r="AO645" i="215"/>
  <c r="Y645" i="215"/>
  <c r="U645" i="215"/>
  <c r="O645" i="215"/>
  <c r="M645" i="215"/>
  <c r="K645" i="215"/>
  <c r="I645" i="215"/>
  <c r="AC645" i="215" s="1"/>
  <c r="AO644" i="215"/>
  <c r="Y644" i="215"/>
  <c r="U644" i="215"/>
  <c r="O644" i="215"/>
  <c r="M644" i="215"/>
  <c r="K644" i="215"/>
  <c r="I644" i="215"/>
  <c r="AC644" i="215" s="1"/>
  <c r="AO643" i="215"/>
  <c r="Y643" i="215"/>
  <c r="U643" i="215"/>
  <c r="O643" i="215"/>
  <c r="M643" i="215"/>
  <c r="K643" i="215"/>
  <c r="I643" i="215"/>
  <c r="AO642" i="215"/>
  <c r="Y642" i="215"/>
  <c r="U642" i="215"/>
  <c r="O642" i="215"/>
  <c r="M642" i="215"/>
  <c r="K642" i="215"/>
  <c r="I642" i="215"/>
  <c r="AC642" i="215" s="1"/>
  <c r="AO641" i="215"/>
  <c r="Y641" i="215"/>
  <c r="U641" i="215"/>
  <c r="O641" i="215"/>
  <c r="M641" i="215"/>
  <c r="K641" i="215"/>
  <c r="I641" i="215"/>
  <c r="AC641" i="215" s="1"/>
  <c r="AO640" i="215"/>
  <c r="Y640" i="215"/>
  <c r="U640" i="215"/>
  <c r="O640" i="215"/>
  <c r="M640" i="215"/>
  <c r="K640" i="215"/>
  <c r="I640" i="215"/>
  <c r="AC640" i="215" s="1"/>
  <c r="AO639" i="215"/>
  <c r="Y639" i="215"/>
  <c r="U639" i="215"/>
  <c r="O639" i="215"/>
  <c r="M639" i="215"/>
  <c r="K639" i="215"/>
  <c r="I639" i="215"/>
  <c r="AC639" i="215" s="1"/>
  <c r="AO638" i="215"/>
  <c r="Y638" i="215"/>
  <c r="U638" i="215"/>
  <c r="O638" i="215"/>
  <c r="M638" i="215"/>
  <c r="K638" i="215"/>
  <c r="I638" i="215"/>
  <c r="AC638" i="215" s="1"/>
  <c r="AO637" i="215"/>
  <c r="Y637" i="215"/>
  <c r="U637" i="215"/>
  <c r="O637" i="215"/>
  <c r="M637" i="215"/>
  <c r="K637" i="215"/>
  <c r="I637" i="215"/>
  <c r="AC637" i="215" s="1"/>
  <c r="AO636" i="215"/>
  <c r="Y636" i="215"/>
  <c r="U636" i="215"/>
  <c r="O636" i="215"/>
  <c r="M636" i="215"/>
  <c r="K636" i="215"/>
  <c r="I636" i="215"/>
  <c r="AC636" i="215" s="1"/>
  <c r="AO635" i="215"/>
  <c r="Y635" i="215"/>
  <c r="U635" i="215"/>
  <c r="O635" i="215"/>
  <c r="M635" i="215"/>
  <c r="K635" i="215"/>
  <c r="I635" i="215"/>
  <c r="AC635" i="215" s="1"/>
  <c r="AO634" i="215"/>
  <c r="Y634" i="215"/>
  <c r="U634" i="215"/>
  <c r="O634" i="215"/>
  <c r="M634" i="215"/>
  <c r="K634" i="215"/>
  <c r="I634" i="215"/>
  <c r="AC634" i="215" s="1"/>
  <c r="AO633" i="215"/>
  <c r="Y633" i="215"/>
  <c r="U633" i="215"/>
  <c r="O633" i="215"/>
  <c r="M633" i="215"/>
  <c r="K633" i="215"/>
  <c r="I633" i="215"/>
  <c r="AC633" i="215" s="1"/>
  <c r="AO632" i="215"/>
  <c r="Y632" i="215"/>
  <c r="U632" i="215"/>
  <c r="O632" i="215"/>
  <c r="M632" i="215"/>
  <c r="K632" i="215"/>
  <c r="I632" i="215"/>
  <c r="AC632" i="215" s="1"/>
  <c r="AO631" i="215"/>
  <c r="Y631" i="215"/>
  <c r="U631" i="215"/>
  <c r="O631" i="215"/>
  <c r="M631" i="215"/>
  <c r="K631" i="215"/>
  <c r="I631" i="215"/>
  <c r="AO630" i="215"/>
  <c r="Y630" i="215"/>
  <c r="U630" i="215"/>
  <c r="O630" i="215"/>
  <c r="M630" i="215"/>
  <c r="K630" i="215"/>
  <c r="I630" i="215"/>
  <c r="AC630" i="215" s="1"/>
  <c r="AO629" i="215"/>
  <c r="Y629" i="215"/>
  <c r="U629" i="215"/>
  <c r="O629" i="215"/>
  <c r="M629" i="215"/>
  <c r="K629" i="215"/>
  <c r="I629" i="215"/>
  <c r="AC629" i="215" s="1"/>
  <c r="AO628" i="215"/>
  <c r="Y628" i="215"/>
  <c r="U628" i="215"/>
  <c r="O628" i="215"/>
  <c r="M628" i="215"/>
  <c r="K628" i="215"/>
  <c r="I628" i="215"/>
  <c r="AC628" i="215" s="1"/>
  <c r="AO627" i="215"/>
  <c r="Y627" i="215"/>
  <c r="U627" i="215"/>
  <c r="O627" i="215"/>
  <c r="M627" i="215"/>
  <c r="K627" i="215"/>
  <c r="I627" i="215"/>
  <c r="AO626" i="215"/>
  <c r="Y626" i="215"/>
  <c r="U626" i="215"/>
  <c r="O626" i="215"/>
  <c r="M626" i="215"/>
  <c r="K626" i="215"/>
  <c r="I626" i="215"/>
  <c r="AO625" i="215"/>
  <c r="Y625" i="215"/>
  <c r="U625" i="215"/>
  <c r="O625" i="215"/>
  <c r="M625" i="215"/>
  <c r="K625" i="215"/>
  <c r="I625" i="215"/>
  <c r="AC625" i="215" s="1"/>
  <c r="AO624" i="215"/>
  <c r="Y624" i="215"/>
  <c r="U624" i="215"/>
  <c r="O624" i="215"/>
  <c r="M624" i="215"/>
  <c r="K624" i="215"/>
  <c r="I624" i="215"/>
  <c r="AC624" i="215" s="1"/>
  <c r="AO623" i="215"/>
  <c r="Y623" i="215"/>
  <c r="U623" i="215"/>
  <c r="O623" i="215"/>
  <c r="M623" i="215"/>
  <c r="K623" i="215"/>
  <c r="I623" i="215"/>
  <c r="AO622" i="215"/>
  <c r="Y622" i="215"/>
  <c r="U622" i="215"/>
  <c r="O622" i="215"/>
  <c r="M622" i="215"/>
  <c r="K622" i="215"/>
  <c r="I622" i="215"/>
  <c r="AC622" i="215" s="1"/>
  <c r="AO621" i="215"/>
  <c r="Y621" i="215"/>
  <c r="U621" i="215"/>
  <c r="O621" i="215"/>
  <c r="M621" i="215"/>
  <c r="K621" i="215"/>
  <c r="I621" i="215"/>
  <c r="AC621" i="215" s="1"/>
  <c r="AO620" i="215"/>
  <c r="Y620" i="215"/>
  <c r="U620" i="215"/>
  <c r="O620" i="215"/>
  <c r="M620" i="215"/>
  <c r="K620" i="215"/>
  <c r="I620" i="215"/>
  <c r="AC620" i="215" s="1"/>
  <c r="AO619" i="215"/>
  <c r="Y619" i="215"/>
  <c r="U619" i="215"/>
  <c r="O619" i="215"/>
  <c r="M619" i="215"/>
  <c r="K619" i="215"/>
  <c r="I619" i="215"/>
  <c r="AC619" i="215" s="1"/>
  <c r="AO618" i="215"/>
  <c r="Y618" i="215"/>
  <c r="U618" i="215"/>
  <c r="O618" i="215"/>
  <c r="M618" i="215"/>
  <c r="K618" i="215"/>
  <c r="I618" i="215"/>
  <c r="AC618" i="215" s="1"/>
  <c r="AO617" i="215"/>
  <c r="Y617" i="215"/>
  <c r="U617" i="215"/>
  <c r="O617" i="215"/>
  <c r="M617" i="215"/>
  <c r="K617" i="215"/>
  <c r="I617" i="215"/>
  <c r="AC617" i="215" s="1"/>
  <c r="AO616" i="215"/>
  <c r="Y616" i="215"/>
  <c r="U616" i="215"/>
  <c r="O616" i="215"/>
  <c r="M616" i="215"/>
  <c r="K616" i="215"/>
  <c r="I616" i="215"/>
  <c r="AC616" i="215" s="1"/>
  <c r="AO615" i="215"/>
  <c r="Y615" i="215"/>
  <c r="U615" i="215"/>
  <c r="O615" i="215"/>
  <c r="M615" i="215"/>
  <c r="K615" i="215"/>
  <c r="I615" i="215"/>
  <c r="AO614" i="215"/>
  <c r="Y614" i="215"/>
  <c r="U614" i="215"/>
  <c r="O614" i="215"/>
  <c r="M614" i="215"/>
  <c r="K614" i="215"/>
  <c r="I614" i="215"/>
  <c r="AC614" i="215" s="1"/>
  <c r="AO613" i="215"/>
  <c r="Y613" i="215"/>
  <c r="U613" i="215"/>
  <c r="O613" i="215"/>
  <c r="M613" i="215"/>
  <c r="K613" i="215"/>
  <c r="I613" i="215"/>
  <c r="AC613" i="215" s="1"/>
  <c r="AO612" i="215"/>
  <c r="Y612" i="215"/>
  <c r="U612" i="215"/>
  <c r="O612" i="215"/>
  <c r="M612" i="215"/>
  <c r="K612" i="215"/>
  <c r="I612" i="215"/>
  <c r="AC612" i="215" s="1"/>
  <c r="AO611" i="215"/>
  <c r="Y611" i="215"/>
  <c r="U611" i="215"/>
  <c r="O611" i="215"/>
  <c r="M611" i="215"/>
  <c r="K611" i="215"/>
  <c r="I611" i="215"/>
  <c r="AC611" i="215" s="1"/>
  <c r="AO610" i="215"/>
  <c r="Y610" i="215"/>
  <c r="U610" i="215"/>
  <c r="O610" i="215"/>
  <c r="M610" i="215"/>
  <c r="K610" i="215"/>
  <c r="I610" i="215"/>
  <c r="AC610" i="215" s="1"/>
  <c r="AO609" i="215"/>
  <c r="Y609" i="215"/>
  <c r="U609" i="215"/>
  <c r="O609" i="215"/>
  <c r="M609" i="215"/>
  <c r="K609" i="215"/>
  <c r="I609" i="215"/>
  <c r="AO608" i="215"/>
  <c r="Y608" i="215"/>
  <c r="U608" i="215"/>
  <c r="O608" i="215"/>
  <c r="M608" i="215"/>
  <c r="K608" i="215"/>
  <c r="I608" i="215"/>
  <c r="AC608" i="215" s="1"/>
  <c r="AO607" i="215"/>
  <c r="Y607" i="215"/>
  <c r="U607" i="215"/>
  <c r="O607" i="215"/>
  <c r="M607" i="215"/>
  <c r="K607" i="215"/>
  <c r="I607" i="215"/>
  <c r="AC607" i="215" s="1"/>
  <c r="AO606" i="215"/>
  <c r="Y606" i="215"/>
  <c r="U606" i="215"/>
  <c r="O606" i="215"/>
  <c r="M606" i="215"/>
  <c r="K606" i="215"/>
  <c r="I606" i="215"/>
  <c r="AC606" i="215" s="1"/>
  <c r="AO605" i="215"/>
  <c r="Y605" i="215"/>
  <c r="U605" i="215"/>
  <c r="O605" i="215"/>
  <c r="M605" i="215"/>
  <c r="K605" i="215"/>
  <c r="I605" i="215"/>
  <c r="AO604" i="215"/>
  <c r="Y604" i="215"/>
  <c r="U604" i="215"/>
  <c r="O604" i="215"/>
  <c r="M604" i="215"/>
  <c r="K604" i="215"/>
  <c r="I604" i="215"/>
  <c r="AC604" i="215" s="1"/>
  <c r="AO603" i="215"/>
  <c r="Y603" i="215"/>
  <c r="U603" i="215"/>
  <c r="O603" i="215"/>
  <c r="M603" i="215"/>
  <c r="K603" i="215"/>
  <c r="I603" i="215"/>
  <c r="AO602" i="215"/>
  <c r="Y602" i="215"/>
  <c r="U602" i="215"/>
  <c r="O602" i="215"/>
  <c r="M602" i="215"/>
  <c r="K602" i="215"/>
  <c r="I602" i="215"/>
  <c r="AO601" i="215"/>
  <c r="Y601" i="215"/>
  <c r="U601" i="215"/>
  <c r="O601" i="215"/>
  <c r="M601" i="215"/>
  <c r="K601" i="215"/>
  <c r="I601" i="215"/>
  <c r="AO600" i="215"/>
  <c r="Y600" i="215"/>
  <c r="U600" i="215"/>
  <c r="O600" i="215"/>
  <c r="M600" i="215"/>
  <c r="K600" i="215"/>
  <c r="I600" i="215"/>
  <c r="AC600" i="215" s="1"/>
  <c r="AO599" i="215"/>
  <c r="Y599" i="215"/>
  <c r="U599" i="215"/>
  <c r="O599" i="215"/>
  <c r="M599" i="215"/>
  <c r="K599" i="215"/>
  <c r="I599" i="215"/>
  <c r="AC599" i="215" s="1"/>
  <c r="AO598" i="215"/>
  <c r="Y598" i="215"/>
  <c r="U598" i="215"/>
  <c r="O598" i="215"/>
  <c r="M598" i="215"/>
  <c r="K598" i="215"/>
  <c r="I598" i="215"/>
  <c r="AC598" i="215" s="1"/>
  <c r="AO597" i="215"/>
  <c r="Y597" i="215"/>
  <c r="U597" i="215"/>
  <c r="O597" i="215"/>
  <c r="M597" i="215"/>
  <c r="K597" i="215"/>
  <c r="I597" i="215"/>
  <c r="AC597" i="215" s="1"/>
  <c r="AO596" i="215"/>
  <c r="Y596" i="215"/>
  <c r="U596" i="215"/>
  <c r="O596" i="215"/>
  <c r="M596" i="215"/>
  <c r="K596" i="215"/>
  <c r="I596" i="215"/>
  <c r="AO595" i="215"/>
  <c r="Y595" i="215"/>
  <c r="U595" i="215"/>
  <c r="O595" i="215"/>
  <c r="M595" i="215"/>
  <c r="K595" i="215"/>
  <c r="I595" i="215"/>
  <c r="AO594" i="215"/>
  <c r="Y594" i="215"/>
  <c r="U594" i="215"/>
  <c r="O594" i="215"/>
  <c r="M594" i="215"/>
  <c r="K594" i="215"/>
  <c r="I594" i="215"/>
  <c r="AC594" i="215" s="1"/>
  <c r="AO593" i="215"/>
  <c r="Y593" i="215"/>
  <c r="U593" i="215"/>
  <c r="O593" i="215"/>
  <c r="M593" i="215"/>
  <c r="K593" i="215"/>
  <c r="I593" i="215"/>
  <c r="AC593" i="215" s="1"/>
  <c r="AO592" i="215"/>
  <c r="Y592" i="215"/>
  <c r="U592" i="215"/>
  <c r="O592" i="215"/>
  <c r="M592" i="215"/>
  <c r="K592" i="215"/>
  <c r="I592" i="215"/>
  <c r="AC592" i="215" s="1"/>
  <c r="AO591" i="215"/>
  <c r="Y591" i="215"/>
  <c r="U591" i="215"/>
  <c r="O591" i="215"/>
  <c r="M591" i="215"/>
  <c r="K591" i="215"/>
  <c r="I591" i="215"/>
  <c r="AC591" i="215" s="1"/>
  <c r="AO590" i="215"/>
  <c r="Y590" i="215"/>
  <c r="U590" i="215"/>
  <c r="O590" i="215"/>
  <c r="M590" i="215"/>
  <c r="K590" i="215"/>
  <c r="I590" i="215"/>
  <c r="AC590" i="215" s="1"/>
  <c r="AO589" i="215"/>
  <c r="Y589" i="215"/>
  <c r="U589" i="215"/>
  <c r="O589" i="215"/>
  <c r="M589" i="215"/>
  <c r="K589" i="215"/>
  <c r="I589" i="215"/>
  <c r="AC589" i="215" s="1"/>
  <c r="AO588" i="215"/>
  <c r="Y588" i="215"/>
  <c r="U588" i="215"/>
  <c r="O588" i="215"/>
  <c r="M588" i="215"/>
  <c r="K588" i="215"/>
  <c r="I588" i="215"/>
  <c r="AC588" i="215" s="1"/>
  <c r="AO587" i="215"/>
  <c r="Y587" i="215"/>
  <c r="U587" i="215"/>
  <c r="O587" i="215"/>
  <c r="M587" i="215"/>
  <c r="K587" i="215"/>
  <c r="I587" i="215"/>
  <c r="AC587" i="215" s="1"/>
  <c r="AO586" i="215"/>
  <c r="Y586" i="215"/>
  <c r="U586" i="215"/>
  <c r="O586" i="215"/>
  <c r="M586" i="215"/>
  <c r="K586" i="215"/>
  <c r="I586" i="215"/>
  <c r="AO585" i="215"/>
  <c r="Y585" i="215"/>
  <c r="U585" i="215"/>
  <c r="O585" i="215"/>
  <c r="M585" i="215"/>
  <c r="K585" i="215"/>
  <c r="I585" i="215"/>
  <c r="AC585" i="215" s="1"/>
  <c r="AO584" i="215"/>
  <c r="Y584" i="215"/>
  <c r="U584" i="215"/>
  <c r="O584" i="215"/>
  <c r="M584" i="215"/>
  <c r="K584" i="215"/>
  <c r="I584" i="215"/>
  <c r="AO583" i="215"/>
  <c r="Y583" i="215"/>
  <c r="U583" i="215"/>
  <c r="O583" i="215"/>
  <c r="M583" i="215"/>
  <c r="K583" i="215"/>
  <c r="I583" i="215"/>
  <c r="AO582" i="215"/>
  <c r="Y582" i="215"/>
  <c r="U582" i="215"/>
  <c r="O582" i="215"/>
  <c r="M582" i="215"/>
  <c r="K582" i="215"/>
  <c r="I582" i="215"/>
  <c r="AC582" i="215" s="1"/>
  <c r="AE582" i="215" s="1"/>
  <c r="AO581" i="215"/>
  <c r="Y581" i="215"/>
  <c r="U581" i="215"/>
  <c r="O581" i="215"/>
  <c r="M581" i="215"/>
  <c r="K581" i="215"/>
  <c r="I581" i="215"/>
  <c r="AC581" i="215" s="1"/>
  <c r="AO580" i="215"/>
  <c r="Y580" i="215"/>
  <c r="U580" i="215"/>
  <c r="O580" i="215"/>
  <c r="M580" i="215"/>
  <c r="K580" i="215"/>
  <c r="I580" i="215"/>
  <c r="AO579" i="215"/>
  <c r="Y579" i="215"/>
  <c r="U579" i="215"/>
  <c r="O579" i="215"/>
  <c r="M579" i="215"/>
  <c r="K579" i="215"/>
  <c r="I579" i="215"/>
  <c r="AC579" i="215" s="1"/>
  <c r="AO578" i="215"/>
  <c r="Y578" i="215"/>
  <c r="U578" i="215"/>
  <c r="O578" i="215"/>
  <c r="M578" i="215"/>
  <c r="K578" i="215"/>
  <c r="I578" i="215"/>
  <c r="AC578" i="215" s="1"/>
  <c r="AO577" i="215"/>
  <c r="Y577" i="215"/>
  <c r="U577" i="215"/>
  <c r="O577" i="215"/>
  <c r="M577" i="215"/>
  <c r="K577" i="215"/>
  <c r="I577" i="215"/>
  <c r="AO576" i="215"/>
  <c r="Y576" i="215"/>
  <c r="U576" i="215"/>
  <c r="O576" i="215"/>
  <c r="M576" i="215"/>
  <c r="K576" i="215"/>
  <c r="I576" i="215"/>
  <c r="AO575" i="215"/>
  <c r="Y575" i="215"/>
  <c r="U575" i="215"/>
  <c r="O575" i="215"/>
  <c r="M575" i="215"/>
  <c r="K575" i="215"/>
  <c r="I575" i="215"/>
  <c r="AC575" i="215" s="1"/>
  <c r="AO574" i="215"/>
  <c r="Y574" i="215"/>
  <c r="U574" i="215"/>
  <c r="O574" i="215"/>
  <c r="M574" i="215"/>
  <c r="K574" i="215"/>
  <c r="I574" i="215"/>
  <c r="AC574" i="215" s="1"/>
  <c r="AO573" i="215"/>
  <c r="Y573" i="215"/>
  <c r="U573" i="215"/>
  <c r="O573" i="215"/>
  <c r="M573" i="215"/>
  <c r="K573" i="215"/>
  <c r="I573" i="215"/>
  <c r="AC573" i="215" s="1"/>
  <c r="AO572" i="215"/>
  <c r="Y572" i="215"/>
  <c r="U572" i="215"/>
  <c r="O572" i="215"/>
  <c r="M572" i="215"/>
  <c r="K572" i="215"/>
  <c r="I572" i="215"/>
  <c r="AC572" i="215" s="1"/>
  <c r="AO571" i="215"/>
  <c r="Y571" i="215"/>
  <c r="U571" i="215"/>
  <c r="O571" i="215"/>
  <c r="M571" i="215"/>
  <c r="K571" i="215"/>
  <c r="I571" i="215"/>
  <c r="AC571" i="215" s="1"/>
  <c r="AO570" i="215"/>
  <c r="Y570" i="215"/>
  <c r="U570" i="215"/>
  <c r="O570" i="215"/>
  <c r="M570" i="215"/>
  <c r="K570" i="215"/>
  <c r="I570" i="215"/>
  <c r="AC570" i="215" s="1"/>
  <c r="AO569" i="215"/>
  <c r="Y569" i="215"/>
  <c r="U569" i="215"/>
  <c r="O569" i="215"/>
  <c r="M569" i="215"/>
  <c r="K569" i="215"/>
  <c r="I569" i="215"/>
  <c r="AC569" i="215" s="1"/>
  <c r="AO568" i="215"/>
  <c r="Y568" i="215"/>
  <c r="U568" i="215"/>
  <c r="O568" i="215"/>
  <c r="M568" i="215"/>
  <c r="K568" i="215"/>
  <c r="I568" i="215"/>
  <c r="AC568" i="215" s="1"/>
  <c r="AO567" i="215"/>
  <c r="Y567" i="215"/>
  <c r="U567" i="215"/>
  <c r="O567" i="215"/>
  <c r="M567" i="215"/>
  <c r="K567" i="215"/>
  <c r="I567" i="215"/>
  <c r="AC567" i="215" s="1"/>
  <c r="AO566" i="215"/>
  <c r="Y566" i="215"/>
  <c r="U566" i="215"/>
  <c r="O566" i="215"/>
  <c r="M566" i="215"/>
  <c r="K566" i="215"/>
  <c r="I566" i="215"/>
  <c r="AO565" i="215"/>
  <c r="Y565" i="215"/>
  <c r="U565" i="215"/>
  <c r="O565" i="215"/>
  <c r="M565" i="215"/>
  <c r="K565" i="215"/>
  <c r="I565" i="215"/>
  <c r="AC565" i="215" s="1"/>
  <c r="AO564" i="215"/>
  <c r="Y564" i="215"/>
  <c r="U564" i="215"/>
  <c r="O564" i="215"/>
  <c r="M564" i="215"/>
  <c r="K564" i="215"/>
  <c r="I564" i="215"/>
  <c r="AC564" i="215" s="1"/>
  <c r="AO563" i="215"/>
  <c r="Y563" i="215"/>
  <c r="U563" i="215"/>
  <c r="O563" i="215"/>
  <c r="M563" i="215"/>
  <c r="K563" i="215"/>
  <c r="I563" i="215"/>
  <c r="AC563" i="215" s="1"/>
  <c r="AO562" i="215"/>
  <c r="Y562" i="215"/>
  <c r="U562" i="215"/>
  <c r="O562" i="215"/>
  <c r="M562" i="215"/>
  <c r="K562" i="215"/>
  <c r="I562" i="215"/>
  <c r="AO561" i="215"/>
  <c r="Y561" i="215"/>
  <c r="U561" i="215"/>
  <c r="O561" i="215"/>
  <c r="M561" i="215"/>
  <c r="K561" i="215"/>
  <c r="I561" i="215"/>
  <c r="AC561" i="215" s="1"/>
  <c r="AO560" i="215"/>
  <c r="Y560" i="215"/>
  <c r="U560" i="215"/>
  <c r="O560" i="215"/>
  <c r="M560" i="215"/>
  <c r="K560" i="215"/>
  <c r="I560" i="215"/>
  <c r="AO559" i="215"/>
  <c r="Y559" i="215"/>
  <c r="U559" i="215"/>
  <c r="O559" i="215"/>
  <c r="M559" i="215"/>
  <c r="K559" i="215"/>
  <c r="I559" i="215"/>
  <c r="AO558" i="215"/>
  <c r="Y558" i="215"/>
  <c r="U558" i="215"/>
  <c r="O558" i="215"/>
  <c r="M558" i="215"/>
  <c r="K558" i="215"/>
  <c r="I558" i="215"/>
  <c r="AC558" i="215" s="1"/>
  <c r="AO557" i="215"/>
  <c r="Y557" i="215"/>
  <c r="U557" i="215"/>
  <c r="O557" i="215"/>
  <c r="M557" i="215"/>
  <c r="K557" i="215"/>
  <c r="I557" i="215"/>
  <c r="AC557" i="215" s="1"/>
  <c r="AO556" i="215"/>
  <c r="Y556" i="215"/>
  <c r="U556" i="215"/>
  <c r="O556" i="215"/>
  <c r="M556" i="215"/>
  <c r="K556" i="215"/>
  <c r="I556" i="215"/>
  <c r="AC556" i="215" s="1"/>
  <c r="AO555" i="215"/>
  <c r="Y555" i="215"/>
  <c r="U555" i="215"/>
  <c r="O555" i="215"/>
  <c r="M555" i="215"/>
  <c r="K555" i="215"/>
  <c r="I555" i="215"/>
  <c r="AC555" i="215" s="1"/>
  <c r="AO554" i="215"/>
  <c r="Y554" i="215"/>
  <c r="U554" i="215"/>
  <c r="O554" i="215"/>
  <c r="M554" i="215"/>
  <c r="K554" i="215"/>
  <c r="I554" i="215"/>
  <c r="AO553" i="215"/>
  <c r="Y553" i="215"/>
  <c r="U553" i="215"/>
  <c r="O553" i="215"/>
  <c r="M553" i="215"/>
  <c r="K553" i="215"/>
  <c r="I553" i="215"/>
  <c r="AC553" i="215" s="1"/>
  <c r="AO552" i="215"/>
  <c r="Y552" i="215"/>
  <c r="U552" i="215"/>
  <c r="O552" i="215"/>
  <c r="M552" i="215"/>
  <c r="K552" i="215"/>
  <c r="I552" i="215"/>
  <c r="AC552" i="215" s="1"/>
  <c r="AO551" i="215"/>
  <c r="Y551" i="215"/>
  <c r="U551" i="215"/>
  <c r="O551" i="215"/>
  <c r="M551" i="215"/>
  <c r="K551" i="215"/>
  <c r="I551" i="215"/>
  <c r="AC551" i="215" s="1"/>
  <c r="AO550" i="215"/>
  <c r="Y550" i="215"/>
  <c r="U550" i="215"/>
  <c r="O550" i="215"/>
  <c r="M550" i="215"/>
  <c r="K550" i="215"/>
  <c r="I550" i="215"/>
  <c r="AO549" i="215"/>
  <c r="Y549" i="215"/>
  <c r="U549" i="215"/>
  <c r="O549" i="215"/>
  <c r="M549" i="215"/>
  <c r="K549" i="215"/>
  <c r="I549" i="215"/>
  <c r="AC549" i="215" s="1"/>
  <c r="AO548" i="215"/>
  <c r="Y548" i="215"/>
  <c r="U548" i="215"/>
  <c r="O548" i="215"/>
  <c r="M548" i="215"/>
  <c r="K548" i="215"/>
  <c r="I548" i="215"/>
  <c r="AC548" i="215" s="1"/>
  <c r="AO547" i="215"/>
  <c r="Y547" i="215"/>
  <c r="U547" i="215"/>
  <c r="O547" i="215"/>
  <c r="M547" i="215"/>
  <c r="K547" i="215"/>
  <c r="I547" i="215"/>
  <c r="AC547" i="215" s="1"/>
  <c r="AO546" i="215"/>
  <c r="Y546" i="215"/>
  <c r="U546" i="215"/>
  <c r="O546" i="215"/>
  <c r="M546" i="215"/>
  <c r="K546" i="215"/>
  <c r="I546" i="215"/>
  <c r="AC546" i="215" s="1"/>
  <c r="AO545" i="215"/>
  <c r="Y545" i="215"/>
  <c r="U545" i="215"/>
  <c r="O545" i="215"/>
  <c r="M545" i="215"/>
  <c r="K545" i="215"/>
  <c r="I545" i="215"/>
  <c r="AC545" i="215" s="1"/>
  <c r="AO544" i="215"/>
  <c r="Y544" i="215"/>
  <c r="U544" i="215"/>
  <c r="O544" i="215"/>
  <c r="M544" i="215"/>
  <c r="K544" i="215"/>
  <c r="I544" i="215"/>
  <c r="AC544" i="215" s="1"/>
  <c r="AO543" i="215"/>
  <c r="Y543" i="215"/>
  <c r="U543" i="215"/>
  <c r="O543" i="215"/>
  <c r="M543" i="215"/>
  <c r="K543" i="215"/>
  <c r="I543" i="215"/>
  <c r="AC543" i="215" s="1"/>
  <c r="AO542" i="215"/>
  <c r="Y542" i="215"/>
  <c r="U542" i="215"/>
  <c r="O542" i="215"/>
  <c r="M542" i="215"/>
  <c r="K542" i="215"/>
  <c r="I542" i="215"/>
  <c r="AO541" i="215"/>
  <c r="Y541" i="215"/>
  <c r="U541" i="215"/>
  <c r="O541" i="215"/>
  <c r="M541" i="215"/>
  <c r="K541" i="215"/>
  <c r="I541" i="215"/>
  <c r="AC541" i="215" s="1"/>
  <c r="AO540" i="215"/>
  <c r="Y540" i="215"/>
  <c r="U540" i="215"/>
  <c r="O540" i="215"/>
  <c r="M540" i="215"/>
  <c r="K540" i="215"/>
  <c r="I540" i="215"/>
  <c r="AO539" i="215"/>
  <c r="Y539" i="215"/>
  <c r="U539" i="215"/>
  <c r="O539" i="215"/>
  <c r="M539" i="215"/>
  <c r="K539" i="215"/>
  <c r="I539" i="215"/>
  <c r="AC539" i="215" s="1"/>
  <c r="AO538" i="215"/>
  <c r="Y538" i="215"/>
  <c r="U538" i="215"/>
  <c r="O538" i="215"/>
  <c r="M538" i="215"/>
  <c r="K538" i="215"/>
  <c r="I538" i="215"/>
  <c r="AC538" i="215" s="1"/>
  <c r="AO537" i="215"/>
  <c r="Y537" i="215"/>
  <c r="U537" i="215"/>
  <c r="O537" i="215"/>
  <c r="M537" i="215"/>
  <c r="K537" i="215"/>
  <c r="I537" i="215"/>
  <c r="AO536" i="215"/>
  <c r="Y536" i="215"/>
  <c r="U536" i="215"/>
  <c r="O536" i="215"/>
  <c r="M536" i="215"/>
  <c r="K536" i="215"/>
  <c r="I536" i="215"/>
  <c r="AC536" i="215" s="1"/>
  <c r="AO535" i="215"/>
  <c r="Y535" i="215"/>
  <c r="U535" i="215"/>
  <c r="O535" i="215"/>
  <c r="M535" i="215"/>
  <c r="K535" i="215"/>
  <c r="I535" i="215"/>
  <c r="AC535" i="215" s="1"/>
  <c r="AO534" i="215"/>
  <c r="Y534" i="215"/>
  <c r="U534" i="215"/>
  <c r="O534" i="215"/>
  <c r="M534" i="215"/>
  <c r="K534" i="215"/>
  <c r="I534" i="215"/>
  <c r="AC534" i="215" s="1"/>
  <c r="AO533" i="215"/>
  <c r="Y533" i="215"/>
  <c r="U533" i="215"/>
  <c r="O533" i="215"/>
  <c r="M533" i="215"/>
  <c r="K533" i="215"/>
  <c r="I533" i="215"/>
  <c r="AC533" i="215" s="1"/>
  <c r="AO532" i="215"/>
  <c r="Y532" i="215"/>
  <c r="U532" i="215"/>
  <c r="O532" i="215"/>
  <c r="M532" i="215"/>
  <c r="K532" i="215"/>
  <c r="I532" i="215"/>
  <c r="AO531" i="215"/>
  <c r="Y531" i="215"/>
  <c r="U531" i="215"/>
  <c r="O531" i="215"/>
  <c r="M531" i="215"/>
  <c r="K531" i="215"/>
  <c r="I531" i="215"/>
  <c r="AO530" i="215"/>
  <c r="Y530" i="215"/>
  <c r="U530" i="215"/>
  <c r="O530" i="215"/>
  <c r="M530" i="215"/>
  <c r="K530" i="215"/>
  <c r="I530" i="215"/>
  <c r="AC530" i="215" s="1"/>
  <c r="AO529" i="215"/>
  <c r="Y529" i="215"/>
  <c r="U529" i="215"/>
  <c r="O529" i="215"/>
  <c r="M529" i="215"/>
  <c r="K529" i="215"/>
  <c r="I529" i="215"/>
  <c r="AC529" i="215" s="1"/>
  <c r="AO528" i="215"/>
  <c r="Y528" i="215"/>
  <c r="U528" i="215"/>
  <c r="O528" i="215"/>
  <c r="M528" i="215"/>
  <c r="K528" i="215"/>
  <c r="I528" i="215"/>
  <c r="AO527" i="215"/>
  <c r="Y527" i="215"/>
  <c r="U527" i="215"/>
  <c r="O527" i="215"/>
  <c r="M527" i="215"/>
  <c r="K527" i="215"/>
  <c r="I527" i="215"/>
  <c r="AC527" i="215" s="1"/>
  <c r="AO526" i="215"/>
  <c r="Y526" i="215"/>
  <c r="U526" i="215"/>
  <c r="O526" i="215"/>
  <c r="M526" i="215"/>
  <c r="K526" i="215"/>
  <c r="I526" i="215"/>
  <c r="AC526" i="215" s="1"/>
  <c r="AO525" i="215"/>
  <c r="Y525" i="215"/>
  <c r="U525" i="215"/>
  <c r="O525" i="215"/>
  <c r="M525" i="215"/>
  <c r="K525" i="215"/>
  <c r="I525" i="215"/>
  <c r="AO524" i="215"/>
  <c r="Y524" i="215"/>
  <c r="U524" i="215"/>
  <c r="O524" i="215"/>
  <c r="M524" i="215"/>
  <c r="K524" i="215"/>
  <c r="I524" i="215"/>
  <c r="AO523" i="215"/>
  <c r="Y523" i="215"/>
  <c r="U523" i="215"/>
  <c r="O523" i="215"/>
  <c r="M523" i="215"/>
  <c r="K523" i="215"/>
  <c r="I523" i="215"/>
  <c r="AC523" i="215" s="1"/>
  <c r="AO522" i="215"/>
  <c r="Y522" i="215"/>
  <c r="U522" i="215"/>
  <c r="O522" i="215"/>
  <c r="M522" i="215"/>
  <c r="K522" i="215"/>
  <c r="I522" i="215"/>
  <c r="AC522" i="215" s="1"/>
  <c r="AO521" i="215"/>
  <c r="Y521" i="215"/>
  <c r="U521" i="215"/>
  <c r="O521" i="215"/>
  <c r="M521" i="215"/>
  <c r="K521" i="215"/>
  <c r="I521" i="215"/>
  <c r="AC521" i="215" s="1"/>
  <c r="AO520" i="215"/>
  <c r="Y520" i="215"/>
  <c r="U520" i="215"/>
  <c r="O520" i="215"/>
  <c r="M520" i="215"/>
  <c r="K520" i="215"/>
  <c r="I520" i="215"/>
  <c r="AC520" i="215" s="1"/>
  <c r="AO519" i="215"/>
  <c r="Y519" i="215"/>
  <c r="U519" i="215"/>
  <c r="O519" i="215"/>
  <c r="M519" i="215"/>
  <c r="K519" i="215"/>
  <c r="I519" i="215"/>
  <c r="AC519" i="215" s="1"/>
  <c r="AO518" i="215"/>
  <c r="Y518" i="215"/>
  <c r="U518" i="215"/>
  <c r="O518" i="215"/>
  <c r="M518" i="215"/>
  <c r="K518" i="215"/>
  <c r="I518" i="215"/>
  <c r="AC518" i="215" s="1"/>
  <c r="AO517" i="215"/>
  <c r="Y517" i="215"/>
  <c r="U517" i="215"/>
  <c r="O517" i="215"/>
  <c r="M517" i="215"/>
  <c r="K517" i="215"/>
  <c r="I517" i="215"/>
  <c r="AO516" i="215"/>
  <c r="Y516" i="215"/>
  <c r="U516" i="215"/>
  <c r="O516" i="215"/>
  <c r="M516" i="215"/>
  <c r="K516" i="215"/>
  <c r="I516" i="215"/>
  <c r="AC516" i="215" s="1"/>
  <c r="AO515" i="215"/>
  <c r="Y515" i="215"/>
  <c r="U515" i="215"/>
  <c r="O515" i="215"/>
  <c r="M515" i="215"/>
  <c r="K515" i="215"/>
  <c r="I515" i="215"/>
  <c r="AC515" i="215" s="1"/>
  <c r="AO514" i="215"/>
  <c r="Y514" i="215"/>
  <c r="U514" i="215"/>
  <c r="O514" i="215"/>
  <c r="M514" i="215"/>
  <c r="K514" i="215"/>
  <c r="I514" i="215"/>
  <c r="AC514" i="215" s="1"/>
  <c r="AO513" i="215"/>
  <c r="Y513" i="215"/>
  <c r="U513" i="215"/>
  <c r="O513" i="215"/>
  <c r="M513" i="215"/>
  <c r="K513" i="215"/>
  <c r="I513" i="215"/>
  <c r="AC513" i="215" s="1"/>
  <c r="AO512" i="215"/>
  <c r="Y512" i="215"/>
  <c r="U512" i="215"/>
  <c r="O512" i="215"/>
  <c r="M512" i="215"/>
  <c r="K512" i="215"/>
  <c r="I512" i="215"/>
  <c r="AC512" i="215" s="1"/>
  <c r="AO511" i="215"/>
  <c r="Y511" i="215"/>
  <c r="U511" i="215"/>
  <c r="O511" i="215"/>
  <c r="M511" i="215"/>
  <c r="K511" i="215"/>
  <c r="I511" i="215"/>
  <c r="AC511" i="215" s="1"/>
  <c r="AO510" i="215"/>
  <c r="Y510" i="215"/>
  <c r="U510" i="215"/>
  <c r="O510" i="215"/>
  <c r="M510" i="215"/>
  <c r="K510" i="215"/>
  <c r="I510" i="215"/>
  <c r="AC510" i="215" s="1"/>
  <c r="AO509" i="215"/>
  <c r="Y509" i="215"/>
  <c r="U509" i="215"/>
  <c r="O509" i="215"/>
  <c r="M509" i="215"/>
  <c r="K509" i="215"/>
  <c r="I509" i="215"/>
  <c r="AC509" i="215" s="1"/>
  <c r="AO508" i="215"/>
  <c r="Y508" i="215"/>
  <c r="U508" i="215"/>
  <c r="O508" i="215"/>
  <c r="M508" i="215"/>
  <c r="K508" i="215"/>
  <c r="I508" i="215"/>
  <c r="AC508" i="215" s="1"/>
  <c r="AO507" i="215"/>
  <c r="Y507" i="215"/>
  <c r="U507" i="215"/>
  <c r="O507" i="215"/>
  <c r="M507" i="215"/>
  <c r="K507" i="215"/>
  <c r="I507" i="215"/>
  <c r="AC507" i="215" s="1"/>
  <c r="AO506" i="215"/>
  <c r="Y506" i="215"/>
  <c r="U506" i="215"/>
  <c r="O506" i="215"/>
  <c r="M506" i="215"/>
  <c r="K506" i="215"/>
  <c r="I506" i="215"/>
  <c r="AC506" i="215" s="1"/>
  <c r="AO505" i="215"/>
  <c r="Y505" i="215"/>
  <c r="U505" i="215"/>
  <c r="O505" i="215"/>
  <c r="M505" i="215"/>
  <c r="K505" i="215"/>
  <c r="I505" i="215"/>
  <c r="AC505" i="215" s="1"/>
  <c r="AJ505" i="215" s="1"/>
  <c r="BB505" i="215" s="1"/>
  <c r="AO504" i="215"/>
  <c r="Y504" i="215"/>
  <c r="U504" i="215"/>
  <c r="O504" i="215"/>
  <c r="M504" i="215"/>
  <c r="K504" i="215"/>
  <c r="I504" i="215"/>
  <c r="AC504" i="215" s="1"/>
  <c r="AO503" i="215"/>
  <c r="Y503" i="215"/>
  <c r="U503" i="215"/>
  <c r="O503" i="215"/>
  <c r="M503" i="215"/>
  <c r="K503" i="215"/>
  <c r="I503" i="215"/>
  <c r="AC503" i="215" s="1"/>
  <c r="AO502" i="215"/>
  <c r="Y502" i="215"/>
  <c r="U502" i="215"/>
  <c r="O502" i="215"/>
  <c r="M502" i="215"/>
  <c r="K502" i="215"/>
  <c r="I502" i="215"/>
  <c r="AC502" i="215" s="1"/>
  <c r="AO501" i="215"/>
  <c r="Y501" i="215"/>
  <c r="U501" i="215"/>
  <c r="O501" i="215"/>
  <c r="M501" i="215"/>
  <c r="K501" i="215"/>
  <c r="I501" i="215"/>
  <c r="AC501" i="215" s="1"/>
  <c r="AO500" i="215"/>
  <c r="Y500" i="215"/>
  <c r="U500" i="215"/>
  <c r="O500" i="215"/>
  <c r="M500" i="215"/>
  <c r="K500" i="215"/>
  <c r="I500" i="215"/>
  <c r="AC500" i="215" s="1"/>
  <c r="AO499" i="215"/>
  <c r="Y499" i="215"/>
  <c r="U499" i="215"/>
  <c r="O499" i="215"/>
  <c r="M499" i="215"/>
  <c r="K499" i="215"/>
  <c r="I499" i="215"/>
  <c r="AC499" i="215" s="1"/>
  <c r="AO498" i="215"/>
  <c r="Y498" i="215"/>
  <c r="U498" i="215"/>
  <c r="O498" i="215"/>
  <c r="M498" i="215"/>
  <c r="K498" i="215"/>
  <c r="I498" i="215"/>
  <c r="AC498" i="215" s="1"/>
  <c r="AO497" i="215"/>
  <c r="Y497" i="215"/>
  <c r="U497" i="215"/>
  <c r="O497" i="215"/>
  <c r="M497" i="215"/>
  <c r="K497" i="215"/>
  <c r="I497" i="215"/>
  <c r="AC497" i="215" s="1"/>
  <c r="AO496" i="215"/>
  <c r="Y496" i="215"/>
  <c r="U496" i="215"/>
  <c r="O496" i="215"/>
  <c r="M496" i="215"/>
  <c r="K496" i="215"/>
  <c r="I496" i="215"/>
  <c r="AC496" i="215" s="1"/>
  <c r="AO495" i="215"/>
  <c r="Y495" i="215"/>
  <c r="U495" i="215"/>
  <c r="O495" i="215"/>
  <c r="M495" i="215"/>
  <c r="K495" i="215"/>
  <c r="I495" i="215"/>
  <c r="AC495" i="215" s="1"/>
  <c r="AO494" i="215"/>
  <c r="Y494" i="215"/>
  <c r="U494" i="215"/>
  <c r="O494" i="215"/>
  <c r="M494" i="215"/>
  <c r="K494" i="215"/>
  <c r="I494" i="215"/>
  <c r="AC494" i="215" s="1"/>
  <c r="AO493" i="215"/>
  <c r="Y493" i="215"/>
  <c r="U493" i="215"/>
  <c r="O493" i="215"/>
  <c r="M493" i="215"/>
  <c r="K493" i="215"/>
  <c r="I493" i="215"/>
  <c r="AC493" i="215" s="1"/>
  <c r="AO492" i="215"/>
  <c r="Y492" i="215"/>
  <c r="U492" i="215"/>
  <c r="O492" i="215"/>
  <c r="M492" i="215"/>
  <c r="K492" i="215"/>
  <c r="I492" i="215"/>
  <c r="AC492" i="215" s="1"/>
  <c r="AO491" i="215"/>
  <c r="Y491" i="215"/>
  <c r="U491" i="215"/>
  <c r="O491" i="215"/>
  <c r="M491" i="215"/>
  <c r="K491" i="215"/>
  <c r="I491" i="215"/>
  <c r="AC491" i="215" s="1"/>
  <c r="AO490" i="215"/>
  <c r="Y490" i="215"/>
  <c r="U490" i="215"/>
  <c r="O490" i="215"/>
  <c r="M490" i="215"/>
  <c r="K490" i="215"/>
  <c r="I490" i="215"/>
  <c r="AC490" i="215" s="1"/>
  <c r="AO489" i="215"/>
  <c r="Y489" i="215"/>
  <c r="U489" i="215"/>
  <c r="O489" i="215"/>
  <c r="M489" i="215"/>
  <c r="K489" i="215"/>
  <c r="I489" i="215"/>
  <c r="AC489" i="215" s="1"/>
  <c r="AO488" i="215"/>
  <c r="Y488" i="215"/>
  <c r="U488" i="215"/>
  <c r="O488" i="215"/>
  <c r="M488" i="215"/>
  <c r="K488" i="215"/>
  <c r="I488" i="215"/>
  <c r="AC488" i="215" s="1"/>
  <c r="AO487" i="215"/>
  <c r="Y487" i="215"/>
  <c r="U487" i="215"/>
  <c r="O487" i="215"/>
  <c r="M487" i="215"/>
  <c r="K487" i="215"/>
  <c r="I487" i="215"/>
  <c r="AC487" i="215" s="1"/>
  <c r="AO486" i="215"/>
  <c r="Y486" i="215"/>
  <c r="U486" i="215"/>
  <c r="O486" i="215"/>
  <c r="M486" i="215"/>
  <c r="K486" i="215"/>
  <c r="I486" i="215"/>
  <c r="AO485" i="215"/>
  <c r="Y485" i="215"/>
  <c r="U485" i="215"/>
  <c r="O485" i="215"/>
  <c r="M485" i="215"/>
  <c r="K485" i="215"/>
  <c r="I485" i="215"/>
  <c r="AO484" i="215"/>
  <c r="Y484" i="215"/>
  <c r="U484" i="215"/>
  <c r="O484" i="215"/>
  <c r="M484" i="215"/>
  <c r="K484" i="215"/>
  <c r="I484" i="215"/>
  <c r="AO483" i="215"/>
  <c r="Y483" i="215"/>
  <c r="U483" i="215"/>
  <c r="O483" i="215"/>
  <c r="M483" i="215"/>
  <c r="K483" i="215"/>
  <c r="I483" i="215"/>
  <c r="AO482" i="215"/>
  <c r="Y482" i="215"/>
  <c r="U482" i="215"/>
  <c r="O482" i="215"/>
  <c r="M482" i="215"/>
  <c r="K482" i="215"/>
  <c r="I482" i="215"/>
  <c r="AO481" i="215"/>
  <c r="Y481" i="215"/>
  <c r="U481" i="215"/>
  <c r="O481" i="215"/>
  <c r="M481" i="215"/>
  <c r="K481" i="215"/>
  <c r="I481" i="215"/>
  <c r="AO480" i="215"/>
  <c r="Y480" i="215"/>
  <c r="U480" i="215"/>
  <c r="O480" i="215"/>
  <c r="M480" i="215"/>
  <c r="K480" i="215"/>
  <c r="I480" i="215"/>
  <c r="AO479" i="215"/>
  <c r="Y479" i="215"/>
  <c r="U479" i="215"/>
  <c r="O479" i="215"/>
  <c r="M479" i="215"/>
  <c r="K479" i="215"/>
  <c r="I479" i="215"/>
  <c r="AC479" i="215" s="1"/>
  <c r="AO478" i="215"/>
  <c r="Y478" i="215"/>
  <c r="U478" i="215"/>
  <c r="O478" i="215"/>
  <c r="M478" i="215"/>
  <c r="K478" i="215"/>
  <c r="I478" i="215"/>
  <c r="AC478" i="215" s="1"/>
  <c r="AO477" i="215"/>
  <c r="Y477" i="215"/>
  <c r="U477" i="215"/>
  <c r="O477" i="215"/>
  <c r="M477" i="215"/>
  <c r="K477" i="215"/>
  <c r="I477" i="215"/>
  <c r="AO476" i="215"/>
  <c r="Y476" i="215"/>
  <c r="U476" i="215"/>
  <c r="O476" i="215"/>
  <c r="M476" i="215"/>
  <c r="K476" i="215"/>
  <c r="I476" i="215"/>
  <c r="AO475" i="215"/>
  <c r="Y475" i="215"/>
  <c r="U475" i="215"/>
  <c r="O475" i="215"/>
  <c r="M475" i="215"/>
  <c r="K475" i="215"/>
  <c r="I475" i="215"/>
  <c r="AC475" i="215" s="1"/>
  <c r="AO474" i="215"/>
  <c r="Y474" i="215"/>
  <c r="U474" i="215"/>
  <c r="O474" i="215"/>
  <c r="M474" i="215"/>
  <c r="K474" i="215"/>
  <c r="I474" i="215"/>
  <c r="AC474" i="215" s="1"/>
  <c r="AO473" i="215"/>
  <c r="Y473" i="215"/>
  <c r="U473" i="215"/>
  <c r="O473" i="215"/>
  <c r="M473" i="215"/>
  <c r="K473" i="215"/>
  <c r="I473" i="215"/>
  <c r="AO472" i="215"/>
  <c r="Y472" i="215"/>
  <c r="U472" i="215"/>
  <c r="O472" i="215"/>
  <c r="M472" i="215"/>
  <c r="K472" i="215"/>
  <c r="I472" i="215"/>
  <c r="AO471" i="215"/>
  <c r="Y471" i="215"/>
  <c r="U471" i="215"/>
  <c r="O471" i="215"/>
  <c r="M471" i="215"/>
  <c r="K471" i="215"/>
  <c r="I471" i="215"/>
  <c r="AO470" i="215"/>
  <c r="Y470" i="215"/>
  <c r="U470" i="215"/>
  <c r="O470" i="215"/>
  <c r="M470" i="215"/>
  <c r="K470" i="215"/>
  <c r="I470" i="215"/>
  <c r="AO469" i="215"/>
  <c r="Y469" i="215"/>
  <c r="U469" i="215"/>
  <c r="O469" i="215"/>
  <c r="M469" i="215"/>
  <c r="K469" i="215"/>
  <c r="I469" i="215"/>
  <c r="AC469" i="215" s="1"/>
  <c r="AE469" i="215" s="1"/>
  <c r="AO468" i="215"/>
  <c r="Y468" i="215"/>
  <c r="U468" i="215"/>
  <c r="O468" i="215"/>
  <c r="M468" i="215"/>
  <c r="K468" i="215"/>
  <c r="I468" i="215"/>
  <c r="AO467" i="215"/>
  <c r="Y467" i="215"/>
  <c r="U467" i="215"/>
  <c r="O467" i="215"/>
  <c r="M467" i="215"/>
  <c r="K467" i="215"/>
  <c r="I467" i="215"/>
  <c r="AO466" i="215"/>
  <c r="Y466" i="215"/>
  <c r="U466" i="215"/>
  <c r="O466" i="215"/>
  <c r="M466" i="215"/>
  <c r="K466" i="215"/>
  <c r="I466" i="215"/>
  <c r="AC466" i="215" s="1"/>
  <c r="AO465" i="215"/>
  <c r="Y465" i="215"/>
  <c r="U465" i="215"/>
  <c r="O465" i="215"/>
  <c r="M465" i="215"/>
  <c r="K465" i="215"/>
  <c r="I465" i="215"/>
  <c r="AC465" i="215" s="1"/>
  <c r="AE465" i="215" s="1"/>
  <c r="AO464" i="215"/>
  <c r="Y464" i="215"/>
  <c r="U464" i="215"/>
  <c r="O464" i="215"/>
  <c r="M464" i="215"/>
  <c r="K464" i="215"/>
  <c r="I464" i="215"/>
  <c r="AO463" i="215"/>
  <c r="Y463" i="215"/>
  <c r="U463" i="215"/>
  <c r="O463" i="215"/>
  <c r="M463" i="215"/>
  <c r="K463" i="215"/>
  <c r="I463" i="215"/>
  <c r="AO462" i="215"/>
  <c r="Y462" i="215"/>
  <c r="U462" i="215"/>
  <c r="O462" i="215"/>
  <c r="M462" i="215"/>
  <c r="K462" i="215"/>
  <c r="I462" i="215"/>
  <c r="AC462" i="215" s="1"/>
  <c r="AO461" i="215"/>
  <c r="Y461" i="215"/>
  <c r="U461" i="215"/>
  <c r="O461" i="215"/>
  <c r="M461" i="215"/>
  <c r="K461" i="215"/>
  <c r="I461" i="215"/>
  <c r="AC461" i="215" s="1"/>
  <c r="AO460" i="215"/>
  <c r="Y460" i="215"/>
  <c r="U460" i="215"/>
  <c r="O460" i="215"/>
  <c r="M460" i="215"/>
  <c r="K460" i="215"/>
  <c r="I460" i="215"/>
  <c r="AC460" i="215" s="1"/>
  <c r="AO459" i="215"/>
  <c r="Y459" i="215"/>
  <c r="U459" i="215"/>
  <c r="O459" i="215"/>
  <c r="M459" i="215"/>
  <c r="K459" i="215"/>
  <c r="I459" i="215"/>
  <c r="AO458" i="215"/>
  <c r="Y458" i="215"/>
  <c r="U458" i="215"/>
  <c r="O458" i="215"/>
  <c r="M458" i="215"/>
  <c r="K458" i="215"/>
  <c r="I458" i="215"/>
  <c r="AO457" i="215"/>
  <c r="Y457" i="215"/>
  <c r="U457" i="215"/>
  <c r="O457" i="215"/>
  <c r="M457" i="215"/>
  <c r="K457" i="215"/>
  <c r="I457" i="215"/>
  <c r="AO456" i="215"/>
  <c r="Y456" i="215"/>
  <c r="U456" i="215"/>
  <c r="O456" i="215"/>
  <c r="M456" i="215"/>
  <c r="K456" i="215"/>
  <c r="I456" i="215"/>
  <c r="AC456" i="215" s="1"/>
  <c r="AO455" i="215"/>
  <c r="Y455" i="215"/>
  <c r="U455" i="215"/>
  <c r="O455" i="215"/>
  <c r="M455" i="215"/>
  <c r="K455" i="215"/>
  <c r="I455" i="215"/>
  <c r="AC455" i="215" s="1"/>
  <c r="AO454" i="215"/>
  <c r="Y454" i="215"/>
  <c r="U454" i="215"/>
  <c r="O454" i="215"/>
  <c r="M454" i="215"/>
  <c r="K454" i="215"/>
  <c r="I454" i="215"/>
  <c r="AO453" i="215"/>
  <c r="Y453" i="215"/>
  <c r="U453" i="215"/>
  <c r="O453" i="215"/>
  <c r="M453" i="215"/>
  <c r="K453" i="215"/>
  <c r="I453" i="215"/>
  <c r="AC453" i="215" s="1"/>
  <c r="AO452" i="215"/>
  <c r="Y452" i="215"/>
  <c r="U452" i="215"/>
  <c r="O452" i="215"/>
  <c r="M452" i="215"/>
  <c r="K452" i="215"/>
  <c r="I452" i="215"/>
  <c r="AC452" i="215" s="1"/>
  <c r="AO451" i="215"/>
  <c r="Y451" i="215"/>
  <c r="U451" i="215"/>
  <c r="O451" i="215"/>
  <c r="M451" i="215"/>
  <c r="K451" i="215"/>
  <c r="I451" i="215"/>
  <c r="AO450" i="215"/>
  <c r="Y450" i="215"/>
  <c r="U450" i="215"/>
  <c r="O450" i="215"/>
  <c r="M450" i="215"/>
  <c r="K450" i="215"/>
  <c r="I450" i="215"/>
  <c r="AC450" i="215" s="1"/>
  <c r="AO449" i="215"/>
  <c r="Y449" i="215"/>
  <c r="U449" i="215"/>
  <c r="O449" i="215"/>
  <c r="M449" i="215"/>
  <c r="K449" i="215"/>
  <c r="I449" i="215"/>
  <c r="AC449" i="215" s="1"/>
  <c r="AO448" i="215"/>
  <c r="Y448" i="215"/>
  <c r="U448" i="215"/>
  <c r="O448" i="215"/>
  <c r="M448" i="215"/>
  <c r="K448" i="215"/>
  <c r="I448" i="215"/>
  <c r="AC448" i="215" s="1"/>
  <c r="AO447" i="215"/>
  <c r="Y447" i="215"/>
  <c r="U447" i="215"/>
  <c r="O447" i="215"/>
  <c r="M447" i="215"/>
  <c r="K447" i="215"/>
  <c r="I447" i="215"/>
  <c r="AO446" i="215"/>
  <c r="Y446" i="215"/>
  <c r="U446" i="215"/>
  <c r="O446" i="215"/>
  <c r="M446" i="215"/>
  <c r="K446" i="215"/>
  <c r="I446" i="215"/>
  <c r="AC446" i="215" s="1"/>
  <c r="AO445" i="215"/>
  <c r="Y445" i="215"/>
  <c r="U445" i="215"/>
  <c r="O445" i="215"/>
  <c r="M445" i="215"/>
  <c r="K445" i="215"/>
  <c r="I445" i="215"/>
  <c r="AC445" i="215" s="1"/>
  <c r="AO444" i="215"/>
  <c r="Y444" i="215"/>
  <c r="U444" i="215"/>
  <c r="O444" i="215"/>
  <c r="M444" i="215"/>
  <c r="K444" i="215"/>
  <c r="I444" i="215"/>
  <c r="AC444" i="215" s="1"/>
  <c r="AO443" i="215"/>
  <c r="Y443" i="215"/>
  <c r="U443" i="215"/>
  <c r="O443" i="215"/>
  <c r="M443" i="215"/>
  <c r="K443" i="215"/>
  <c r="I443" i="215"/>
  <c r="AC443" i="215" s="1"/>
  <c r="AO442" i="215"/>
  <c r="Y442" i="215"/>
  <c r="U442" i="215"/>
  <c r="O442" i="215"/>
  <c r="M442" i="215"/>
  <c r="K442" i="215"/>
  <c r="I442" i="215"/>
  <c r="AC442" i="215" s="1"/>
  <c r="AO441" i="215"/>
  <c r="Y441" i="215"/>
  <c r="U441" i="215"/>
  <c r="O441" i="215"/>
  <c r="M441" i="215"/>
  <c r="K441" i="215"/>
  <c r="I441" i="215"/>
  <c r="AC441" i="215" s="1"/>
  <c r="AO440" i="215"/>
  <c r="Y440" i="215"/>
  <c r="U440" i="215"/>
  <c r="O440" i="215"/>
  <c r="M440" i="215"/>
  <c r="K440" i="215"/>
  <c r="I440" i="215"/>
  <c r="AC440" i="215" s="1"/>
  <c r="AO439" i="215"/>
  <c r="Y439" i="215"/>
  <c r="U439" i="215"/>
  <c r="O439" i="215"/>
  <c r="M439" i="215"/>
  <c r="K439" i="215"/>
  <c r="I439" i="215"/>
  <c r="AC439" i="215" s="1"/>
  <c r="AO438" i="215"/>
  <c r="Y438" i="215"/>
  <c r="U438" i="215"/>
  <c r="O438" i="215"/>
  <c r="M438" i="215"/>
  <c r="K438" i="215"/>
  <c r="I438" i="215"/>
  <c r="AC438" i="215" s="1"/>
  <c r="AO437" i="215"/>
  <c r="Y437" i="215"/>
  <c r="U437" i="215"/>
  <c r="O437" i="215"/>
  <c r="M437" i="215"/>
  <c r="K437" i="215"/>
  <c r="I437" i="215"/>
  <c r="AC437" i="215" s="1"/>
  <c r="AO436" i="215"/>
  <c r="Y436" i="215"/>
  <c r="U436" i="215"/>
  <c r="O436" i="215"/>
  <c r="M436" i="215"/>
  <c r="K436" i="215"/>
  <c r="I436" i="215"/>
  <c r="AC436" i="215" s="1"/>
  <c r="AO435" i="215"/>
  <c r="Y435" i="215"/>
  <c r="U435" i="215"/>
  <c r="O435" i="215"/>
  <c r="M435" i="215"/>
  <c r="K435" i="215"/>
  <c r="I435" i="215"/>
  <c r="AC435" i="215" s="1"/>
  <c r="AO434" i="215"/>
  <c r="Y434" i="215"/>
  <c r="U434" i="215"/>
  <c r="O434" i="215"/>
  <c r="M434" i="215"/>
  <c r="K434" i="215"/>
  <c r="I434" i="215"/>
  <c r="AC434" i="215" s="1"/>
  <c r="AO433" i="215"/>
  <c r="Y433" i="215"/>
  <c r="U433" i="215"/>
  <c r="O433" i="215"/>
  <c r="M433" i="215"/>
  <c r="K433" i="215"/>
  <c r="I433" i="215"/>
  <c r="AO432" i="215"/>
  <c r="Y432" i="215"/>
  <c r="U432" i="215"/>
  <c r="O432" i="215"/>
  <c r="M432" i="215"/>
  <c r="K432" i="215"/>
  <c r="I432" i="215"/>
  <c r="AC432" i="215" s="1"/>
  <c r="AO431" i="215"/>
  <c r="Y431" i="215"/>
  <c r="U431" i="215"/>
  <c r="O431" i="215"/>
  <c r="M431" i="215"/>
  <c r="K431" i="215"/>
  <c r="I431" i="215"/>
  <c r="AC431" i="215" s="1"/>
  <c r="AO430" i="215"/>
  <c r="Y430" i="215"/>
  <c r="U430" i="215"/>
  <c r="O430" i="215"/>
  <c r="M430" i="215"/>
  <c r="K430" i="215"/>
  <c r="I430" i="215"/>
  <c r="AC430" i="215" s="1"/>
  <c r="AE430" i="215" s="1"/>
  <c r="AO429" i="215"/>
  <c r="Y429" i="215"/>
  <c r="U429" i="215"/>
  <c r="O429" i="215"/>
  <c r="M429" i="215"/>
  <c r="K429" i="215"/>
  <c r="I429" i="215"/>
  <c r="AC429" i="215" s="1"/>
  <c r="AO428" i="215"/>
  <c r="Y428" i="215"/>
  <c r="U428" i="215"/>
  <c r="O428" i="215"/>
  <c r="M428" i="215"/>
  <c r="K428" i="215"/>
  <c r="I428" i="215"/>
  <c r="AC428" i="215" s="1"/>
  <c r="AO427" i="215"/>
  <c r="Y427" i="215"/>
  <c r="U427" i="215"/>
  <c r="O427" i="215"/>
  <c r="M427" i="215"/>
  <c r="K427" i="215"/>
  <c r="I427" i="215"/>
  <c r="AO426" i="215"/>
  <c r="Y426" i="215"/>
  <c r="U426" i="215"/>
  <c r="O426" i="215"/>
  <c r="M426" i="215"/>
  <c r="K426" i="215"/>
  <c r="I426" i="215"/>
  <c r="AO425" i="215"/>
  <c r="Y425" i="215"/>
  <c r="U425" i="215"/>
  <c r="O425" i="215"/>
  <c r="M425" i="215"/>
  <c r="K425" i="215"/>
  <c r="I425" i="215"/>
  <c r="AC425" i="215" s="1"/>
  <c r="AO424" i="215"/>
  <c r="Y424" i="215"/>
  <c r="U424" i="215"/>
  <c r="O424" i="215"/>
  <c r="M424" i="215"/>
  <c r="K424" i="215"/>
  <c r="I424" i="215"/>
  <c r="AO423" i="215"/>
  <c r="Y423" i="215"/>
  <c r="U423" i="215"/>
  <c r="O423" i="215"/>
  <c r="M423" i="215"/>
  <c r="K423" i="215"/>
  <c r="I423" i="215"/>
  <c r="AO422" i="215"/>
  <c r="Y422" i="215"/>
  <c r="U422" i="215"/>
  <c r="O422" i="215"/>
  <c r="M422" i="215"/>
  <c r="K422" i="215"/>
  <c r="I422" i="215"/>
  <c r="AC422" i="215" s="1"/>
  <c r="AO421" i="215"/>
  <c r="Y421" i="215"/>
  <c r="U421" i="215"/>
  <c r="O421" i="215"/>
  <c r="M421" i="215"/>
  <c r="K421" i="215"/>
  <c r="I421" i="215"/>
  <c r="AO420" i="215"/>
  <c r="Y420" i="215"/>
  <c r="U420" i="215"/>
  <c r="O420" i="215"/>
  <c r="M420" i="215"/>
  <c r="K420" i="215"/>
  <c r="I420" i="215"/>
  <c r="AC420" i="215" s="1"/>
  <c r="AE420" i="215" s="1"/>
  <c r="AO419" i="215"/>
  <c r="Y419" i="215"/>
  <c r="U419" i="215"/>
  <c r="O419" i="215"/>
  <c r="M419" i="215"/>
  <c r="K419" i="215"/>
  <c r="I419" i="215"/>
  <c r="AC419" i="215" s="1"/>
  <c r="AO418" i="215"/>
  <c r="Y418" i="215"/>
  <c r="U418" i="215"/>
  <c r="O418" i="215"/>
  <c r="M418" i="215"/>
  <c r="K418" i="215"/>
  <c r="I418" i="215"/>
  <c r="AC418" i="215" s="1"/>
  <c r="AO417" i="215"/>
  <c r="Y417" i="215"/>
  <c r="U417" i="215"/>
  <c r="O417" i="215"/>
  <c r="M417" i="215"/>
  <c r="K417" i="215"/>
  <c r="I417" i="215"/>
  <c r="AO416" i="215"/>
  <c r="Y416" i="215"/>
  <c r="U416" i="215"/>
  <c r="O416" i="215"/>
  <c r="M416" i="215"/>
  <c r="K416" i="215"/>
  <c r="I416" i="215"/>
  <c r="AC416" i="215" s="1"/>
  <c r="AO415" i="215"/>
  <c r="Y415" i="215"/>
  <c r="U415" i="215"/>
  <c r="O415" i="215"/>
  <c r="M415" i="215"/>
  <c r="K415" i="215"/>
  <c r="I415" i="215"/>
  <c r="AO414" i="215"/>
  <c r="Y414" i="215"/>
  <c r="U414" i="215"/>
  <c r="O414" i="215"/>
  <c r="M414" i="215"/>
  <c r="K414" i="215"/>
  <c r="I414" i="215"/>
  <c r="AC414" i="215" s="1"/>
  <c r="AO413" i="215"/>
  <c r="Y413" i="215"/>
  <c r="U413" i="215"/>
  <c r="O413" i="215"/>
  <c r="M413" i="215"/>
  <c r="K413" i="215"/>
  <c r="I413" i="215"/>
  <c r="AC413" i="215" s="1"/>
  <c r="AO412" i="215"/>
  <c r="Y412" i="215"/>
  <c r="U412" i="215"/>
  <c r="O412" i="215"/>
  <c r="M412" i="215"/>
  <c r="K412" i="215"/>
  <c r="I412" i="215"/>
  <c r="AC412" i="215" s="1"/>
  <c r="AO411" i="215"/>
  <c r="Y411" i="215"/>
  <c r="U411" i="215"/>
  <c r="O411" i="215"/>
  <c r="M411" i="215"/>
  <c r="K411" i="215"/>
  <c r="I411" i="215"/>
  <c r="AC411" i="215" s="1"/>
  <c r="AO410" i="215"/>
  <c r="Y410" i="215"/>
  <c r="U410" i="215"/>
  <c r="O410" i="215"/>
  <c r="M410" i="215"/>
  <c r="K410" i="215"/>
  <c r="I410" i="215"/>
  <c r="AO409" i="215"/>
  <c r="Y409" i="215"/>
  <c r="U409" i="215"/>
  <c r="O409" i="215"/>
  <c r="M409" i="215"/>
  <c r="K409" i="215"/>
  <c r="I409" i="215"/>
  <c r="AC409" i="215" s="1"/>
  <c r="AO408" i="215"/>
  <c r="Y408" i="215"/>
  <c r="U408" i="215"/>
  <c r="O408" i="215"/>
  <c r="M408" i="215"/>
  <c r="K408" i="215"/>
  <c r="I408" i="215"/>
  <c r="AC408" i="215" s="1"/>
  <c r="AO407" i="215"/>
  <c r="Y407" i="215"/>
  <c r="U407" i="215"/>
  <c r="O407" i="215"/>
  <c r="M407" i="215"/>
  <c r="K407" i="215"/>
  <c r="I407" i="215"/>
  <c r="AC407" i="215" s="1"/>
  <c r="AO406" i="215"/>
  <c r="Y406" i="215"/>
  <c r="U406" i="215"/>
  <c r="O406" i="215"/>
  <c r="M406" i="215"/>
  <c r="K406" i="215"/>
  <c r="I406" i="215"/>
  <c r="AO405" i="215"/>
  <c r="Y405" i="215"/>
  <c r="U405" i="215"/>
  <c r="O405" i="215"/>
  <c r="M405" i="215"/>
  <c r="K405" i="215"/>
  <c r="I405" i="215"/>
  <c r="AO404" i="215"/>
  <c r="Y404" i="215"/>
  <c r="U404" i="215"/>
  <c r="O404" i="215"/>
  <c r="M404" i="215"/>
  <c r="K404" i="215"/>
  <c r="I404" i="215"/>
  <c r="AO403" i="215"/>
  <c r="Y403" i="215"/>
  <c r="U403" i="215"/>
  <c r="O403" i="215"/>
  <c r="M403" i="215"/>
  <c r="K403" i="215"/>
  <c r="I403" i="215"/>
  <c r="AC403" i="215" s="1"/>
  <c r="AO402" i="215"/>
  <c r="Y402" i="215"/>
  <c r="U402" i="215"/>
  <c r="O402" i="215"/>
  <c r="M402" i="215"/>
  <c r="K402" i="215"/>
  <c r="I402" i="215"/>
  <c r="AO401" i="215"/>
  <c r="Y401" i="215"/>
  <c r="U401" i="215"/>
  <c r="O401" i="215"/>
  <c r="M401" i="215"/>
  <c r="K401" i="215"/>
  <c r="I401" i="215"/>
  <c r="AC401" i="215" s="1"/>
  <c r="AO400" i="215"/>
  <c r="Y400" i="215"/>
  <c r="U400" i="215"/>
  <c r="O400" i="215"/>
  <c r="M400" i="215"/>
  <c r="K400" i="215"/>
  <c r="I400" i="215"/>
  <c r="AC400" i="215" s="1"/>
  <c r="AO399" i="215"/>
  <c r="Y399" i="215"/>
  <c r="U399" i="215"/>
  <c r="O399" i="215"/>
  <c r="M399" i="215"/>
  <c r="K399" i="215"/>
  <c r="I399" i="215"/>
  <c r="AC399" i="215" s="1"/>
  <c r="AO398" i="215"/>
  <c r="Y398" i="215"/>
  <c r="U398" i="215"/>
  <c r="O398" i="215"/>
  <c r="M398" i="215"/>
  <c r="K398" i="215"/>
  <c r="I398" i="215"/>
  <c r="AO397" i="215"/>
  <c r="Y397" i="215"/>
  <c r="U397" i="215"/>
  <c r="O397" i="215"/>
  <c r="M397" i="215"/>
  <c r="K397" i="215"/>
  <c r="I397" i="215"/>
  <c r="AC397" i="215" s="1"/>
  <c r="AO396" i="215"/>
  <c r="Y396" i="215"/>
  <c r="U396" i="215"/>
  <c r="O396" i="215"/>
  <c r="M396" i="215"/>
  <c r="K396" i="215"/>
  <c r="I396" i="215"/>
  <c r="AC396" i="215" s="1"/>
  <c r="AO395" i="215"/>
  <c r="Y395" i="215"/>
  <c r="U395" i="215"/>
  <c r="O395" i="215"/>
  <c r="M395" i="215"/>
  <c r="K395" i="215"/>
  <c r="I395" i="215"/>
  <c r="AC395" i="215" s="1"/>
  <c r="AO394" i="215"/>
  <c r="Y394" i="215"/>
  <c r="U394" i="215"/>
  <c r="O394" i="215"/>
  <c r="M394" i="215"/>
  <c r="K394" i="215"/>
  <c r="I394" i="215"/>
  <c r="AC394" i="215" s="1"/>
  <c r="AO393" i="215"/>
  <c r="Y393" i="215"/>
  <c r="U393" i="215"/>
  <c r="O393" i="215"/>
  <c r="M393" i="215"/>
  <c r="K393" i="215"/>
  <c r="I393" i="215"/>
  <c r="AC393" i="215" s="1"/>
  <c r="AO392" i="215"/>
  <c r="Y392" i="215"/>
  <c r="U392" i="215"/>
  <c r="O392" i="215"/>
  <c r="M392" i="215"/>
  <c r="K392" i="215"/>
  <c r="I392" i="215"/>
  <c r="AO391" i="215"/>
  <c r="Y391" i="215"/>
  <c r="U391" i="215"/>
  <c r="O391" i="215"/>
  <c r="M391" i="215"/>
  <c r="K391" i="215"/>
  <c r="I391" i="215"/>
  <c r="AC391" i="215" s="1"/>
  <c r="AO390" i="215"/>
  <c r="Y390" i="215"/>
  <c r="U390" i="215"/>
  <c r="O390" i="215"/>
  <c r="M390" i="215"/>
  <c r="K390" i="215"/>
  <c r="I390" i="215"/>
  <c r="AC390" i="215" s="1"/>
  <c r="AO389" i="215"/>
  <c r="Y389" i="215"/>
  <c r="U389" i="215"/>
  <c r="O389" i="215"/>
  <c r="M389" i="215"/>
  <c r="K389" i="215"/>
  <c r="I389" i="215"/>
  <c r="AC389" i="215" s="1"/>
  <c r="AE389" i="215" s="1"/>
  <c r="AO388" i="215"/>
  <c r="Y388" i="215"/>
  <c r="U388" i="215"/>
  <c r="O388" i="215"/>
  <c r="M388" i="215"/>
  <c r="K388" i="215"/>
  <c r="I388" i="215"/>
  <c r="AO387" i="215"/>
  <c r="Y387" i="215"/>
  <c r="U387" i="215"/>
  <c r="O387" i="215"/>
  <c r="M387" i="215"/>
  <c r="K387" i="215"/>
  <c r="I387" i="215"/>
  <c r="AC387" i="215" s="1"/>
  <c r="AO386" i="215"/>
  <c r="Y386" i="215"/>
  <c r="U386" i="215"/>
  <c r="O386" i="215"/>
  <c r="M386" i="215"/>
  <c r="K386" i="215"/>
  <c r="I386" i="215"/>
  <c r="AC386" i="215" s="1"/>
  <c r="AO385" i="215"/>
  <c r="Y385" i="215"/>
  <c r="U385" i="215"/>
  <c r="O385" i="215"/>
  <c r="M385" i="215"/>
  <c r="K385" i="215"/>
  <c r="I385" i="215"/>
  <c r="AC385" i="215" s="1"/>
  <c r="AO384" i="215"/>
  <c r="Y384" i="215"/>
  <c r="U384" i="215"/>
  <c r="O384" i="215"/>
  <c r="M384" i="215"/>
  <c r="K384" i="215"/>
  <c r="I384" i="215"/>
  <c r="AC384" i="215" s="1"/>
  <c r="AO383" i="215"/>
  <c r="Y383" i="215"/>
  <c r="U383" i="215"/>
  <c r="O383" i="215"/>
  <c r="M383" i="215"/>
  <c r="K383" i="215"/>
  <c r="I383" i="215"/>
  <c r="AC383" i="215" s="1"/>
  <c r="AO382" i="215"/>
  <c r="Y382" i="215"/>
  <c r="U382" i="215"/>
  <c r="O382" i="215"/>
  <c r="M382" i="215"/>
  <c r="K382" i="215"/>
  <c r="I382" i="215"/>
  <c r="AO381" i="215"/>
  <c r="Y381" i="215"/>
  <c r="U381" i="215"/>
  <c r="O381" i="215"/>
  <c r="M381" i="215"/>
  <c r="K381" i="215"/>
  <c r="I381" i="215"/>
  <c r="AC381" i="215" s="1"/>
  <c r="AO380" i="215"/>
  <c r="Y380" i="215"/>
  <c r="U380" i="215"/>
  <c r="O380" i="215"/>
  <c r="M380" i="215"/>
  <c r="K380" i="215"/>
  <c r="I380" i="215"/>
  <c r="AC380" i="215" s="1"/>
  <c r="AO379" i="215"/>
  <c r="Y379" i="215"/>
  <c r="U379" i="215"/>
  <c r="O379" i="215"/>
  <c r="M379" i="215"/>
  <c r="K379" i="215"/>
  <c r="I379" i="215"/>
  <c r="AC379" i="215" s="1"/>
  <c r="AO378" i="215"/>
  <c r="Y378" i="215"/>
  <c r="U378" i="215"/>
  <c r="O378" i="215"/>
  <c r="M378" i="215"/>
  <c r="K378" i="215"/>
  <c r="I378" i="215"/>
  <c r="AC378" i="215" s="1"/>
  <c r="AO377" i="215"/>
  <c r="Y377" i="215"/>
  <c r="U377" i="215"/>
  <c r="O377" i="215"/>
  <c r="M377" i="215"/>
  <c r="K377" i="215"/>
  <c r="I377" i="215"/>
  <c r="AC377" i="215" s="1"/>
  <c r="AO376" i="215"/>
  <c r="Y376" i="215"/>
  <c r="U376" i="215"/>
  <c r="O376" i="215"/>
  <c r="M376" i="215"/>
  <c r="K376" i="215"/>
  <c r="I376" i="215"/>
  <c r="AC376" i="215" s="1"/>
  <c r="AO375" i="215"/>
  <c r="Y375" i="215"/>
  <c r="U375" i="215"/>
  <c r="O375" i="215"/>
  <c r="M375" i="215"/>
  <c r="K375" i="215"/>
  <c r="I375" i="215"/>
  <c r="AO374" i="215"/>
  <c r="Y374" i="215"/>
  <c r="U374" i="215"/>
  <c r="O374" i="215"/>
  <c r="M374" i="215"/>
  <c r="K374" i="215"/>
  <c r="I374" i="215"/>
  <c r="AO373" i="215"/>
  <c r="Y373" i="215"/>
  <c r="U373" i="215"/>
  <c r="O373" i="215"/>
  <c r="M373" i="215"/>
  <c r="K373" i="215"/>
  <c r="I373" i="215"/>
  <c r="AC373" i="215" s="1"/>
  <c r="AO372" i="215"/>
  <c r="Y372" i="215"/>
  <c r="U372" i="215"/>
  <c r="O372" i="215"/>
  <c r="M372" i="215"/>
  <c r="K372" i="215"/>
  <c r="I372" i="215"/>
  <c r="AO371" i="215"/>
  <c r="Y371" i="215"/>
  <c r="U371" i="215"/>
  <c r="O371" i="215"/>
  <c r="M371" i="215"/>
  <c r="K371" i="215"/>
  <c r="I371" i="215"/>
  <c r="AO370" i="215"/>
  <c r="Y370" i="215"/>
  <c r="U370" i="215"/>
  <c r="O370" i="215"/>
  <c r="M370" i="215"/>
  <c r="K370" i="215"/>
  <c r="I370" i="215"/>
  <c r="AO369" i="215"/>
  <c r="Y369" i="215"/>
  <c r="U369" i="215"/>
  <c r="O369" i="215"/>
  <c r="M369" i="215"/>
  <c r="K369" i="215"/>
  <c r="I369" i="215"/>
  <c r="AC369" i="215" s="1"/>
  <c r="AO368" i="215"/>
  <c r="Y368" i="215"/>
  <c r="U368" i="215"/>
  <c r="O368" i="215"/>
  <c r="M368" i="215"/>
  <c r="K368" i="215"/>
  <c r="I368" i="215"/>
  <c r="AC368" i="215" s="1"/>
  <c r="AO367" i="215"/>
  <c r="Y367" i="215"/>
  <c r="U367" i="215"/>
  <c r="O367" i="215"/>
  <c r="M367" i="215"/>
  <c r="K367" i="215"/>
  <c r="I367" i="215"/>
  <c r="AC367" i="215" s="1"/>
  <c r="AO366" i="215"/>
  <c r="Y366" i="215"/>
  <c r="U366" i="215"/>
  <c r="O366" i="215"/>
  <c r="M366" i="215"/>
  <c r="K366" i="215"/>
  <c r="I366" i="215"/>
  <c r="AO365" i="215"/>
  <c r="Y365" i="215"/>
  <c r="U365" i="215"/>
  <c r="O365" i="215"/>
  <c r="M365" i="215"/>
  <c r="K365" i="215"/>
  <c r="I365" i="215"/>
  <c r="AC365" i="215" s="1"/>
  <c r="AO364" i="215"/>
  <c r="Y364" i="215"/>
  <c r="U364" i="215"/>
  <c r="O364" i="215"/>
  <c r="M364" i="215"/>
  <c r="K364" i="215"/>
  <c r="I364" i="215"/>
  <c r="AC364" i="215" s="1"/>
  <c r="AO363" i="215"/>
  <c r="Y363" i="215"/>
  <c r="U363" i="215"/>
  <c r="O363" i="215"/>
  <c r="M363" i="215"/>
  <c r="K363" i="215"/>
  <c r="I363" i="215"/>
  <c r="AC363" i="215" s="1"/>
  <c r="AO362" i="215"/>
  <c r="Y362" i="215"/>
  <c r="U362" i="215"/>
  <c r="O362" i="215"/>
  <c r="M362" i="215"/>
  <c r="K362" i="215"/>
  <c r="I362" i="215"/>
  <c r="AC362" i="215" s="1"/>
  <c r="AO361" i="215"/>
  <c r="Y361" i="215"/>
  <c r="U361" i="215"/>
  <c r="O361" i="215"/>
  <c r="M361" i="215"/>
  <c r="K361" i="215"/>
  <c r="I361" i="215"/>
  <c r="AC361" i="215" s="1"/>
  <c r="AE361" i="215" s="1"/>
  <c r="AO360" i="215"/>
  <c r="Y360" i="215"/>
  <c r="U360" i="215"/>
  <c r="O360" i="215"/>
  <c r="M360" i="215"/>
  <c r="K360" i="215"/>
  <c r="I360" i="215"/>
  <c r="AO359" i="215"/>
  <c r="Y359" i="215"/>
  <c r="U359" i="215"/>
  <c r="O359" i="215"/>
  <c r="M359" i="215"/>
  <c r="K359" i="215"/>
  <c r="I359" i="215"/>
  <c r="AC359" i="215" s="1"/>
  <c r="AO358" i="215"/>
  <c r="Y358" i="215"/>
  <c r="U358" i="215"/>
  <c r="O358" i="215"/>
  <c r="M358" i="215"/>
  <c r="K358" i="215"/>
  <c r="I358" i="215"/>
  <c r="AC358" i="215" s="1"/>
  <c r="AO357" i="215"/>
  <c r="Y357" i="215"/>
  <c r="U357" i="215"/>
  <c r="O357" i="215"/>
  <c r="M357" i="215"/>
  <c r="K357" i="215"/>
  <c r="I357" i="215"/>
  <c r="AO356" i="215"/>
  <c r="Y356" i="215"/>
  <c r="U356" i="215"/>
  <c r="O356" i="215"/>
  <c r="M356" i="215"/>
  <c r="K356" i="215"/>
  <c r="I356" i="215"/>
  <c r="AC356" i="215" s="1"/>
  <c r="AO355" i="215"/>
  <c r="Y355" i="215"/>
  <c r="U355" i="215"/>
  <c r="O355" i="215"/>
  <c r="M355" i="215"/>
  <c r="K355" i="215"/>
  <c r="I355" i="215"/>
  <c r="AC355" i="215" s="1"/>
  <c r="AE355" i="215" s="1"/>
  <c r="AO354" i="215"/>
  <c r="Y354" i="215"/>
  <c r="U354" i="215"/>
  <c r="O354" i="215"/>
  <c r="M354" i="215"/>
  <c r="K354" i="215"/>
  <c r="I354" i="215"/>
  <c r="AO353" i="215"/>
  <c r="Y353" i="215"/>
  <c r="U353" i="215"/>
  <c r="O353" i="215"/>
  <c r="M353" i="215"/>
  <c r="K353" i="215"/>
  <c r="I353" i="215"/>
  <c r="AO352" i="215"/>
  <c r="Y352" i="215"/>
  <c r="U352" i="215"/>
  <c r="O352" i="215"/>
  <c r="M352" i="215"/>
  <c r="K352" i="215"/>
  <c r="I352" i="215"/>
  <c r="AC352" i="215" s="1"/>
  <c r="AO351" i="215"/>
  <c r="Y351" i="215"/>
  <c r="U351" i="215"/>
  <c r="O351" i="215"/>
  <c r="M351" i="215"/>
  <c r="K351" i="215"/>
  <c r="I351" i="215"/>
  <c r="AC351" i="215" s="1"/>
  <c r="AO350" i="215"/>
  <c r="Y350" i="215"/>
  <c r="U350" i="215"/>
  <c r="O350" i="215"/>
  <c r="M350" i="215"/>
  <c r="K350" i="215"/>
  <c r="I350" i="215"/>
  <c r="AO349" i="215"/>
  <c r="Y349" i="215"/>
  <c r="U349" i="215"/>
  <c r="O349" i="215"/>
  <c r="M349" i="215"/>
  <c r="K349" i="215"/>
  <c r="I349" i="215"/>
  <c r="AC349" i="215" s="1"/>
  <c r="AO348" i="215"/>
  <c r="Y348" i="215"/>
  <c r="U348" i="215"/>
  <c r="O348" i="215"/>
  <c r="M348" i="215"/>
  <c r="K348" i="215"/>
  <c r="I348" i="215"/>
  <c r="AO347" i="215"/>
  <c r="Y347" i="215"/>
  <c r="U347" i="215"/>
  <c r="O347" i="215"/>
  <c r="M347" i="215"/>
  <c r="K347" i="215"/>
  <c r="I347" i="215"/>
  <c r="AC347" i="215" s="1"/>
  <c r="AO346" i="215"/>
  <c r="Y346" i="215"/>
  <c r="U346" i="215"/>
  <c r="O346" i="215"/>
  <c r="M346" i="215"/>
  <c r="K346" i="215"/>
  <c r="I346" i="215"/>
  <c r="AO345" i="215"/>
  <c r="Y345" i="215"/>
  <c r="U345" i="215"/>
  <c r="O345" i="215"/>
  <c r="M345" i="215"/>
  <c r="K345" i="215"/>
  <c r="I345" i="215"/>
  <c r="AO344" i="215"/>
  <c r="Y344" i="215"/>
  <c r="U344" i="215"/>
  <c r="O344" i="215"/>
  <c r="M344" i="215"/>
  <c r="K344" i="215"/>
  <c r="I344" i="215"/>
  <c r="AC344" i="215" s="1"/>
  <c r="AO343" i="215"/>
  <c r="Y343" i="215"/>
  <c r="U343" i="215"/>
  <c r="O343" i="215"/>
  <c r="M343" i="215"/>
  <c r="K343" i="215"/>
  <c r="I343" i="215"/>
  <c r="AC343" i="215" s="1"/>
  <c r="AO342" i="215"/>
  <c r="Y342" i="215"/>
  <c r="U342" i="215"/>
  <c r="O342" i="215"/>
  <c r="M342" i="215"/>
  <c r="K342" i="215"/>
  <c r="I342" i="215"/>
  <c r="AC342" i="215" s="1"/>
  <c r="AO341" i="215"/>
  <c r="Y341" i="215"/>
  <c r="U341" i="215"/>
  <c r="O341" i="215"/>
  <c r="M341" i="215"/>
  <c r="K341" i="215"/>
  <c r="I341" i="215"/>
  <c r="AC341" i="215" s="1"/>
  <c r="AO340" i="215"/>
  <c r="Y340" i="215"/>
  <c r="U340" i="215"/>
  <c r="O340" i="215"/>
  <c r="M340" i="215"/>
  <c r="K340" i="215"/>
  <c r="I340" i="215"/>
  <c r="AC340" i="215" s="1"/>
  <c r="AO339" i="215"/>
  <c r="Y339" i="215"/>
  <c r="U339" i="215"/>
  <c r="O339" i="215"/>
  <c r="M339" i="215"/>
  <c r="K339" i="215"/>
  <c r="I339" i="215"/>
  <c r="AC339" i="215" s="1"/>
  <c r="AO338" i="215"/>
  <c r="Y338" i="215"/>
  <c r="U338" i="215"/>
  <c r="O338" i="215"/>
  <c r="M338" i="215"/>
  <c r="K338" i="215"/>
  <c r="I338" i="215"/>
  <c r="AC338" i="215" s="1"/>
  <c r="AO337" i="215"/>
  <c r="Y337" i="215"/>
  <c r="U337" i="215"/>
  <c r="O337" i="215"/>
  <c r="M337" i="215"/>
  <c r="K337" i="215"/>
  <c r="I337" i="215"/>
  <c r="AC337" i="215" s="1"/>
  <c r="AO336" i="215"/>
  <c r="Y336" i="215"/>
  <c r="U336" i="215"/>
  <c r="O336" i="215"/>
  <c r="M336" i="215"/>
  <c r="K336" i="215"/>
  <c r="I336" i="215"/>
  <c r="AO335" i="215"/>
  <c r="Y335" i="215"/>
  <c r="U335" i="215"/>
  <c r="O335" i="215"/>
  <c r="M335" i="215"/>
  <c r="K335" i="215"/>
  <c r="I335" i="215"/>
  <c r="AC335" i="215" s="1"/>
  <c r="AO334" i="215"/>
  <c r="Y334" i="215"/>
  <c r="U334" i="215"/>
  <c r="O334" i="215"/>
  <c r="M334" i="215"/>
  <c r="K334" i="215"/>
  <c r="I334" i="215"/>
  <c r="AC334" i="215" s="1"/>
  <c r="AO333" i="215"/>
  <c r="Y333" i="215"/>
  <c r="U333" i="215"/>
  <c r="O333" i="215"/>
  <c r="M333" i="215"/>
  <c r="K333" i="215"/>
  <c r="I333" i="215"/>
  <c r="AC333" i="215" s="1"/>
  <c r="AO332" i="215"/>
  <c r="Y332" i="215"/>
  <c r="U332" i="215"/>
  <c r="O332" i="215"/>
  <c r="M332" i="215"/>
  <c r="K332" i="215"/>
  <c r="I332" i="215"/>
  <c r="AO331" i="215"/>
  <c r="Y331" i="215"/>
  <c r="U331" i="215"/>
  <c r="O331" i="215"/>
  <c r="M331" i="215"/>
  <c r="K331" i="215"/>
  <c r="I331" i="215"/>
  <c r="AC331" i="215" s="1"/>
  <c r="AO330" i="215"/>
  <c r="Y330" i="215"/>
  <c r="U330" i="215"/>
  <c r="O330" i="215"/>
  <c r="M330" i="215"/>
  <c r="K330" i="215"/>
  <c r="I330" i="215"/>
  <c r="AO329" i="215"/>
  <c r="Y329" i="215"/>
  <c r="U329" i="215"/>
  <c r="O329" i="215"/>
  <c r="M329" i="215"/>
  <c r="K329" i="215"/>
  <c r="I329" i="215"/>
  <c r="AC329" i="215" s="1"/>
  <c r="AO328" i="215"/>
  <c r="Y328" i="215"/>
  <c r="U328" i="215"/>
  <c r="O328" i="215"/>
  <c r="M328" i="215"/>
  <c r="K328" i="215"/>
  <c r="I328" i="215"/>
  <c r="AO327" i="215"/>
  <c r="Y327" i="215"/>
  <c r="U327" i="215"/>
  <c r="O327" i="215"/>
  <c r="M327" i="215"/>
  <c r="K327" i="215"/>
  <c r="I327" i="215"/>
  <c r="AO326" i="215"/>
  <c r="Y326" i="215"/>
  <c r="U326" i="215"/>
  <c r="O326" i="215"/>
  <c r="M326" i="215"/>
  <c r="K326" i="215"/>
  <c r="I326" i="215"/>
  <c r="AC326" i="215" s="1"/>
  <c r="AO325" i="215"/>
  <c r="Y325" i="215"/>
  <c r="U325" i="215"/>
  <c r="O325" i="215"/>
  <c r="M325" i="215"/>
  <c r="K325" i="215"/>
  <c r="I325" i="215"/>
  <c r="AC325" i="215" s="1"/>
  <c r="AO324" i="215"/>
  <c r="Y324" i="215"/>
  <c r="U324" i="215"/>
  <c r="O324" i="215"/>
  <c r="M324" i="215"/>
  <c r="K324" i="215"/>
  <c r="I324" i="215"/>
  <c r="AO323" i="215"/>
  <c r="Y323" i="215"/>
  <c r="U323" i="215"/>
  <c r="O323" i="215"/>
  <c r="M323" i="215"/>
  <c r="K323" i="215"/>
  <c r="I323" i="215"/>
  <c r="AC323" i="215" s="1"/>
  <c r="AO322" i="215"/>
  <c r="Y322" i="215"/>
  <c r="U322" i="215"/>
  <c r="O322" i="215"/>
  <c r="M322" i="215"/>
  <c r="K322" i="215"/>
  <c r="I322" i="215"/>
  <c r="AC322" i="215" s="1"/>
  <c r="AE322" i="215" s="1"/>
  <c r="AO321" i="215"/>
  <c r="Y321" i="215"/>
  <c r="U321" i="215"/>
  <c r="O321" i="215"/>
  <c r="M321" i="215"/>
  <c r="K321" i="215"/>
  <c r="I321" i="215"/>
  <c r="AC321" i="215" s="1"/>
  <c r="AE321" i="215" s="1"/>
  <c r="AO320" i="215"/>
  <c r="Y320" i="215"/>
  <c r="U320" i="215"/>
  <c r="O320" i="215"/>
  <c r="M320" i="215"/>
  <c r="K320" i="215"/>
  <c r="I320" i="215"/>
  <c r="AC320" i="215" s="1"/>
  <c r="AO319" i="215"/>
  <c r="Y319" i="215"/>
  <c r="U319" i="215"/>
  <c r="O319" i="215"/>
  <c r="M319" i="215"/>
  <c r="K319" i="215"/>
  <c r="I319" i="215"/>
  <c r="AC319" i="215" s="1"/>
  <c r="AO318" i="215"/>
  <c r="Y318" i="215"/>
  <c r="U318" i="215"/>
  <c r="O318" i="215"/>
  <c r="M318" i="215"/>
  <c r="K318" i="215"/>
  <c r="I318" i="215"/>
  <c r="AC318" i="215" s="1"/>
  <c r="AO317" i="215"/>
  <c r="Y317" i="215"/>
  <c r="U317" i="215"/>
  <c r="O317" i="215"/>
  <c r="M317" i="215"/>
  <c r="K317" i="215"/>
  <c r="I317" i="215"/>
  <c r="AC317" i="215" s="1"/>
  <c r="AO316" i="215"/>
  <c r="Y316" i="215"/>
  <c r="U316" i="215"/>
  <c r="O316" i="215"/>
  <c r="M316" i="215"/>
  <c r="K316" i="215"/>
  <c r="I316" i="215"/>
  <c r="AO315" i="215"/>
  <c r="Y315" i="215"/>
  <c r="U315" i="215"/>
  <c r="O315" i="215"/>
  <c r="M315" i="215"/>
  <c r="K315" i="215"/>
  <c r="I315" i="215"/>
  <c r="AC315" i="215" s="1"/>
  <c r="AO314" i="215"/>
  <c r="Y314" i="215"/>
  <c r="U314" i="215"/>
  <c r="O314" i="215"/>
  <c r="M314" i="215"/>
  <c r="K314" i="215"/>
  <c r="I314" i="215"/>
  <c r="AO313" i="215"/>
  <c r="Y313" i="215"/>
  <c r="U313" i="215"/>
  <c r="O313" i="215"/>
  <c r="M313" i="215"/>
  <c r="K313" i="215"/>
  <c r="I313" i="215"/>
  <c r="AC313" i="215" s="1"/>
  <c r="AO312" i="215"/>
  <c r="Y312" i="215"/>
  <c r="U312" i="215"/>
  <c r="O312" i="215"/>
  <c r="M312" i="215"/>
  <c r="K312" i="215"/>
  <c r="I312" i="215"/>
  <c r="AC312" i="215" s="1"/>
  <c r="AO311" i="215"/>
  <c r="Y311" i="215"/>
  <c r="U311" i="215"/>
  <c r="O311" i="215"/>
  <c r="M311" i="215"/>
  <c r="K311" i="215"/>
  <c r="I311" i="215"/>
  <c r="AC311" i="215" s="1"/>
  <c r="AO310" i="215"/>
  <c r="Y310" i="215"/>
  <c r="U310" i="215"/>
  <c r="O310" i="215"/>
  <c r="M310" i="215"/>
  <c r="K310" i="215"/>
  <c r="I310" i="215"/>
  <c r="AC310" i="215" s="1"/>
  <c r="AO309" i="215"/>
  <c r="Y309" i="215"/>
  <c r="U309" i="215"/>
  <c r="O309" i="215"/>
  <c r="M309" i="215"/>
  <c r="K309" i="215"/>
  <c r="I309" i="215"/>
  <c r="AC309" i="215" s="1"/>
  <c r="AO308" i="215"/>
  <c r="Y308" i="215"/>
  <c r="U308" i="215"/>
  <c r="O308" i="215"/>
  <c r="M308" i="215"/>
  <c r="K308" i="215"/>
  <c r="I308" i="215"/>
  <c r="AO307" i="215"/>
  <c r="Y307" i="215"/>
  <c r="U307" i="215"/>
  <c r="O307" i="215"/>
  <c r="M307" i="215"/>
  <c r="K307" i="215"/>
  <c r="I307" i="215"/>
  <c r="AC307" i="215" s="1"/>
  <c r="AO306" i="215"/>
  <c r="Y306" i="215"/>
  <c r="U306" i="215"/>
  <c r="O306" i="215"/>
  <c r="M306" i="215"/>
  <c r="K306" i="215"/>
  <c r="I306" i="215"/>
  <c r="AC306" i="215" s="1"/>
  <c r="AO305" i="215"/>
  <c r="Y305" i="215"/>
  <c r="U305" i="215"/>
  <c r="O305" i="215"/>
  <c r="M305" i="215"/>
  <c r="K305" i="215"/>
  <c r="I305" i="215"/>
  <c r="AC305" i="215" s="1"/>
  <c r="AO304" i="215"/>
  <c r="Y304" i="215"/>
  <c r="U304" i="215"/>
  <c r="O304" i="215"/>
  <c r="M304" i="215"/>
  <c r="K304" i="215"/>
  <c r="I304" i="215"/>
  <c r="AC304" i="215" s="1"/>
  <c r="AO303" i="215"/>
  <c r="Y303" i="215"/>
  <c r="U303" i="215"/>
  <c r="O303" i="215"/>
  <c r="M303" i="215"/>
  <c r="K303" i="215"/>
  <c r="I303" i="215"/>
  <c r="AC303" i="215" s="1"/>
  <c r="AO302" i="215"/>
  <c r="Y302" i="215"/>
  <c r="U302" i="215"/>
  <c r="O302" i="215"/>
  <c r="M302" i="215"/>
  <c r="K302" i="215"/>
  <c r="I302" i="215"/>
  <c r="AO301" i="215"/>
  <c r="Y301" i="215"/>
  <c r="U301" i="215"/>
  <c r="O301" i="215"/>
  <c r="M301" i="215"/>
  <c r="K301" i="215"/>
  <c r="I301" i="215"/>
  <c r="AC301" i="215" s="1"/>
  <c r="AO300" i="215"/>
  <c r="Y300" i="215"/>
  <c r="U300" i="215"/>
  <c r="O300" i="215"/>
  <c r="M300" i="215"/>
  <c r="K300" i="215"/>
  <c r="I300" i="215"/>
  <c r="AC300" i="215" s="1"/>
  <c r="AO299" i="215"/>
  <c r="Y299" i="215"/>
  <c r="U299" i="215"/>
  <c r="O299" i="215"/>
  <c r="M299" i="215"/>
  <c r="K299" i="215"/>
  <c r="I299" i="215"/>
  <c r="AC299" i="215" s="1"/>
  <c r="AO298" i="215"/>
  <c r="Y298" i="215"/>
  <c r="U298" i="215"/>
  <c r="O298" i="215"/>
  <c r="M298" i="215"/>
  <c r="K298" i="215"/>
  <c r="I298" i="215"/>
  <c r="AC298" i="215" s="1"/>
  <c r="AO297" i="215"/>
  <c r="Y297" i="215"/>
  <c r="U297" i="215"/>
  <c r="O297" i="215"/>
  <c r="M297" i="215"/>
  <c r="K297" i="215"/>
  <c r="I297" i="215"/>
  <c r="AC297" i="215" s="1"/>
  <c r="AO296" i="215"/>
  <c r="Y296" i="215"/>
  <c r="U296" i="215"/>
  <c r="O296" i="215"/>
  <c r="M296" i="215"/>
  <c r="K296" i="215"/>
  <c r="I296" i="215"/>
  <c r="AO295" i="215"/>
  <c r="Y295" i="215"/>
  <c r="U295" i="215"/>
  <c r="O295" i="215"/>
  <c r="M295" i="215"/>
  <c r="K295" i="215"/>
  <c r="I295" i="215"/>
  <c r="AC295" i="215" s="1"/>
  <c r="AO294" i="215"/>
  <c r="Y294" i="215"/>
  <c r="U294" i="215"/>
  <c r="O294" i="215"/>
  <c r="M294" i="215"/>
  <c r="K294" i="215"/>
  <c r="I294" i="215"/>
  <c r="AC294" i="215" s="1"/>
  <c r="AO293" i="215"/>
  <c r="Y293" i="215"/>
  <c r="U293" i="215"/>
  <c r="O293" i="215"/>
  <c r="M293" i="215"/>
  <c r="K293" i="215"/>
  <c r="I293" i="215"/>
  <c r="AC293" i="215" s="1"/>
  <c r="AO292" i="215"/>
  <c r="Y292" i="215"/>
  <c r="U292" i="215"/>
  <c r="O292" i="215"/>
  <c r="M292" i="215"/>
  <c r="K292" i="215"/>
  <c r="I292" i="215"/>
  <c r="AC292" i="215" s="1"/>
  <c r="AO291" i="215"/>
  <c r="Y291" i="215"/>
  <c r="U291" i="215"/>
  <c r="O291" i="215"/>
  <c r="M291" i="215"/>
  <c r="K291" i="215"/>
  <c r="I291" i="215"/>
  <c r="AO290" i="215"/>
  <c r="Y290" i="215"/>
  <c r="U290" i="215"/>
  <c r="O290" i="215"/>
  <c r="M290" i="215"/>
  <c r="K290" i="215"/>
  <c r="I290" i="215"/>
  <c r="AO289" i="215"/>
  <c r="Y289" i="215"/>
  <c r="U289" i="215"/>
  <c r="O289" i="215"/>
  <c r="M289" i="215"/>
  <c r="K289" i="215"/>
  <c r="I289" i="215"/>
  <c r="AC289" i="215" s="1"/>
  <c r="AO288" i="215"/>
  <c r="Y288" i="215"/>
  <c r="U288" i="215"/>
  <c r="O288" i="215"/>
  <c r="M288" i="215"/>
  <c r="K288" i="215"/>
  <c r="I288" i="215"/>
  <c r="AC288" i="215" s="1"/>
  <c r="AO287" i="215"/>
  <c r="Y287" i="215"/>
  <c r="U287" i="215"/>
  <c r="O287" i="215"/>
  <c r="M287" i="215"/>
  <c r="K287" i="215"/>
  <c r="I287" i="215"/>
  <c r="AO286" i="215"/>
  <c r="Y286" i="215"/>
  <c r="U286" i="215"/>
  <c r="O286" i="215"/>
  <c r="M286" i="215"/>
  <c r="K286" i="215"/>
  <c r="I286" i="215"/>
  <c r="AC286" i="215" s="1"/>
  <c r="AO285" i="215"/>
  <c r="Y285" i="215"/>
  <c r="U285" i="215"/>
  <c r="O285" i="215"/>
  <c r="M285" i="215"/>
  <c r="K285" i="215"/>
  <c r="I285" i="215"/>
  <c r="AO284" i="215"/>
  <c r="Y284" i="215"/>
  <c r="U284" i="215"/>
  <c r="O284" i="215"/>
  <c r="M284" i="215"/>
  <c r="K284" i="215"/>
  <c r="I284" i="215"/>
  <c r="AO283" i="215"/>
  <c r="Y283" i="215"/>
  <c r="U283" i="215"/>
  <c r="O283" i="215"/>
  <c r="M283" i="215"/>
  <c r="K283" i="215"/>
  <c r="I283" i="215"/>
  <c r="AC283" i="215" s="1"/>
  <c r="AO282" i="215"/>
  <c r="Y282" i="215"/>
  <c r="U282" i="215"/>
  <c r="O282" i="215"/>
  <c r="M282" i="215"/>
  <c r="K282" i="215"/>
  <c r="I282" i="215"/>
  <c r="AC282" i="215" s="1"/>
  <c r="AO281" i="215"/>
  <c r="Y281" i="215"/>
  <c r="U281" i="215"/>
  <c r="O281" i="215"/>
  <c r="M281" i="215"/>
  <c r="K281" i="215"/>
  <c r="I281" i="215"/>
  <c r="AO280" i="215"/>
  <c r="Y280" i="215"/>
  <c r="U280" i="215"/>
  <c r="O280" i="215"/>
  <c r="M280" i="215"/>
  <c r="K280" i="215"/>
  <c r="I280" i="215"/>
  <c r="AC280" i="215" s="1"/>
  <c r="AO279" i="215"/>
  <c r="Y279" i="215"/>
  <c r="U279" i="215"/>
  <c r="O279" i="215"/>
  <c r="M279" i="215"/>
  <c r="K279" i="215"/>
  <c r="I279" i="215"/>
  <c r="AC279" i="215" s="1"/>
  <c r="AO278" i="215"/>
  <c r="Y278" i="215"/>
  <c r="U278" i="215"/>
  <c r="O278" i="215"/>
  <c r="M278" i="215"/>
  <c r="K278" i="215"/>
  <c r="I278" i="215"/>
  <c r="AC278" i="215" s="1"/>
  <c r="AO277" i="215"/>
  <c r="Y277" i="215"/>
  <c r="U277" i="215"/>
  <c r="O277" i="215"/>
  <c r="M277" i="215"/>
  <c r="K277" i="215"/>
  <c r="I277" i="215"/>
  <c r="AC277" i="215" s="1"/>
  <c r="AO276" i="215"/>
  <c r="Y276" i="215"/>
  <c r="U276" i="215"/>
  <c r="O276" i="215"/>
  <c r="M276" i="215"/>
  <c r="K276" i="215"/>
  <c r="I276" i="215"/>
  <c r="AC276" i="215" s="1"/>
  <c r="AO275" i="215"/>
  <c r="Y275" i="215"/>
  <c r="U275" i="215"/>
  <c r="O275" i="215"/>
  <c r="M275" i="215"/>
  <c r="K275" i="215"/>
  <c r="I275" i="215"/>
  <c r="AC275" i="215" s="1"/>
  <c r="AO274" i="215"/>
  <c r="Y274" i="215"/>
  <c r="U274" i="215"/>
  <c r="O274" i="215"/>
  <c r="M274" i="215"/>
  <c r="K274" i="215"/>
  <c r="I274" i="215"/>
  <c r="AC274" i="215" s="1"/>
  <c r="AO273" i="215"/>
  <c r="Y273" i="215"/>
  <c r="U273" i="215"/>
  <c r="O273" i="215"/>
  <c r="M273" i="215"/>
  <c r="K273" i="215"/>
  <c r="I273" i="215"/>
  <c r="AC273" i="215" s="1"/>
  <c r="AO272" i="215"/>
  <c r="Y272" i="215"/>
  <c r="U272" i="215"/>
  <c r="O272" i="215"/>
  <c r="M272" i="215"/>
  <c r="K272" i="215"/>
  <c r="I272" i="215"/>
  <c r="AC272" i="215" s="1"/>
  <c r="AO271" i="215"/>
  <c r="Y271" i="215"/>
  <c r="U271" i="215"/>
  <c r="O271" i="215"/>
  <c r="M271" i="215"/>
  <c r="K271" i="215"/>
  <c r="I271" i="215"/>
  <c r="AO270" i="215"/>
  <c r="Y270" i="215"/>
  <c r="U270" i="215"/>
  <c r="O270" i="215"/>
  <c r="M270" i="215"/>
  <c r="K270" i="215"/>
  <c r="I270" i="215"/>
  <c r="AC270" i="215" s="1"/>
  <c r="AO269" i="215"/>
  <c r="Y269" i="215"/>
  <c r="U269" i="215"/>
  <c r="O269" i="215"/>
  <c r="M269" i="215"/>
  <c r="K269" i="215"/>
  <c r="I269" i="215"/>
  <c r="AC269" i="215" s="1"/>
  <c r="AO268" i="215"/>
  <c r="Y268" i="215"/>
  <c r="U268" i="215"/>
  <c r="O268" i="215"/>
  <c r="M268" i="215"/>
  <c r="K268" i="215"/>
  <c r="I268" i="215"/>
  <c r="AC268" i="215" s="1"/>
  <c r="AO267" i="215"/>
  <c r="Y267" i="215"/>
  <c r="U267" i="215"/>
  <c r="O267" i="215"/>
  <c r="M267" i="215"/>
  <c r="K267" i="215"/>
  <c r="I267" i="215"/>
  <c r="AC267" i="215" s="1"/>
  <c r="AO266" i="215"/>
  <c r="Y266" i="215"/>
  <c r="U266" i="215"/>
  <c r="O266" i="215"/>
  <c r="M266" i="215"/>
  <c r="K266" i="215"/>
  <c r="I266" i="215"/>
  <c r="AC266" i="215" s="1"/>
  <c r="AO265" i="215"/>
  <c r="Y265" i="215"/>
  <c r="U265" i="215"/>
  <c r="O265" i="215"/>
  <c r="M265" i="215"/>
  <c r="K265" i="215"/>
  <c r="I265" i="215"/>
  <c r="AO264" i="215"/>
  <c r="Y264" i="215"/>
  <c r="U264" i="215"/>
  <c r="O264" i="215"/>
  <c r="M264" i="215"/>
  <c r="K264" i="215"/>
  <c r="I264" i="215"/>
  <c r="AC264" i="215" s="1"/>
  <c r="AO263" i="215"/>
  <c r="Y263" i="215"/>
  <c r="U263" i="215"/>
  <c r="O263" i="215"/>
  <c r="M263" i="215"/>
  <c r="K263" i="215"/>
  <c r="I263" i="215"/>
  <c r="AC263" i="215" s="1"/>
  <c r="AO262" i="215"/>
  <c r="Y262" i="215"/>
  <c r="U262" i="215"/>
  <c r="O262" i="215"/>
  <c r="M262" i="215"/>
  <c r="K262" i="215"/>
  <c r="I262" i="215"/>
  <c r="AC262" i="215" s="1"/>
  <c r="AO261" i="215"/>
  <c r="Y261" i="215"/>
  <c r="U261" i="215"/>
  <c r="O261" i="215"/>
  <c r="M261" i="215"/>
  <c r="K261" i="215"/>
  <c r="I261" i="215"/>
  <c r="AC261" i="215" s="1"/>
  <c r="AO260" i="215"/>
  <c r="Y260" i="215"/>
  <c r="U260" i="215"/>
  <c r="O260" i="215"/>
  <c r="M260" i="215"/>
  <c r="K260" i="215"/>
  <c r="I260" i="215"/>
  <c r="AO259" i="215"/>
  <c r="Y259" i="215"/>
  <c r="U259" i="215"/>
  <c r="O259" i="215"/>
  <c r="M259" i="215"/>
  <c r="K259" i="215"/>
  <c r="I259" i="215"/>
  <c r="AO258" i="215"/>
  <c r="Y258" i="215"/>
  <c r="U258" i="215"/>
  <c r="O258" i="215"/>
  <c r="M258" i="215"/>
  <c r="K258" i="215"/>
  <c r="I258" i="215"/>
  <c r="AC258" i="215" s="1"/>
  <c r="AO257" i="215"/>
  <c r="Y257" i="215"/>
  <c r="U257" i="215"/>
  <c r="O257" i="215"/>
  <c r="M257" i="215"/>
  <c r="K257" i="215"/>
  <c r="I257" i="215"/>
  <c r="AC257" i="215" s="1"/>
  <c r="AO256" i="215"/>
  <c r="Y256" i="215"/>
  <c r="U256" i="215"/>
  <c r="O256" i="215"/>
  <c r="M256" i="215"/>
  <c r="K256" i="215"/>
  <c r="I256" i="215"/>
  <c r="AC256" i="215" s="1"/>
  <c r="AO255" i="215"/>
  <c r="Y255" i="215"/>
  <c r="U255" i="215"/>
  <c r="O255" i="215"/>
  <c r="M255" i="215"/>
  <c r="K255" i="215"/>
  <c r="I255" i="215"/>
  <c r="AO254" i="215"/>
  <c r="Y254" i="215"/>
  <c r="U254" i="215"/>
  <c r="O254" i="215"/>
  <c r="M254" i="215"/>
  <c r="K254" i="215"/>
  <c r="I254" i="215"/>
  <c r="AC254" i="215" s="1"/>
  <c r="AO253" i="215"/>
  <c r="Y253" i="215"/>
  <c r="U253" i="215"/>
  <c r="O253" i="215"/>
  <c r="M253" i="215"/>
  <c r="K253" i="215"/>
  <c r="I253" i="215"/>
  <c r="AC253" i="215" s="1"/>
  <c r="AO252" i="215"/>
  <c r="Y252" i="215"/>
  <c r="U252" i="215"/>
  <c r="O252" i="215"/>
  <c r="M252" i="215"/>
  <c r="K252" i="215"/>
  <c r="I252" i="215"/>
  <c r="AC252" i="215" s="1"/>
  <c r="AO251" i="215"/>
  <c r="Y251" i="215"/>
  <c r="U251" i="215"/>
  <c r="O251" i="215"/>
  <c r="M251" i="215"/>
  <c r="K251" i="215"/>
  <c r="I251" i="215"/>
  <c r="AO250" i="215"/>
  <c r="Y250" i="215"/>
  <c r="U250" i="215"/>
  <c r="O250" i="215"/>
  <c r="M250" i="215"/>
  <c r="K250" i="215"/>
  <c r="I250" i="215"/>
  <c r="AO249" i="215"/>
  <c r="Y249" i="215"/>
  <c r="U249" i="215"/>
  <c r="O249" i="215"/>
  <c r="M249" i="215"/>
  <c r="K249" i="215"/>
  <c r="I249" i="215"/>
  <c r="AC249" i="215" s="1"/>
  <c r="AO248" i="215"/>
  <c r="Y248" i="215"/>
  <c r="U248" i="215"/>
  <c r="O248" i="215"/>
  <c r="M248" i="215"/>
  <c r="K248" i="215"/>
  <c r="I248" i="215"/>
  <c r="AC248" i="215" s="1"/>
  <c r="AO247" i="215"/>
  <c r="Y247" i="215"/>
  <c r="U247" i="215"/>
  <c r="O247" i="215"/>
  <c r="M247" i="215"/>
  <c r="K247" i="215"/>
  <c r="I247" i="215"/>
  <c r="AO246" i="215"/>
  <c r="Y246" i="215"/>
  <c r="U246" i="215"/>
  <c r="O246" i="215"/>
  <c r="M246" i="215"/>
  <c r="K246" i="215"/>
  <c r="I246" i="215"/>
  <c r="AO245" i="215"/>
  <c r="Y245" i="215"/>
  <c r="U245" i="215"/>
  <c r="O245" i="215"/>
  <c r="M245" i="215"/>
  <c r="K245" i="215"/>
  <c r="I245" i="215"/>
  <c r="AC245" i="215" s="1"/>
  <c r="AO244" i="215"/>
  <c r="Y244" i="215"/>
  <c r="U244" i="215"/>
  <c r="O244" i="215"/>
  <c r="M244" i="215"/>
  <c r="K244" i="215"/>
  <c r="I244" i="215"/>
  <c r="AC244" i="215" s="1"/>
  <c r="AO243" i="215"/>
  <c r="Y243" i="215"/>
  <c r="U243" i="215"/>
  <c r="O243" i="215"/>
  <c r="M243" i="215"/>
  <c r="K243" i="215"/>
  <c r="I243" i="215"/>
  <c r="AC243" i="215" s="1"/>
  <c r="AO242" i="215"/>
  <c r="Y242" i="215"/>
  <c r="U242" i="215"/>
  <c r="O242" i="215"/>
  <c r="M242" i="215"/>
  <c r="K242" i="215"/>
  <c r="I242" i="215"/>
  <c r="AC242" i="215" s="1"/>
  <c r="AO241" i="215"/>
  <c r="Y241" i="215"/>
  <c r="U241" i="215"/>
  <c r="O241" i="215"/>
  <c r="M241" i="215"/>
  <c r="K241" i="215"/>
  <c r="I241" i="215"/>
  <c r="AO240" i="215"/>
  <c r="Y240" i="215"/>
  <c r="U240" i="215"/>
  <c r="O240" i="215"/>
  <c r="M240" i="215"/>
  <c r="K240" i="215"/>
  <c r="I240" i="215"/>
  <c r="AC240" i="215" s="1"/>
  <c r="AO239" i="215"/>
  <c r="Y239" i="215"/>
  <c r="U239" i="215"/>
  <c r="O239" i="215"/>
  <c r="M239" i="215"/>
  <c r="K239" i="215"/>
  <c r="I239" i="215"/>
  <c r="AC239" i="215" s="1"/>
  <c r="AO238" i="215"/>
  <c r="Y238" i="215"/>
  <c r="U238" i="215"/>
  <c r="O238" i="215"/>
  <c r="M238" i="215"/>
  <c r="K238" i="215"/>
  <c r="I238" i="215"/>
  <c r="AC238" i="215" s="1"/>
  <c r="AO237" i="215"/>
  <c r="Y237" i="215"/>
  <c r="U237" i="215"/>
  <c r="O237" i="215"/>
  <c r="M237" i="215"/>
  <c r="K237" i="215"/>
  <c r="I237" i="215"/>
  <c r="AC237" i="215" s="1"/>
  <c r="AO236" i="215"/>
  <c r="Y236" i="215"/>
  <c r="U236" i="215"/>
  <c r="O236" i="215"/>
  <c r="M236" i="215"/>
  <c r="K236" i="215"/>
  <c r="I236" i="215"/>
  <c r="AC236" i="215" s="1"/>
  <c r="AO235" i="215"/>
  <c r="Y235" i="215"/>
  <c r="U235" i="215"/>
  <c r="O235" i="215"/>
  <c r="M235" i="215"/>
  <c r="K235" i="215"/>
  <c r="I235" i="215"/>
  <c r="AC235" i="215" s="1"/>
  <c r="AO234" i="215"/>
  <c r="Y234" i="215"/>
  <c r="U234" i="215"/>
  <c r="O234" i="215"/>
  <c r="M234" i="215"/>
  <c r="K234" i="215"/>
  <c r="I234" i="215"/>
  <c r="AC234" i="215" s="1"/>
  <c r="AO233" i="215"/>
  <c r="Y233" i="215"/>
  <c r="U233" i="215"/>
  <c r="O233" i="215"/>
  <c r="M233" i="215"/>
  <c r="K233" i="215"/>
  <c r="I233" i="215"/>
  <c r="AC233" i="215" s="1"/>
  <c r="AO232" i="215"/>
  <c r="Y232" i="215"/>
  <c r="U232" i="215"/>
  <c r="O232" i="215"/>
  <c r="M232" i="215"/>
  <c r="K232" i="215"/>
  <c r="I232" i="215"/>
  <c r="AC232" i="215" s="1"/>
  <c r="AO231" i="215"/>
  <c r="Y231" i="215"/>
  <c r="U231" i="215"/>
  <c r="O231" i="215"/>
  <c r="M231" i="215"/>
  <c r="K231" i="215"/>
  <c r="I231" i="215"/>
  <c r="AC231" i="215" s="1"/>
  <c r="AO230" i="215"/>
  <c r="Y230" i="215"/>
  <c r="U230" i="215"/>
  <c r="O230" i="215"/>
  <c r="M230" i="215"/>
  <c r="K230" i="215"/>
  <c r="I230" i="215"/>
  <c r="AO229" i="215"/>
  <c r="Y229" i="215"/>
  <c r="U229" i="215"/>
  <c r="O229" i="215"/>
  <c r="M229" i="215"/>
  <c r="K229" i="215"/>
  <c r="I229" i="215"/>
  <c r="AC229" i="215" s="1"/>
  <c r="AO228" i="215"/>
  <c r="Y228" i="215"/>
  <c r="U228" i="215"/>
  <c r="O228" i="215"/>
  <c r="M228" i="215"/>
  <c r="K228" i="215"/>
  <c r="I228" i="215"/>
  <c r="AC228" i="215" s="1"/>
  <c r="AO227" i="215"/>
  <c r="Y227" i="215"/>
  <c r="U227" i="215"/>
  <c r="O227" i="215"/>
  <c r="M227" i="215"/>
  <c r="K227" i="215"/>
  <c r="I227" i="215"/>
  <c r="AC227" i="215" s="1"/>
  <c r="AO226" i="215"/>
  <c r="Y226" i="215"/>
  <c r="U226" i="215"/>
  <c r="O226" i="215"/>
  <c r="M226" i="215"/>
  <c r="K226" i="215"/>
  <c r="I226" i="215"/>
  <c r="AO225" i="215"/>
  <c r="Y225" i="215"/>
  <c r="U225" i="215"/>
  <c r="O225" i="215"/>
  <c r="M225" i="215"/>
  <c r="K225" i="215"/>
  <c r="I225" i="215"/>
  <c r="AC225" i="215" s="1"/>
  <c r="AO224" i="215"/>
  <c r="Y224" i="215"/>
  <c r="U224" i="215"/>
  <c r="O224" i="215"/>
  <c r="M224" i="215"/>
  <c r="K224" i="215"/>
  <c r="I224" i="215"/>
  <c r="AC224" i="215" s="1"/>
  <c r="AO223" i="215"/>
  <c r="Y223" i="215"/>
  <c r="U223" i="215"/>
  <c r="O223" i="215"/>
  <c r="M223" i="215"/>
  <c r="K223" i="215"/>
  <c r="I223" i="215"/>
  <c r="AO222" i="215"/>
  <c r="Y222" i="215"/>
  <c r="U222" i="215"/>
  <c r="O222" i="215"/>
  <c r="M222" i="215"/>
  <c r="K222" i="215"/>
  <c r="I222" i="215"/>
  <c r="AC222" i="215" s="1"/>
  <c r="AO221" i="215"/>
  <c r="Y221" i="215"/>
  <c r="U221" i="215"/>
  <c r="O221" i="215"/>
  <c r="M221" i="215"/>
  <c r="K221" i="215"/>
  <c r="I221" i="215"/>
  <c r="AC221" i="215" s="1"/>
  <c r="AO220" i="215"/>
  <c r="Y220" i="215"/>
  <c r="U220" i="215"/>
  <c r="O220" i="215"/>
  <c r="M220" i="215"/>
  <c r="K220" i="215"/>
  <c r="I220" i="215"/>
  <c r="AC220" i="215" s="1"/>
  <c r="AO219" i="215"/>
  <c r="Y219" i="215"/>
  <c r="U219" i="215"/>
  <c r="O219" i="215"/>
  <c r="M219" i="215"/>
  <c r="K219" i="215"/>
  <c r="I219" i="215"/>
  <c r="AC219" i="215" s="1"/>
  <c r="AO218" i="215"/>
  <c r="Y218" i="215"/>
  <c r="U218" i="215"/>
  <c r="O218" i="215"/>
  <c r="M218" i="215"/>
  <c r="K218" i="215"/>
  <c r="I218" i="215"/>
  <c r="AO217" i="215"/>
  <c r="Y217" i="215"/>
  <c r="U217" i="215"/>
  <c r="O217" i="215"/>
  <c r="M217" i="215"/>
  <c r="K217" i="215"/>
  <c r="I217" i="215"/>
  <c r="AC217" i="215" s="1"/>
  <c r="AO216" i="215"/>
  <c r="Y216" i="215"/>
  <c r="U216" i="215"/>
  <c r="O216" i="215"/>
  <c r="M216" i="215"/>
  <c r="K216" i="215"/>
  <c r="I216" i="215"/>
  <c r="AC216" i="215" s="1"/>
  <c r="AJ216" i="215" s="1"/>
  <c r="BB216" i="215" s="1"/>
  <c r="AO215" i="215"/>
  <c r="Y215" i="215"/>
  <c r="U215" i="215"/>
  <c r="O215" i="215"/>
  <c r="M215" i="215"/>
  <c r="K215" i="215"/>
  <c r="I215" i="215"/>
  <c r="AC215" i="215" s="1"/>
  <c r="AO214" i="215"/>
  <c r="Y214" i="215"/>
  <c r="U214" i="215"/>
  <c r="O214" i="215"/>
  <c r="M214" i="215"/>
  <c r="K214" i="215"/>
  <c r="I214" i="215"/>
  <c r="AC214" i="215" s="1"/>
  <c r="AO213" i="215"/>
  <c r="Y213" i="215"/>
  <c r="U213" i="215"/>
  <c r="O213" i="215"/>
  <c r="M213" i="215"/>
  <c r="K213" i="215"/>
  <c r="I213" i="215"/>
  <c r="AO212" i="215"/>
  <c r="Y212" i="215"/>
  <c r="U212" i="215"/>
  <c r="O212" i="215"/>
  <c r="M212" i="215"/>
  <c r="K212" i="215"/>
  <c r="I212" i="215"/>
  <c r="AC212" i="215" s="1"/>
  <c r="AO211" i="215"/>
  <c r="Y211" i="215"/>
  <c r="U211" i="215"/>
  <c r="O211" i="215"/>
  <c r="M211" i="215"/>
  <c r="K211" i="215"/>
  <c r="I211" i="215"/>
  <c r="AC211" i="215" s="1"/>
  <c r="AO210" i="215"/>
  <c r="Y210" i="215"/>
  <c r="U210" i="215"/>
  <c r="O210" i="215"/>
  <c r="M210" i="215"/>
  <c r="K210" i="215"/>
  <c r="I210" i="215"/>
  <c r="AC210" i="215" s="1"/>
  <c r="AO209" i="215"/>
  <c r="Y209" i="215"/>
  <c r="U209" i="215"/>
  <c r="O209" i="215"/>
  <c r="M209" i="215"/>
  <c r="K209" i="215"/>
  <c r="I209" i="215"/>
  <c r="AC209" i="215" s="1"/>
  <c r="AO208" i="215"/>
  <c r="Y208" i="215"/>
  <c r="U208" i="215"/>
  <c r="O208" i="215"/>
  <c r="M208" i="215"/>
  <c r="K208" i="215"/>
  <c r="I208" i="215"/>
  <c r="AC208" i="215" s="1"/>
  <c r="AO207" i="215"/>
  <c r="Y207" i="215"/>
  <c r="U207" i="215"/>
  <c r="O207" i="215"/>
  <c r="M207" i="215"/>
  <c r="K207" i="215"/>
  <c r="I207" i="215"/>
  <c r="AO206" i="215"/>
  <c r="Y206" i="215"/>
  <c r="U206" i="215"/>
  <c r="O206" i="215"/>
  <c r="M206" i="215"/>
  <c r="K206" i="215"/>
  <c r="I206" i="215"/>
  <c r="AC206" i="215" s="1"/>
  <c r="AO205" i="215"/>
  <c r="Y205" i="215"/>
  <c r="U205" i="215"/>
  <c r="O205" i="215"/>
  <c r="M205" i="215"/>
  <c r="K205" i="215"/>
  <c r="I205" i="215"/>
  <c r="AC205" i="215" s="1"/>
  <c r="AO204" i="215"/>
  <c r="Y204" i="215"/>
  <c r="U204" i="215"/>
  <c r="O204" i="215"/>
  <c r="M204" i="215"/>
  <c r="K204" i="215"/>
  <c r="I204" i="215"/>
  <c r="AC204" i="215" s="1"/>
  <c r="AO203" i="215"/>
  <c r="Y203" i="215"/>
  <c r="U203" i="215"/>
  <c r="O203" i="215"/>
  <c r="M203" i="215"/>
  <c r="K203" i="215"/>
  <c r="I203" i="215"/>
  <c r="AC203" i="215" s="1"/>
  <c r="AJ203" i="215" s="1"/>
  <c r="BB203" i="215" s="1"/>
  <c r="AO202" i="215"/>
  <c r="Y202" i="215"/>
  <c r="U202" i="215"/>
  <c r="O202" i="215"/>
  <c r="M202" i="215"/>
  <c r="K202" i="215"/>
  <c r="I202" i="215"/>
  <c r="AC202" i="215" s="1"/>
  <c r="AO201" i="215"/>
  <c r="Y201" i="215"/>
  <c r="U201" i="215"/>
  <c r="O201" i="215"/>
  <c r="M201" i="215"/>
  <c r="K201" i="215"/>
  <c r="I201" i="215"/>
  <c r="AC201" i="215" s="1"/>
  <c r="AO200" i="215"/>
  <c r="Y200" i="215"/>
  <c r="U200" i="215"/>
  <c r="O200" i="215"/>
  <c r="M200" i="215"/>
  <c r="K200" i="215"/>
  <c r="I200" i="215"/>
  <c r="AC200" i="215" s="1"/>
  <c r="AO199" i="215"/>
  <c r="Y199" i="215"/>
  <c r="U199" i="215"/>
  <c r="O199" i="215"/>
  <c r="M199" i="215"/>
  <c r="K199" i="215"/>
  <c r="I199" i="215"/>
  <c r="AC199" i="215" s="1"/>
  <c r="AO198" i="215"/>
  <c r="Y198" i="215"/>
  <c r="U198" i="215"/>
  <c r="O198" i="215"/>
  <c r="M198" i="215"/>
  <c r="K198" i="215"/>
  <c r="I198" i="215"/>
  <c r="AO197" i="215"/>
  <c r="Y197" i="215"/>
  <c r="U197" i="215"/>
  <c r="O197" i="215"/>
  <c r="M197" i="215"/>
  <c r="K197" i="215"/>
  <c r="I197" i="215"/>
  <c r="AO196" i="215"/>
  <c r="Y196" i="215"/>
  <c r="U196" i="215"/>
  <c r="O196" i="215"/>
  <c r="M196" i="215"/>
  <c r="K196" i="215"/>
  <c r="I196" i="215"/>
  <c r="AO195" i="215"/>
  <c r="Y195" i="215"/>
  <c r="U195" i="215"/>
  <c r="O195" i="215"/>
  <c r="M195" i="215"/>
  <c r="K195" i="215"/>
  <c r="I195" i="215"/>
  <c r="AC195" i="215" s="1"/>
  <c r="AO194" i="215"/>
  <c r="Y194" i="215"/>
  <c r="U194" i="215"/>
  <c r="O194" i="215"/>
  <c r="M194" i="215"/>
  <c r="K194" i="215"/>
  <c r="I194" i="215"/>
  <c r="AC194" i="215" s="1"/>
  <c r="AO193" i="215"/>
  <c r="Y193" i="215"/>
  <c r="U193" i="215"/>
  <c r="O193" i="215"/>
  <c r="M193" i="215"/>
  <c r="K193" i="215"/>
  <c r="I193" i="215"/>
  <c r="AC193" i="215" s="1"/>
  <c r="AO192" i="215"/>
  <c r="Y192" i="215"/>
  <c r="U192" i="215"/>
  <c r="O192" i="215"/>
  <c r="M192" i="215"/>
  <c r="K192" i="215"/>
  <c r="I192" i="215"/>
  <c r="AC192" i="215" s="1"/>
  <c r="AO191" i="215"/>
  <c r="Y191" i="215"/>
  <c r="U191" i="215"/>
  <c r="O191" i="215"/>
  <c r="M191" i="215"/>
  <c r="K191" i="215"/>
  <c r="I191" i="215"/>
  <c r="AO190" i="215"/>
  <c r="Y190" i="215"/>
  <c r="U190" i="215"/>
  <c r="O190" i="215"/>
  <c r="M190" i="215"/>
  <c r="K190" i="215"/>
  <c r="I190" i="215"/>
  <c r="AC190" i="215" s="1"/>
  <c r="AO189" i="215"/>
  <c r="Y189" i="215"/>
  <c r="U189" i="215"/>
  <c r="O189" i="215"/>
  <c r="M189" i="215"/>
  <c r="K189" i="215"/>
  <c r="I189" i="215"/>
  <c r="AC189" i="215" s="1"/>
  <c r="AO188" i="215"/>
  <c r="Y188" i="215"/>
  <c r="U188" i="215"/>
  <c r="O188" i="215"/>
  <c r="M188" i="215"/>
  <c r="K188" i="215"/>
  <c r="I188" i="215"/>
  <c r="AC188" i="215" s="1"/>
  <c r="AO187" i="215"/>
  <c r="Y187" i="215"/>
  <c r="U187" i="215"/>
  <c r="O187" i="215"/>
  <c r="M187" i="215"/>
  <c r="K187" i="215"/>
  <c r="I187" i="215"/>
  <c r="AO186" i="215"/>
  <c r="Y186" i="215"/>
  <c r="U186" i="215"/>
  <c r="O186" i="215"/>
  <c r="M186" i="215"/>
  <c r="K186" i="215"/>
  <c r="I186" i="215"/>
  <c r="AO185" i="215"/>
  <c r="Y185" i="215"/>
  <c r="U185" i="215"/>
  <c r="O185" i="215"/>
  <c r="M185" i="215"/>
  <c r="K185" i="215"/>
  <c r="I185" i="215"/>
  <c r="AC185" i="215" s="1"/>
  <c r="AO184" i="215"/>
  <c r="Y184" i="215"/>
  <c r="U184" i="215"/>
  <c r="O184" i="215"/>
  <c r="M184" i="215"/>
  <c r="K184" i="215"/>
  <c r="I184" i="215"/>
  <c r="AC184" i="215" s="1"/>
  <c r="AO183" i="215"/>
  <c r="Y183" i="215"/>
  <c r="U183" i="215"/>
  <c r="O183" i="215"/>
  <c r="M183" i="215"/>
  <c r="K183" i="215"/>
  <c r="I183" i="215"/>
  <c r="AC183" i="215" s="1"/>
  <c r="AO182" i="215"/>
  <c r="Y182" i="215"/>
  <c r="U182" i="215"/>
  <c r="O182" i="215"/>
  <c r="M182" i="215"/>
  <c r="K182" i="215"/>
  <c r="I182" i="215"/>
  <c r="AC182" i="215" s="1"/>
  <c r="AO181" i="215"/>
  <c r="Y181" i="215"/>
  <c r="U181" i="215"/>
  <c r="O181" i="215"/>
  <c r="M181" i="215"/>
  <c r="K181" i="215"/>
  <c r="I181" i="215"/>
  <c r="AC181" i="215" s="1"/>
  <c r="AO180" i="215"/>
  <c r="Y180" i="215"/>
  <c r="U180" i="215"/>
  <c r="O180" i="215"/>
  <c r="M180" i="215"/>
  <c r="K180" i="215"/>
  <c r="I180" i="215"/>
  <c r="AC180" i="215" s="1"/>
  <c r="AO179" i="215"/>
  <c r="Y179" i="215"/>
  <c r="U179" i="215"/>
  <c r="O179" i="215"/>
  <c r="M179" i="215"/>
  <c r="K179" i="215"/>
  <c r="I179" i="215"/>
  <c r="AC179" i="215" s="1"/>
  <c r="AO178" i="215"/>
  <c r="Y178" i="215"/>
  <c r="U178" i="215"/>
  <c r="O178" i="215"/>
  <c r="M178" i="215"/>
  <c r="K178" i="215"/>
  <c r="I178" i="215"/>
  <c r="AO177" i="215"/>
  <c r="Y177" i="215"/>
  <c r="U177" i="215"/>
  <c r="O177" i="215"/>
  <c r="M177" i="215"/>
  <c r="K177" i="215"/>
  <c r="I177" i="215"/>
  <c r="AC177" i="215" s="1"/>
  <c r="AO176" i="215"/>
  <c r="Y176" i="215"/>
  <c r="U176" i="215"/>
  <c r="O176" i="215"/>
  <c r="M176" i="215"/>
  <c r="K176" i="215"/>
  <c r="I176" i="215"/>
  <c r="AC176" i="215" s="1"/>
  <c r="AO175" i="215"/>
  <c r="Y175" i="215"/>
  <c r="U175" i="215"/>
  <c r="O175" i="215"/>
  <c r="M175" i="215"/>
  <c r="K175" i="215"/>
  <c r="I175" i="215"/>
  <c r="AC175" i="215" s="1"/>
  <c r="AO174" i="215"/>
  <c r="Y174" i="215"/>
  <c r="U174" i="215"/>
  <c r="O174" i="215"/>
  <c r="M174" i="215"/>
  <c r="K174" i="215"/>
  <c r="I174" i="215"/>
  <c r="AC174" i="215" s="1"/>
  <c r="AO173" i="215"/>
  <c r="Y173" i="215"/>
  <c r="U173" i="215"/>
  <c r="O173" i="215"/>
  <c r="M173" i="215"/>
  <c r="K173" i="215"/>
  <c r="I173" i="215"/>
  <c r="AC173" i="215" s="1"/>
  <c r="AO172" i="215"/>
  <c r="Y172" i="215"/>
  <c r="U172" i="215"/>
  <c r="O172" i="215"/>
  <c r="M172" i="215"/>
  <c r="K172" i="215"/>
  <c r="I172" i="215"/>
  <c r="AO171" i="215"/>
  <c r="Y171" i="215"/>
  <c r="U171" i="215"/>
  <c r="O171" i="215"/>
  <c r="M171" i="215"/>
  <c r="K171" i="215"/>
  <c r="I171" i="215"/>
  <c r="AC171" i="215" s="1"/>
  <c r="AO170" i="215"/>
  <c r="Y170" i="215"/>
  <c r="U170" i="215"/>
  <c r="O170" i="215"/>
  <c r="M170" i="215"/>
  <c r="K170" i="215"/>
  <c r="I170" i="215"/>
  <c r="AC170" i="215" s="1"/>
  <c r="AO169" i="215"/>
  <c r="Y169" i="215"/>
  <c r="U169" i="215"/>
  <c r="O169" i="215"/>
  <c r="M169" i="215"/>
  <c r="K169" i="215"/>
  <c r="I169" i="215"/>
  <c r="AC169" i="215" s="1"/>
  <c r="AO168" i="215"/>
  <c r="Y168" i="215"/>
  <c r="U168" i="215"/>
  <c r="O168" i="215"/>
  <c r="M168" i="215"/>
  <c r="K168" i="215"/>
  <c r="I168" i="215"/>
  <c r="AC168" i="215" s="1"/>
  <c r="AO167" i="215"/>
  <c r="Y167" i="215"/>
  <c r="U167" i="215"/>
  <c r="O167" i="215"/>
  <c r="M167" i="215"/>
  <c r="K167" i="215"/>
  <c r="I167" i="215"/>
  <c r="AC167" i="215" s="1"/>
  <c r="AO166" i="215"/>
  <c r="Y166" i="215"/>
  <c r="U166" i="215"/>
  <c r="O166" i="215"/>
  <c r="M166" i="215"/>
  <c r="K166" i="215"/>
  <c r="I166" i="215"/>
  <c r="AO165" i="215"/>
  <c r="Y165" i="215"/>
  <c r="U165" i="215"/>
  <c r="O165" i="215"/>
  <c r="M165" i="215"/>
  <c r="K165" i="215"/>
  <c r="I165" i="215"/>
  <c r="AC165" i="215" s="1"/>
  <c r="AO164" i="215"/>
  <c r="Y164" i="215"/>
  <c r="U164" i="215"/>
  <c r="O164" i="215"/>
  <c r="M164" i="215"/>
  <c r="K164" i="215"/>
  <c r="I164" i="215"/>
  <c r="AC164" i="215" s="1"/>
  <c r="AO163" i="215"/>
  <c r="Y163" i="215"/>
  <c r="U163" i="215"/>
  <c r="O163" i="215"/>
  <c r="M163" i="215"/>
  <c r="K163" i="215"/>
  <c r="I163" i="215"/>
  <c r="AO162" i="215"/>
  <c r="Y162" i="215"/>
  <c r="U162" i="215"/>
  <c r="O162" i="215"/>
  <c r="M162" i="215"/>
  <c r="K162" i="215"/>
  <c r="I162" i="215"/>
  <c r="AC162" i="215" s="1"/>
  <c r="AO161" i="215"/>
  <c r="Y161" i="215"/>
  <c r="U161" i="215"/>
  <c r="O161" i="215"/>
  <c r="M161" i="215"/>
  <c r="K161" i="215"/>
  <c r="I161" i="215"/>
  <c r="AC161" i="215" s="1"/>
  <c r="AO160" i="215"/>
  <c r="Y160" i="215"/>
  <c r="U160" i="215"/>
  <c r="O160" i="215"/>
  <c r="M160" i="215"/>
  <c r="K160" i="215"/>
  <c r="I160" i="215"/>
  <c r="AO159" i="215"/>
  <c r="Y159" i="215"/>
  <c r="U159" i="215"/>
  <c r="O159" i="215"/>
  <c r="M159" i="215"/>
  <c r="K159" i="215"/>
  <c r="I159" i="215"/>
  <c r="AC159" i="215" s="1"/>
  <c r="AO158" i="215"/>
  <c r="Y158" i="215"/>
  <c r="U158" i="215"/>
  <c r="O158" i="215"/>
  <c r="M158" i="215"/>
  <c r="K158" i="215"/>
  <c r="I158" i="215"/>
  <c r="AC158" i="215" s="1"/>
  <c r="AO157" i="215"/>
  <c r="Y157" i="215"/>
  <c r="U157" i="215"/>
  <c r="O157" i="215"/>
  <c r="M157" i="215"/>
  <c r="K157" i="215"/>
  <c r="I157" i="215"/>
  <c r="AC157" i="215" s="1"/>
  <c r="AO156" i="215"/>
  <c r="AC156" i="215"/>
  <c r="Y156" i="215"/>
  <c r="U156" i="215"/>
  <c r="O156" i="215"/>
  <c r="M156" i="215"/>
  <c r="K156" i="215"/>
  <c r="I156" i="215"/>
  <c r="AO155" i="215"/>
  <c r="Y155" i="215"/>
  <c r="U155" i="215"/>
  <c r="O155" i="215"/>
  <c r="M155" i="215"/>
  <c r="K155" i="215"/>
  <c r="I155" i="215"/>
  <c r="AC155" i="215" s="1"/>
  <c r="AO154" i="215"/>
  <c r="Y154" i="215"/>
  <c r="U154" i="215"/>
  <c r="O154" i="215"/>
  <c r="M154" i="215"/>
  <c r="K154" i="215"/>
  <c r="I154" i="215"/>
  <c r="AO153" i="215"/>
  <c r="Y153" i="215"/>
  <c r="U153" i="215"/>
  <c r="O153" i="215"/>
  <c r="M153" i="215"/>
  <c r="K153" i="215"/>
  <c r="I153" i="215"/>
  <c r="AC153" i="215" s="1"/>
  <c r="AO152" i="215"/>
  <c r="Y152" i="215"/>
  <c r="U152" i="215"/>
  <c r="O152" i="215"/>
  <c r="M152" i="215"/>
  <c r="K152" i="215"/>
  <c r="I152" i="215"/>
  <c r="AC152" i="215" s="1"/>
  <c r="AO151" i="215"/>
  <c r="Y151" i="215"/>
  <c r="U151" i="215"/>
  <c r="O151" i="215"/>
  <c r="M151" i="215"/>
  <c r="K151" i="215"/>
  <c r="I151" i="215"/>
  <c r="AC151" i="215" s="1"/>
  <c r="AO150" i="215"/>
  <c r="Y150" i="215"/>
  <c r="U150" i="215"/>
  <c r="O150" i="215"/>
  <c r="M150" i="215"/>
  <c r="K150" i="215"/>
  <c r="I150" i="215"/>
  <c r="AC150" i="215" s="1"/>
  <c r="AO149" i="215"/>
  <c r="Y149" i="215"/>
  <c r="U149" i="215"/>
  <c r="O149" i="215"/>
  <c r="M149" i="215"/>
  <c r="K149" i="215"/>
  <c r="I149" i="215"/>
  <c r="AC149" i="215" s="1"/>
  <c r="AO148" i="215"/>
  <c r="Y148" i="215"/>
  <c r="U148" i="215"/>
  <c r="O148" i="215"/>
  <c r="M148" i="215"/>
  <c r="K148" i="215"/>
  <c r="I148" i="215"/>
  <c r="AC148" i="215" s="1"/>
  <c r="AO147" i="215"/>
  <c r="Y147" i="215"/>
  <c r="U147" i="215"/>
  <c r="O147" i="215"/>
  <c r="M147" i="215"/>
  <c r="K147" i="215"/>
  <c r="I147" i="215"/>
  <c r="AC147" i="215" s="1"/>
  <c r="AO146" i="215"/>
  <c r="Y146" i="215"/>
  <c r="U146" i="215"/>
  <c r="O146" i="215"/>
  <c r="M146" i="215"/>
  <c r="K146" i="215"/>
  <c r="I146" i="215"/>
  <c r="AC146" i="215" s="1"/>
  <c r="AO145" i="215"/>
  <c r="Y145" i="215"/>
  <c r="U145" i="215"/>
  <c r="O145" i="215"/>
  <c r="M145" i="215"/>
  <c r="K145" i="215"/>
  <c r="I145" i="215"/>
  <c r="AC145" i="215" s="1"/>
  <c r="AO144" i="215"/>
  <c r="Y144" i="215"/>
  <c r="U144" i="215"/>
  <c r="O144" i="215"/>
  <c r="M144" i="215"/>
  <c r="K144" i="215"/>
  <c r="I144" i="215"/>
  <c r="AO143" i="215"/>
  <c r="Y143" i="215"/>
  <c r="U143" i="215"/>
  <c r="O143" i="215"/>
  <c r="M143" i="215"/>
  <c r="K143" i="215"/>
  <c r="I143" i="215"/>
  <c r="AC143" i="215" s="1"/>
  <c r="AO142" i="215"/>
  <c r="Y142" i="215"/>
  <c r="U142" i="215"/>
  <c r="O142" i="215"/>
  <c r="M142" i="215"/>
  <c r="K142" i="215"/>
  <c r="I142" i="215"/>
  <c r="AC142" i="215" s="1"/>
  <c r="AE142" i="215" s="1"/>
  <c r="AO141" i="215"/>
  <c r="Y141" i="215"/>
  <c r="U141" i="215"/>
  <c r="O141" i="215"/>
  <c r="M141" i="215"/>
  <c r="K141" i="215"/>
  <c r="I141" i="215"/>
  <c r="AC141" i="215" s="1"/>
  <c r="AO140" i="215"/>
  <c r="Y140" i="215"/>
  <c r="U140" i="215"/>
  <c r="O140" i="215"/>
  <c r="M140" i="215"/>
  <c r="K140" i="215"/>
  <c r="I140" i="215"/>
  <c r="AC140" i="215" s="1"/>
  <c r="AO139" i="215"/>
  <c r="Y139" i="215"/>
  <c r="U139" i="215"/>
  <c r="O139" i="215"/>
  <c r="M139" i="215"/>
  <c r="K139" i="215"/>
  <c r="I139" i="215"/>
  <c r="AC139" i="215" s="1"/>
  <c r="AO138" i="215"/>
  <c r="Y138" i="215"/>
  <c r="U138" i="215"/>
  <c r="O138" i="215"/>
  <c r="M138" i="215"/>
  <c r="K138" i="215"/>
  <c r="I138" i="215"/>
  <c r="AC138" i="215" s="1"/>
  <c r="AO137" i="215"/>
  <c r="Y137" i="215"/>
  <c r="U137" i="215"/>
  <c r="O137" i="215"/>
  <c r="M137" i="215"/>
  <c r="K137" i="215"/>
  <c r="I137" i="215"/>
  <c r="AO136" i="215"/>
  <c r="Y136" i="215"/>
  <c r="U136" i="215"/>
  <c r="O136" i="215"/>
  <c r="M136" i="215"/>
  <c r="K136" i="215"/>
  <c r="I136" i="215"/>
  <c r="AC136" i="215" s="1"/>
  <c r="AO135" i="215"/>
  <c r="Y135" i="215"/>
  <c r="U135" i="215"/>
  <c r="O135" i="215"/>
  <c r="M135" i="215"/>
  <c r="K135" i="215"/>
  <c r="I135" i="215"/>
  <c r="AC135" i="215" s="1"/>
  <c r="AO134" i="215"/>
  <c r="Y134" i="215"/>
  <c r="U134" i="215"/>
  <c r="O134" i="215"/>
  <c r="M134" i="215"/>
  <c r="K134" i="215"/>
  <c r="I134" i="215"/>
  <c r="AC134" i="215" s="1"/>
  <c r="AO133" i="215"/>
  <c r="Y133" i="215"/>
  <c r="U133" i="215"/>
  <c r="O133" i="215"/>
  <c r="M133" i="215"/>
  <c r="K133" i="215"/>
  <c r="I133" i="215"/>
  <c r="AC133" i="215" s="1"/>
  <c r="AO132" i="215"/>
  <c r="Y132" i="215"/>
  <c r="U132" i="215"/>
  <c r="O132" i="215"/>
  <c r="M132" i="215"/>
  <c r="K132" i="215"/>
  <c r="I132" i="215"/>
  <c r="AC132" i="215" s="1"/>
  <c r="AO131" i="215"/>
  <c r="Y131" i="215"/>
  <c r="U131" i="215"/>
  <c r="O131" i="215"/>
  <c r="M131" i="215"/>
  <c r="K131" i="215"/>
  <c r="I131" i="215"/>
  <c r="AO130" i="215"/>
  <c r="Y130" i="215"/>
  <c r="U130" i="215"/>
  <c r="O130" i="215"/>
  <c r="M130" i="215"/>
  <c r="K130" i="215"/>
  <c r="I130" i="215"/>
  <c r="AC130" i="215" s="1"/>
  <c r="AO129" i="215"/>
  <c r="Y129" i="215"/>
  <c r="U129" i="215"/>
  <c r="O129" i="215"/>
  <c r="M129" i="215"/>
  <c r="K129" i="215"/>
  <c r="I129" i="215"/>
  <c r="AC129" i="215" s="1"/>
  <c r="AO128" i="215"/>
  <c r="Y128" i="215"/>
  <c r="U128" i="215"/>
  <c r="O128" i="215"/>
  <c r="M128" i="215"/>
  <c r="K128" i="215"/>
  <c r="I128" i="215"/>
  <c r="AC128" i="215" s="1"/>
  <c r="AO127" i="215"/>
  <c r="Y127" i="215"/>
  <c r="U127" i="215"/>
  <c r="O127" i="215"/>
  <c r="M127" i="215"/>
  <c r="K127" i="215"/>
  <c r="I127" i="215"/>
  <c r="AC127" i="215" s="1"/>
  <c r="AO126" i="215"/>
  <c r="Y126" i="215"/>
  <c r="U126" i="215"/>
  <c r="O126" i="215"/>
  <c r="M126" i="215"/>
  <c r="K126" i="215"/>
  <c r="I126" i="215"/>
  <c r="AC126" i="215" s="1"/>
  <c r="AO125" i="215"/>
  <c r="Y125" i="215"/>
  <c r="U125" i="215"/>
  <c r="O125" i="215"/>
  <c r="M125" i="215"/>
  <c r="K125" i="215"/>
  <c r="I125" i="215"/>
  <c r="AC125" i="215" s="1"/>
  <c r="AO124" i="215"/>
  <c r="Y124" i="215"/>
  <c r="U124" i="215"/>
  <c r="O124" i="215"/>
  <c r="M124" i="215"/>
  <c r="K124" i="215"/>
  <c r="I124" i="215"/>
  <c r="AO123" i="215"/>
  <c r="Y123" i="215"/>
  <c r="U123" i="215"/>
  <c r="O123" i="215"/>
  <c r="M123" i="215"/>
  <c r="K123" i="215"/>
  <c r="I123" i="215"/>
  <c r="AC123" i="215" s="1"/>
  <c r="AO122" i="215"/>
  <c r="Y122" i="215"/>
  <c r="U122" i="215"/>
  <c r="O122" i="215"/>
  <c r="M122" i="215"/>
  <c r="K122" i="215"/>
  <c r="I122" i="215"/>
  <c r="AC122" i="215" s="1"/>
  <c r="AO121" i="215"/>
  <c r="Y121" i="215"/>
  <c r="U121" i="215"/>
  <c r="O121" i="215"/>
  <c r="M121" i="215"/>
  <c r="K121" i="215"/>
  <c r="I121" i="215"/>
  <c r="AC121" i="215" s="1"/>
  <c r="AO120" i="215"/>
  <c r="Y120" i="215"/>
  <c r="U120" i="215"/>
  <c r="O120" i="215"/>
  <c r="M120" i="215"/>
  <c r="K120" i="215"/>
  <c r="I120" i="215"/>
  <c r="AC120" i="215" s="1"/>
  <c r="AO119" i="215"/>
  <c r="Y119" i="215"/>
  <c r="U119" i="215"/>
  <c r="O119" i="215"/>
  <c r="M119" i="215"/>
  <c r="K119" i="215"/>
  <c r="I119" i="215"/>
  <c r="AC119" i="215" s="1"/>
  <c r="AO118" i="215"/>
  <c r="Y118" i="215"/>
  <c r="U118" i="215"/>
  <c r="O118" i="215"/>
  <c r="M118" i="215"/>
  <c r="K118" i="215"/>
  <c r="I118" i="215"/>
  <c r="AO117" i="215"/>
  <c r="Y117" i="215"/>
  <c r="U117" i="215"/>
  <c r="O117" i="215"/>
  <c r="M117" i="215"/>
  <c r="K117" i="215"/>
  <c r="I117" i="215"/>
  <c r="AC117" i="215" s="1"/>
  <c r="AO116" i="215"/>
  <c r="Y116" i="215"/>
  <c r="U116" i="215"/>
  <c r="O116" i="215"/>
  <c r="M116" i="215"/>
  <c r="K116" i="215"/>
  <c r="I116" i="215"/>
  <c r="AC116" i="215" s="1"/>
  <c r="AO115" i="215"/>
  <c r="Y115" i="215"/>
  <c r="U115" i="215"/>
  <c r="O115" i="215"/>
  <c r="M115" i="215"/>
  <c r="K115" i="215"/>
  <c r="I115" i="215"/>
  <c r="AC115" i="215" s="1"/>
  <c r="AO114" i="215"/>
  <c r="Y114" i="215"/>
  <c r="U114" i="215"/>
  <c r="O114" i="215"/>
  <c r="M114" i="215"/>
  <c r="K114" i="215"/>
  <c r="I114" i="215"/>
  <c r="AC114" i="215" s="1"/>
  <c r="AO113" i="215"/>
  <c r="Y113" i="215"/>
  <c r="U113" i="215"/>
  <c r="O113" i="215"/>
  <c r="M113" i="215"/>
  <c r="K113" i="215"/>
  <c r="I113" i="215"/>
  <c r="AC113" i="215" s="1"/>
  <c r="AO112" i="215"/>
  <c r="Y112" i="215"/>
  <c r="U112" i="215"/>
  <c r="O112" i="215"/>
  <c r="M112" i="215"/>
  <c r="K112" i="215"/>
  <c r="I112" i="215"/>
  <c r="AO111" i="215"/>
  <c r="Y111" i="215"/>
  <c r="U111" i="215"/>
  <c r="O111" i="215"/>
  <c r="M111" i="215"/>
  <c r="K111" i="215"/>
  <c r="I111" i="215"/>
  <c r="AC111" i="215" s="1"/>
  <c r="AO110" i="215"/>
  <c r="Y110" i="215"/>
  <c r="U110" i="215"/>
  <c r="O110" i="215"/>
  <c r="M110" i="215"/>
  <c r="K110" i="215"/>
  <c r="I110" i="215"/>
  <c r="AC110" i="215" s="1"/>
  <c r="AO109" i="215"/>
  <c r="Y109" i="215"/>
  <c r="U109" i="215"/>
  <c r="O109" i="215"/>
  <c r="M109" i="215"/>
  <c r="K109" i="215"/>
  <c r="I109" i="215"/>
  <c r="AO108" i="215"/>
  <c r="Y108" i="215"/>
  <c r="U108" i="215"/>
  <c r="O108" i="215"/>
  <c r="M108" i="215"/>
  <c r="K108" i="215"/>
  <c r="I108" i="215"/>
  <c r="AC108" i="215" s="1"/>
  <c r="AO107" i="215"/>
  <c r="Y107" i="215"/>
  <c r="U107" i="215"/>
  <c r="O107" i="215"/>
  <c r="M107" i="215"/>
  <c r="K107" i="215"/>
  <c r="I107" i="215"/>
  <c r="AC107" i="215" s="1"/>
  <c r="AO106" i="215"/>
  <c r="Y106" i="215"/>
  <c r="U106" i="215"/>
  <c r="O106" i="215"/>
  <c r="M106" i="215"/>
  <c r="K106" i="215"/>
  <c r="I106" i="215"/>
  <c r="AO105" i="215"/>
  <c r="Y105" i="215"/>
  <c r="U105" i="215"/>
  <c r="O105" i="215"/>
  <c r="M105" i="215"/>
  <c r="K105" i="215"/>
  <c r="I105" i="215"/>
  <c r="AO104" i="215"/>
  <c r="Y104" i="215"/>
  <c r="U104" i="215"/>
  <c r="O104" i="215"/>
  <c r="M104" i="215"/>
  <c r="K104" i="215"/>
  <c r="I104" i="215"/>
  <c r="AC104" i="215" s="1"/>
  <c r="AO103" i="215"/>
  <c r="Y103" i="215"/>
  <c r="U103" i="215"/>
  <c r="O103" i="215"/>
  <c r="M103" i="215"/>
  <c r="K103" i="215"/>
  <c r="I103" i="215"/>
  <c r="AC103" i="215" s="1"/>
  <c r="AO102" i="215"/>
  <c r="Y102" i="215"/>
  <c r="U102" i="215"/>
  <c r="O102" i="215"/>
  <c r="M102" i="215"/>
  <c r="K102" i="215"/>
  <c r="I102" i="215"/>
  <c r="AC102" i="215" s="1"/>
  <c r="AO101" i="215"/>
  <c r="Y101" i="215"/>
  <c r="U101" i="215"/>
  <c r="O101" i="215"/>
  <c r="M101" i="215"/>
  <c r="K101" i="215"/>
  <c r="I101" i="215"/>
  <c r="AC101" i="215" s="1"/>
  <c r="AO100" i="215"/>
  <c r="Y100" i="215"/>
  <c r="U100" i="215"/>
  <c r="O100" i="215"/>
  <c r="M100" i="215"/>
  <c r="K100" i="215"/>
  <c r="I100" i="215"/>
  <c r="AC100" i="215" s="1"/>
  <c r="AO99" i="215"/>
  <c r="Y99" i="215"/>
  <c r="U99" i="215"/>
  <c r="O99" i="215"/>
  <c r="M99" i="215"/>
  <c r="K99" i="215"/>
  <c r="I99" i="215"/>
  <c r="AC99" i="215" s="1"/>
  <c r="AO98" i="215"/>
  <c r="Y98" i="215"/>
  <c r="U98" i="215"/>
  <c r="O98" i="215"/>
  <c r="M98" i="215"/>
  <c r="K98" i="215"/>
  <c r="I98" i="215"/>
  <c r="AC98" i="215" s="1"/>
  <c r="AO97" i="215"/>
  <c r="Y97" i="215"/>
  <c r="U97" i="215"/>
  <c r="O97" i="215"/>
  <c r="M97" i="215"/>
  <c r="K97" i="215"/>
  <c r="I97" i="215"/>
  <c r="AC97" i="215" s="1"/>
  <c r="AO96" i="215"/>
  <c r="Y96" i="215"/>
  <c r="U96" i="215"/>
  <c r="O96" i="215"/>
  <c r="M96" i="215"/>
  <c r="K96" i="215"/>
  <c r="I96" i="215"/>
  <c r="AC96" i="215" s="1"/>
  <c r="AO95" i="215"/>
  <c r="Y95" i="215"/>
  <c r="U95" i="215"/>
  <c r="O95" i="215"/>
  <c r="M95" i="215"/>
  <c r="K95" i="215"/>
  <c r="I95" i="215"/>
  <c r="AC95" i="215" s="1"/>
  <c r="AO94" i="215"/>
  <c r="Y94" i="215"/>
  <c r="U94" i="215"/>
  <c r="O94" i="215"/>
  <c r="M94" i="215"/>
  <c r="K94" i="215"/>
  <c r="I94" i="215"/>
  <c r="AC94" i="215" s="1"/>
  <c r="AO93" i="215"/>
  <c r="Y93" i="215"/>
  <c r="U93" i="215"/>
  <c r="O93" i="215"/>
  <c r="M93" i="215"/>
  <c r="K93" i="215"/>
  <c r="I93" i="215"/>
  <c r="AC93" i="215" s="1"/>
  <c r="AO92" i="215"/>
  <c r="Y92" i="215"/>
  <c r="U92" i="215"/>
  <c r="O92" i="215"/>
  <c r="M92" i="215"/>
  <c r="K92" i="215"/>
  <c r="I92" i="215"/>
  <c r="AC92" i="215" s="1"/>
  <c r="AE92" i="215" s="1"/>
  <c r="AO91" i="215"/>
  <c r="Y91" i="215"/>
  <c r="U91" i="215"/>
  <c r="O91" i="215"/>
  <c r="M91" i="215"/>
  <c r="K91" i="215"/>
  <c r="I91" i="215"/>
  <c r="AO90" i="215"/>
  <c r="AC90" i="215"/>
  <c r="Y90" i="215"/>
  <c r="U90" i="215"/>
  <c r="O90" i="215"/>
  <c r="M90" i="215"/>
  <c r="K90" i="215"/>
  <c r="I90" i="215"/>
  <c r="AO89" i="215"/>
  <c r="Y89" i="215"/>
  <c r="U89" i="215"/>
  <c r="O89" i="215"/>
  <c r="M89" i="215"/>
  <c r="K89" i="215"/>
  <c r="I89" i="215"/>
  <c r="AC89" i="215" s="1"/>
  <c r="AO88" i="215"/>
  <c r="Y88" i="215"/>
  <c r="U88" i="215"/>
  <c r="O88" i="215"/>
  <c r="M88" i="215"/>
  <c r="K88" i="215"/>
  <c r="I88" i="215"/>
  <c r="AC88" i="215" s="1"/>
  <c r="AO87" i="215"/>
  <c r="Y87" i="215"/>
  <c r="U87" i="215"/>
  <c r="O87" i="215"/>
  <c r="M87" i="215"/>
  <c r="K87" i="215"/>
  <c r="I87" i="215"/>
  <c r="AO86" i="215"/>
  <c r="Y86" i="215"/>
  <c r="U86" i="215"/>
  <c r="O86" i="215"/>
  <c r="M86" i="215"/>
  <c r="K86" i="215"/>
  <c r="I86" i="215"/>
  <c r="AC86" i="215" s="1"/>
  <c r="AO85" i="215"/>
  <c r="Y85" i="215"/>
  <c r="U85" i="215"/>
  <c r="O85" i="215"/>
  <c r="M85" i="215"/>
  <c r="K85" i="215"/>
  <c r="I85" i="215"/>
  <c r="AC85" i="215" s="1"/>
  <c r="AO84" i="215"/>
  <c r="Y84" i="215"/>
  <c r="U84" i="215"/>
  <c r="O84" i="215"/>
  <c r="M84" i="215"/>
  <c r="K84" i="215"/>
  <c r="I84" i="215"/>
  <c r="AC84" i="215" s="1"/>
  <c r="AO83" i="215"/>
  <c r="Y83" i="215"/>
  <c r="U83" i="215"/>
  <c r="O83" i="215"/>
  <c r="M83" i="215"/>
  <c r="K83" i="215"/>
  <c r="I83" i="215"/>
  <c r="AO82" i="215"/>
  <c r="Y82" i="215"/>
  <c r="U82" i="215"/>
  <c r="O82" i="215"/>
  <c r="M82" i="215"/>
  <c r="K82" i="215"/>
  <c r="I82" i="215"/>
  <c r="AO81" i="215"/>
  <c r="Y81" i="215"/>
  <c r="U81" i="215"/>
  <c r="O81" i="215"/>
  <c r="M81" i="215"/>
  <c r="K81" i="215"/>
  <c r="I81" i="215"/>
  <c r="AO80" i="215"/>
  <c r="Y80" i="215"/>
  <c r="U80" i="215"/>
  <c r="O80" i="215"/>
  <c r="M80" i="215"/>
  <c r="K80" i="215"/>
  <c r="I80" i="215"/>
  <c r="AC80" i="215" s="1"/>
  <c r="AO79" i="215"/>
  <c r="Y79" i="215"/>
  <c r="U79" i="215"/>
  <c r="O79" i="215"/>
  <c r="M79" i="215"/>
  <c r="K79" i="215"/>
  <c r="I79" i="215"/>
  <c r="AO78" i="215"/>
  <c r="Y78" i="215"/>
  <c r="U78" i="215"/>
  <c r="O78" i="215"/>
  <c r="M78" i="215"/>
  <c r="K78" i="215"/>
  <c r="I78" i="215"/>
  <c r="AO77" i="215"/>
  <c r="Y77" i="215"/>
  <c r="U77" i="215"/>
  <c r="O77" i="215"/>
  <c r="M77" i="215"/>
  <c r="K77" i="215"/>
  <c r="I77" i="215"/>
  <c r="AC77" i="215" s="1"/>
  <c r="AO76" i="215"/>
  <c r="Y76" i="215"/>
  <c r="U76" i="215"/>
  <c r="O76" i="215"/>
  <c r="M76" i="215"/>
  <c r="K76" i="215"/>
  <c r="I76" i="215"/>
  <c r="AC76" i="215" s="1"/>
  <c r="AO75" i="215"/>
  <c r="Y75" i="215"/>
  <c r="U75" i="215"/>
  <c r="O75" i="215"/>
  <c r="M75" i="215"/>
  <c r="K75" i="215"/>
  <c r="I75" i="215"/>
  <c r="AO74" i="215"/>
  <c r="Y74" i="215"/>
  <c r="U74" i="215"/>
  <c r="O74" i="215"/>
  <c r="M74" i="215"/>
  <c r="K74" i="215"/>
  <c r="I74" i="215"/>
  <c r="AC74" i="215" s="1"/>
  <c r="AE74" i="215" s="1"/>
  <c r="AO73" i="215"/>
  <c r="Y73" i="215"/>
  <c r="U73" i="215"/>
  <c r="O73" i="215"/>
  <c r="M73" i="215"/>
  <c r="K73" i="215"/>
  <c r="I73" i="215"/>
  <c r="AC73" i="215" s="1"/>
  <c r="AO72" i="215"/>
  <c r="Y72" i="215"/>
  <c r="U72" i="215"/>
  <c r="O72" i="215"/>
  <c r="M72" i="215"/>
  <c r="K72" i="215"/>
  <c r="I72" i="215"/>
  <c r="AC72" i="215" s="1"/>
  <c r="AO71" i="215"/>
  <c r="Y71" i="215"/>
  <c r="U71" i="215"/>
  <c r="O71" i="215"/>
  <c r="M71" i="215"/>
  <c r="K71" i="215"/>
  <c r="I71" i="215"/>
  <c r="AC71" i="215" s="1"/>
  <c r="AO70" i="215"/>
  <c r="Y70" i="215"/>
  <c r="U70" i="215"/>
  <c r="O70" i="215"/>
  <c r="M70" i="215"/>
  <c r="K70" i="215"/>
  <c r="I70" i="215"/>
  <c r="AC70" i="215" s="1"/>
  <c r="AO69" i="215"/>
  <c r="Y69" i="215"/>
  <c r="U69" i="215"/>
  <c r="O69" i="215"/>
  <c r="M69" i="215"/>
  <c r="K69" i="215"/>
  <c r="I69" i="215"/>
  <c r="AC69" i="215" s="1"/>
  <c r="AE739" i="215" l="1"/>
  <c r="AJ739" i="215" s="1"/>
  <c r="BB739" i="215" s="1"/>
  <c r="AE740" i="215"/>
  <c r="AJ740" i="215"/>
  <c r="BB740" i="215" s="1"/>
  <c r="AJ741" i="215"/>
  <c r="BB741" i="215" s="1"/>
  <c r="AE741" i="215"/>
  <c r="AN742" i="215"/>
  <c r="AM742" i="215" s="1"/>
  <c r="BC742" i="215"/>
  <c r="BD742" i="215" s="1"/>
  <c r="AE733" i="215"/>
  <c r="AJ733" i="215" s="1"/>
  <c r="BB733" i="215" s="1"/>
  <c r="AE734" i="215"/>
  <c r="AJ734" i="215" s="1"/>
  <c r="BB734" i="215" s="1"/>
  <c r="AE735" i="215"/>
  <c r="AJ735" i="215" s="1"/>
  <c r="BB735" i="215" s="1"/>
  <c r="AN730" i="215"/>
  <c r="AM730" i="215" s="1"/>
  <c r="AE736" i="215"/>
  <c r="AJ736" i="215" s="1"/>
  <c r="BB736" i="215" s="1"/>
  <c r="AJ731" i="215"/>
  <c r="BB731" i="215" s="1"/>
  <c r="AE731" i="215"/>
  <c r="AE737" i="215"/>
  <c r="AJ737" i="215" s="1"/>
  <c r="BB737" i="215" s="1"/>
  <c r="AN732" i="215"/>
  <c r="AM732" i="215" s="1"/>
  <c r="BC732" i="215" s="1"/>
  <c r="BD732" i="215" s="1"/>
  <c r="AJ738" i="215"/>
  <c r="BB738" i="215" s="1"/>
  <c r="AE738" i="215"/>
  <c r="AE724" i="215"/>
  <c r="AJ724" i="215" s="1"/>
  <c r="BB724" i="215" s="1"/>
  <c r="AE725" i="215"/>
  <c r="AJ725" i="215" s="1"/>
  <c r="BB725" i="215" s="1"/>
  <c r="AJ726" i="215"/>
  <c r="BB726" i="215" s="1"/>
  <c r="AE726" i="215"/>
  <c r="AN727" i="215"/>
  <c r="AM727" i="215" s="1"/>
  <c r="AE722" i="215"/>
  <c r="AJ722" i="215" s="1"/>
  <c r="BB722" i="215" s="1"/>
  <c r="AJ728" i="215"/>
  <c r="BB728" i="215" s="1"/>
  <c r="AE728" i="215"/>
  <c r="AE723" i="215"/>
  <c r="AJ723" i="215" s="1"/>
  <c r="BB723" i="215" s="1"/>
  <c r="AE729" i="215"/>
  <c r="AJ729" i="215" s="1"/>
  <c r="BB729" i="215" s="1"/>
  <c r="AE698" i="215"/>
  <c r="AJ698" i="215" s="1"/>
  <c r="BB698" i="215" s="1"/>
  <c r="AE699" i="215"/>
  <c r="AJ699" i="215" s="1"/>
  <c r="BB699" i="215" s="1"/>
  <c r="AE705" i="215"/>
  <c r="AJ705" i="215"/>
  <c r="BB705" i="215" s="1"/>
  <c r="AE711" i="215"/>
  <c r="AJ711" i="215" s="1"/>
  <c r="BB711" i="215" s="1"/>
  <c r="AE700" i="215"/>
  <c r="AJ700" i="215" s="1"/>
  <c r="BB700" i="215" s="1"/>
  <c r="AE706" i="215"/>
  <c r="AJ706" i="215" s="1"/>
  <c r="BB706" i="215" s="1"/>
  <c r="AE712" i="215"/>
  <c r="AJ712" i="215" s="1"/>
  <c r="BB712" i="215" s="1"/>
  <c r="AE718" i="215"/>
  <c r="AJ718" i="215" s="1"/>
  <c r="BB718" i="215" s="1"/>
  <c r="AE695" i="215"/>
  <c r="AJ695" i="215"/>
  <c r="BB695" i="215" s="1"/>
  <c r="AE701" i="215"/>
  <c r="AJ701" i="215" s="1"/>
  <c r="BB701" i="215" s="1"/>
  <c r="AE707" i="215"/>
  <c r="AJ707" i="215" s="1"/>
  <c r="BB707" i="215" s="1"/>
  <c r="AE713" i="215"/>
  <c r="AJ713" i="215" s="1"/>
  <c r="BB713" i="215" s="1"/>
  <c r="AE719" i="215"/>
  <c r="AJ719" i="215" s="1"/>
  <c r="BB719" i="215" s="1"/>
  <c r="AE696" i="215"/>
  <c r="AJ696" i="215" s="1"/>
  <c r="BB696" i="215" s="1"/>
  <c r="AE702" i="215"/>
  <c r="AJ702" i="215" s="1"/>
  <c r="BB702" i="215" s="1"/>
  <c r="AE708" i="215"/>
  <c r="AJ708" i="215"/>
  <c r="BB708" i="215" s="1"/>
  <c r="AE714" i="215"/>
  <c r="AJ714" i="215" s="1"/>
  <c r="BB714" i="215" s="1"/>
  <c r="AE720" i="215"/>
  <c r="AJ720" i="215" s="1"/>
  <c r="BB720" i="215" s="1"/>
  <c r="AE697" i="215"/>
  <c r="AJ697" i="215" s="1"/>
  <c r="BB697" i="215" s="1"/>
  <c r="AE703" i="215"/>
  <c r="AJ703" i="215" s="1"/>
  <c r="BB703" i="215" s="1"/>
  <c r="AE709" i="215"/>
  <c r="AJ709" i="215" s="1"/>
  <c r="BB709" i="215" s="1"/>
  <c r="AE715" i="215"/>
  <c r="AJ715" i="215" s="1"/>
  <c r="BB715" i="215" s="1"/>
  <c r="AE721" i="215"/>
  <c r="AJ721" i="215" s="1"/>
  <c r="BB721" i="215" s="1"/>
  <c r="AC704" i="215"/>
  <c r="AE710" i="215"/>
  <c r="AJ710" i="215" s="1"/>
  <c r="BB710" i="215" s="1"/>
  <c r="AC716" i="215"/>
  <c r="AC717" i="215"/>
  <c r="AE689" i="215"/>
  <c r="AJ689" i="215" s="1"/>
  <c r="BB689" i="215" s="1"/>
  <c r="AE690" i="215"/>
  <c r="AJ690" i="215" s="1"/>
  <c r="BB690" i="215" s="1"/>
  <c r="AE691" i="215"/>
  <c r="AJ691" i="215" s="1"/>
  <c r="BB691" i="215" s="1"/>
  <c r="AE692" i="215"/>
  <c r="AJ692" i="215" s="1"/>
  <c r="BB692" i="215" s="1"/>
  <c r="AE687" i="215"/>
  <c r="AJ687" i="215" s="1"/>
  <c r="BB687" i="215" s="1"/>
  <c r="AJ693" i="215"/>
  <c r="BB693" i="215" s="1"/>
  <c r="AE693" i="215"/>
  <c r="AE688" i="215"/>
  <c r="AJ688" i="215" s="1"/>
  <c r="BB688" i="215" s="1"/>
  <c r="AE694" i="215"/>
  <c r="AJ694" i="215" s="1"/>
  <c r="BB694" i="215" s="1"/>
  <c r="AE683" i="215"/>
  <c r="AJ683" i="215"/>
  <c r="BB683" i="215" s="1"/>
  <c r="AJ684" i="215"/>
  <c r="BB684" i="215" s="1"/>
  <c r="AE684" i="215"/>
  <c r="AE685" i="215"/>
  <c r="AJ685" i="215" s="1"/>
  <c r="BB685" i="215" s="1"/>
  <c r="AE686" i="215"/>
  <c r="AJ686" i="215" s="1"/>
  <c r="BB686" i="215" s="1"/>
  <c r="AE671" i="215"/>
  <c r="AJ671" i="215" s="1"/>
  <c r="BB671" i="215" s="1"/>
  <c r="AE677" i="215"/>
  <c r="AJ677" i="215" s="1"/>
  <c r="BB677" i="215" s="1"/>
  <c r="AE672" i="215"/>
  <c r="AJ672" i="215" s="1"/>
  <c r="BB672" i="215" s="1"/>
  <c r="AE678" i="215"/>
  <c r="AJ678" i="215" s="1"/>
  <c r="BB678" i="215" s="1"/>
  <c r="AE673" i="215"/>
  <c r="AJ673" i="215" s="1"/>
  <c r="BB673" i="215" s="1"/>
  <c r="AE679" i="215"/>
  <c r="AJ679" i="215"/>
  <c r="BB679" i="215" s="1"/>
  <c r="AE674" i="215"/>
  <c r="AJ674" i="215" s="1"/>
  <c r="BB674" i="215" s="1"/>
  <c r="AE680" i="215"/>
  <c r="AJ680" i="215" s="1"/>
  <c r="BB680" i="215" s="1"/>
  <c r="AE669" i="215"/>
  <c r="AJ669" i="215" s="1"/>
  <c r="BB669" i="215" s="1"/>
  <c r="AE675" i="215"/>
  <c r="AJ675" i="215" s="1"/>
  <c r="BB675" i="215" s="1"/>
  <c r="AE681" i="215"/>
  <c r="AJ681" i="215" s="1"/>
  <c r="BB681" i="215" s="1"/>
  <c r="AE670" i="215"/>
  <c r="AJ670" i="215" s="1"/>
  <c r="BB670" i="215" s="1"/>
  <c r="AE676" i="215"/>
  <c r="AJ676" i="215" s="1"/>
  <c r="BB676" i="215" s="1"/>
  <c r="AE682" i="215"/>
  <c r="AJ682" i="215" s="1"/>
  <c r="BB682" i="215" s="1"/>
  <c r="AJ651" i="215"/>
  <c r="BB651" i="215" s="1"/>
  <c r="AE651" i="215"/>
  <c r="AE657" i="215"/>
  <c r="AJ657" i="215" s="1"/>
  <c r="BB657" i="215" s="1"/>
  <c r="AJ663" i="215"/>
  <c r="BB663" i="215" s="1"/>
  <c r="AE663" i="215"/>
  <c r="AJ652" i="215"/>
  <c r="BB652" i="215" s="1"/>
  <c r="AE652" i="215"/>
  <c r="AE658" i="215"/>
  <c r="AJ658" i="215" s="1"/>
  <c r="BB658" i="215" s="1"/>
  <c r="AJ664" i="215"/>
  <c r="BB664" i="215" s="1"/>
  <c r="AE664" i="215"/>
  <c r="AE653" i="215"/>
  <c r="AJ653" i="215" s="1"/>
  <c r="BB653" i="215" s="1"/>
  <c r="AE659" i="215"/>
  <c r="AJ659" i="215"/>
  <c r="BB659" i="215" s="1"/>
  <c r="AE665" i="215"/>
  <c r="AJ665" i="215" s="1"/>
  <c r="BB665" i="215" s="1"/>
  <c r="AJ654" i="215"/>
  <c r="BB654" i="215" s="1"/>
  <c r="AE654" i="215"/>
  <c r="AE660" i="215"/>
  <c r="AJ660" i="215" s="1"/>
  <c r="BB660" i="215" s="1"/>
  <c r="AJ666" i="215"/>
  <c r="BB666" i="215" s="1"/>
  <c r="AE666" i="215"/>
  <c r="AJ649" i="215"/>
  <c r="BB649" i="215" s="1"/>
  <c r="AE649" i="215"/>
  <c r="AE655" i="215"/>
  <c r="AJ655" i="215" s="1"/>
  <c r="BB655" i="215" s="1"/>
  <c r="AJ661" i="215"/>
  <c r="BB661" i="215" s="1"/>
  <c r="AE661" i="215"/>
  <c r="AJ667" i="215"/>
  <c r="BB667" i="215" s="1"/>
  <c r="AE667" i="215"/>
  <c r="AE650" i="215"/>
  <c r="AJ650" i="215" s="1"/>
  <c r="BB650" i="215" s="1"/>
  <c r="AJ656" i="215"/>
  <c r="BB656" i="215" s="1"/>
  <c r="AE656" i="215"/>
  <c r="AJ662" i="215"/>
  <c r="BB662" i="215" s="1"/>
  <c r="AE662" i="215"/>
  <c r="AE668" i="215"/>
  <c r="AJ668" i="215" s="1"/>
  <c r="BB668" i="215" s="1"/>
  <c r="AE625" i="215"/>
  <c r="AJ625" i="215" s="1"/>
  <c r="BB625" i="215" s="1"/>
  <c r="AE621" i="215"/>
  <c r="AJ621" i="215" s="1"/>
  <c r="BB621" i="215" s="1"/>
  <c r="AJ622" i="215"/>
  <c r="BB622" i="215" s="1"/>
  <c r="AE622" i="215"/>
  <c r="AE628" i="215"/>
  <c r="AJ628" i="215" s="1"/>
  <c r="BB628" i="215" s="1"/>
  <c r="AE629" i="215"/>
  <c r="AJ629" i="215" s="1"/>
  <c r="BB629" i="215" s="1"/>
  <c r="AJ624" i="215"/>
  <c r="BB624" i="215" s="1"/>
  <c r="AE624" i="215"/>
  <c r="AE630" i="215"/>
  <c r="AJ630" i="215" s="1"/>
  <c r="BB630" i="215" s="1"/>
  <c r="AE632" i="215"/>
  <c r="AJ632" i="215" s="1"/>
  <c r="BB632" i="215" s="1"/>
  <c r="AE638" i="215"/>
  <c r="AJ638" i="215"/>
  <c r="BB638" i="215" s="1"/>
  <c r="AE644" i="215"/>
  <c r="AJ644" i="215" s="1"/>
  <c r="BB644" i="215" s="1"/>
  <c r="AC626" i="215"/>
  <c r="AJ633" i="215"/>
  <c r="BB633" i="215" s="1"/>
  <c r="AE633" i="215"/>
  <c r="AE639" i="215"/>
  <c r="AJ639" i="215" s="1"/>
  <c r="BB639" i="215" s="1"/>
  <c r="AE645" i="215"/>
  <c r="AJ645" i="215" s="1"/>
  <c r="BB645" i="215" s="1"/>
  <c r="AC623" i="215"/>
  <c r="AC627" i="215"/>
  <c r="AE634" i="215"/>
  <c r="AJ634" i="215" s="1"/>
  <c r="BB634" i="215" s="1"/>
  <c r="AE640" i="215"/>
  <c r="AJ640" i="215" s="1"/>
  <c r="BB640" i="215" s="1"/>
  <c r="AJ646" i="215"/>
  <c r="BB646" i="215" s="1"/>
  <c r="AE646" i="215"/>
  <c r="AE635" i="215"/>
  <c r="AJ635" i="215"/>
  <c r="BB635" i="215" s="1"/>
  <c r="AE641" i="215"/>
  <c r="AJ641" i="215" s="1"/>
  <c r="BB641" i="215" s="1"/>
  <c r="AJ647" i="215"/>
  <c r="BB647" i="215" s="1"/>
  <c r="AE647" i="215"/>
  <c r="AE636" i="215"/>
  <c r="AJ636" i="215" s="1"/>
  <c r="BB636" i="215" s="1"/>
  <c r="AE642" i="215"/>
  <c r="AJ642" i="215" s="1"/>
  <c r="BB642" i="215" s="1"/>
  <c r="AJ648" i="215"/>
  <c r="BB648" i="215" s="1"/>
  <c r="AE648" i="215"/>
  <c r="AC631" i="215"/>
  <c r="AE637" i="215"/>
  <c r="AJ637" i="215" s="1"/>
  <c r="BB637" i="215" s="1"/>
  <c r="AC643" i="215"/>
  <c r="AE573" i="215"/>
  <c r="AJ573" i="215" s="1"/>
  <c r="BB573" i="215" s="1"/>
  <c r="AE585" i="215"/>
  <c r="AJ585" i="215" s="1"/>
  <c r="BB585" i="215" s="1"/>
  <c r="AJ574" i="215"/>
  <c r="BB574" i="215" s="1"/>
  <c r="AE574" i="215"/>
  <c r="AE575" i="215"/>
  <c r="AJ575" i="215" s="1"/>
  <c r="BB575" i="215" s="1"/>
  <c r="AE581" i="215"/>
  <c r="AJ581" i="215" s="1"/>
  <c r="BB581" i="215" s="1"/>
  <c r="AE572" i="215"/>
  <c r="AJ572" i="215" s="1"/>
  <c r="BB572" i="215" s="1"/>
  <c r="AE578" i="215"/>
  <c r="AJ578" i="215" s="1"/>
  <c r="BB578" i="215" s="1"/>
  <c r="AC584" i="215"/>
  <c r="AE587" i="215"/>
  <c r="AJ587" i="215" s="1"/>
  <c r="BB587" i="215" s="1"/>
  <c r="AE591" i="215"/>
  <c r="AJ591" i="215" s="1"/>
  <c r="BB591" i="215" s="1"/>
  <c r="AE597" i="215"/>
  <c r="AJ597" i="215" s="1"/>
  <c r="BB597" i="215" s="1"/>
  <c r="AE579" i="215"/>
  <c r="AJ579" i="215" s="1"/>
  <c r="BB579" i="215" s="1"/>
  <c r="AE592" i="215"/>
  <c r="AJ592" i="215"/>
  <c r="BB592" i="215" s="1"/>
  <c r="AE598" i="215"/>
  <c r="AJ598" i="215" s="1"/>
  <c r="BB598" i="215" s="1"/>
  <c r="AE604" i="215"/>
  <c r="AJ604" i="215"/>
  <c r="BB604" i="215" s="1"/>
  <c r="AC580" i="215"/>
  <c r="AC586" i="215"/>
  <c r="AE593" i="215"/>
  <c r="AJ593" i="215" s="1"/>
  <c r="BB593" i="215" s="1"/>
  <c r="AE599" i="215"/>
  <c r="AJ599" i="215" s="1"/>
  <c r="BB599" i="215" s="1"/>
  <c r="AE588" i="215"/>
  <c r="AJ588" i="215"/>
  <c r="BB588" i="215" s="1"/>
  <c r="AE594" i="215"/>
  <c r="AJ594" i="215"/>
  <c r="BB594" i="215" s="1"/>
  <c r="AE600" i="215"/>
  <c r="AJ600" i="215"/>
  <c r="BB600" i="215" s="1"/>
  <c r="AC576" i="215"/>
  <c r="AJ582" i="215"/>
  <c r="BB582" i="215" s="1"/>
  <c r="AJ589" i="215"/>
  <c r="BB589" i="215" s="1"/>
  <c r="AE607" i="215"/>
  <c r="AJ607" i="215" s="1"/>
  <c r="BB607" i="215" s="1"/>
  <c r="AE590" i="215"/>
  <c r="AJ590" i="215"/>
  <c r="BB590" i="215" s="1"/>
  <c r="AE589" i="215"/>
  <c r="AE610" i="215"/>
  <c r="AJ610" i="215" s="1"/>
  <c r="BB610" i="215" s="1"/>
  <c r="AE616" i="215"/>
  <c r="AJ616" i="215" s="1"/>
  <c r="BB616" i="215" s="1"/>
  <c r="AC596" i="215"/>
  <c r="AC603" i="215"/>
  <c r="AC605" i="215"/>
  <c r="AE611" i="215"/>
  <c r="AJ611" i="215" s="1"/>
  <c r="BB611" i="215" s="1"/>
  <c r="AE617" i="215"/>
  <c r="AJ617" i="215" s="1"/>
  <c r="BB617" i="215" s="1"/>
  <c r="AC577" i="215"/>
  <c r="AC595" i="215"/>
  <c r="AE612" i="215"/>
  <c r="AJ612" i="215" s="1"/>
  <c r="BB612" i="215" s="1"/>
  <c r="AE618" i="215"/>
  <c r="AJ618" i="215"/>
  <c r="BB618" i="215" s="1"/>
  <c r="AE606" i="215"/>
  <c r="AJ606" i="215" s="1"/>
  <c r="BB606" i="215" s="1"/>
  <c r="AJ613" i="215"/>
  <c r="BB613" i="215" s="1"/>
  <c r="AE613" i="215"/>
  <c r="AE619" i="215"/>
  <c r="AJ619" i="215" s="1"/>
  <c r="BB619" i="215" s="1"/>
  <c r="AC583" i="215"/>
  <c r="AC601" i="215"/>
  <c r="AC602" i="215"/>
  <c r="AE608" i="215"/>
  <c r="AJ608" i="215" s="1"/>
  <c r="BB608" i="215" s="1"/>
  <c r="AE614" i="215"/>
  <c r="AJ614" i="215"/>
  <c r="BB614" i="215" s="1"/>
  <c r="AE620" i="215"/>
  <c r="AJ620" i="215" s="1"/>
  <c r="BB620" i="215" s="1"/>
  <c r="AC615" i="215"/>
  <c r="AC609" i="215"/>
  <c r="AE518" i="215"/>
  <c r="AJ518" i="215"/>
  <c r="BB518" i="215" s="1"/>
  <c r="AJ530" i="215"/>
  <c r="BB530" i="215" s="1"/>
  <c r="AE530" i="215"/>
  <c r="AE536" i="215"/>
  <c r="AJ536" i="215" s="1"/>
  <c r="BB536" i="215" s="1"/>
  <c r="AE519" i="215"/>
  <c r="AJ519" i="215" s="1"/>
  <c r="BB519" i="215" s="1"/>
  <c r="AJ520" i="215"/>
  <c r="BB520" i="215" s="1"/>
  <c r="AE520" i="215"/>
  <c r="AE526" i="215"/>
  <c r="AJ526" i="215" s="1"/>
  <c r="BB526" i="215" s="1"/>
  <c r="AE538" i="215"/>
  <c r="AJ538" i="215"/>
  <c r="BB538" i="215" s="1"/>
  <c r="AJ515" i="215"/>
  <c r="BB515" i="215" s="1"/>
  <c r="AE515" i="215"/>
  <c r="AJ521" i="215"/>
  <c r="BB521" i="215" s="1"/>
  <c r="AE521" i="215"/>
  <c r="AE527" i="215"/>
  <c r="AJ527" i="215" s="1"/>
  <c r="BB527" i="215" s="1"/>
  <c r="AJ533" i="215"/>
  <c r="BB533" i="215" s="1"/>
  <c r="AE533" i="215"/>
  <c r="AJ539" i="215"/>
  <c r="BB539" i="215" s="1"/>
  <c r="AE539" i="215"/>
  <c r="AE516" i="215"/>
  <c r="AJ516" i="215" s="1"/>
  <c r="BB516" i="215" s="1"/>
  <c r="AJ522" i="215"/>
  <c r="BB522" i="215" s="1"/>
  <c r="AE522" i="215"/>
  <c r="AJ534" i="215"/>
  <c r="BB534" i="215" s="1"/>
  <c r="AE534" i="215"/>
  <c r="AE523" i="215"/>
  <c r="AJ523" i="215"/>
  <c r="BB523" i="215" s="1"/>
  <c r="AJ529" i="215"/>
  <c r="BB529" i="215" s="1"/>
  <c r="AE529" i="215"/>
  <c r="AJ535" i="215"/>
  <c r="BB535" i="215" s="1"/>
  <c r="AE535" i="215"/>
  <c r="AE548" i="215"/>
  <c r="AJ548" i="215" s="1"/>
  <c r="BB548" i="215" s="1"/>
  <c r="AJ543" i="215"/>
  <c r="BB543" i="215" s="1"/>
  <c r="AE549" i="215"/>
  <c r="AJ549" i="215"/>
  <c r="BB549" i="215" s="1"/>
  <c r="AE555" i="215"/>
  <c r="AJ555" i="215"/>
  <c r="BB555" i="215" s="1"/>
  <c r="AE561" i="215"/>
  <c r="AJ561" i="215"/>
  <c r="BB561" i="215" s="1"/>
  <c r="AC525" i="215"/>
  <c r="AC528" i="215"/>
  <c r="AE541" i="215"/>
  <c r="AJ541" i="215" s="1"/>
  <c r="BB541" i="215" s="1"/>
  <c r="AE544" i="215"/>
  <c r="AJ544" i="215"/>
  <c r="BB544" i="215" s="1"/>
  <c r="AE556" i="215"/>
  <c r="AJ556" i="215" s="1"/>
  <c r="BB556" i="215" s="1"/>
  <c r="AC524" i="215"/>
  <c r="AE545" i="215"/>
  <c r="AJ545" i="215" s="1"/>
  <c r="BB545" i="215" s="1"/>
  <c r="AE551" i="215"/>
  <c r="AJ551" i="215" s="1"/>
  <c r="BB551" i="215" s="1"/>
  <c r="AJ557" i="215"/>
  <c r="BB557" i="215" s="1"/>
  <c r="AE557" i="215"/>
  <c r="AC517" i="215"/>
  <c r="AC532" i="215"/>
  <c r="AC537" i="215"/>
  <c r="AC540" i="215"/>
  <c r="AJ546" i="215"/>
  <c r="BB546" i="215" s="1"/>
  <c r="AE546" i="215"/>
  <c r="AE552" i="215"/>
  <c r="AJ552" i="215" s="1"/>
  <c r="BB552" i="215" s="1"/>
  <c r="AE558" i="215"/>
  <c r="AJ558" i="215" s="1"/>
  <c r="BB558" i="215" s="1"/>
  <c r="AC542" i="215"/>
  <c r="AE547" i="215"/>
  <c r="AJ547" i="215" s="1"/>
  <c r="BB547" i="215" s="1"/>
  <c r="AE553" i="215"/>
  <c r="AJ553" i="215" s="1"/>
  <c r="BB553" i="215" s="1"/>
  <c r="AC562" i="215"/>
  <c r="AE567" i="215"/>
  <c r="AJ567" i="215" s="1"/>
  <c r="BB567" i="215" s="1"/>
  <c r="AC550" i="215"/>
  <c r="AE568" i="215"/>
  <c r="AJ568" i="215" s="1"/>
  <c r="BB568" i="215" s="1"/>
  <c r="AE543" i="215"/>
  <c r="AJ563" i="215"/>
  <c r="BB563" i="215" s="1"/>
  <c r="AE563" i="215"/>
  <c r="AE569" i="215"/>
  <c r="AJ569" i="215" s="1"/>
  <c r="BB569" i="215" s="1"/>
  <c r="AC559" i="215"/>
  <c r="AE564" i="215"/>
  <c r="AJ564" i="215" s="1"/>
  <c r="BB564" i="215" s="1"/>
  <c r="AE570" i="215"/>
  <c r="AJ570" i="215"/>
  <c r="BB570" i="215" s="1"/>
  <c r="AC531" i="215"/>
  <c r="AJ565" i="215"/>
  <c r="BB565" i="215" s="1"/>
  <c r="AE565" i="215"/>
  <c r="AJ571" i="215"/>
  <c r="BB571" i="215" s="1"/>
  <c r="AE571" i="215"/>
  <c r="AC554" i="215"/>
  <c r="AC560" i="215"/>
  <c r="AC566" i="215"/>
  <c r="AJ512" i="215"/>
  <c r="BB512" i="215" s="1"/>
  <c r="AE512" i="215"/>
  <c r="AJ513" i="215"/>
  <c r="BB513" i="215" s="1"/>
  <c r="AE513" i="215"/>
  <c r="AJ514" i="215"/>
  <c r="BB514" i="215" s="1"/>
  <c r="AE514" i="215"/>
  <c r="AE508" i="215"/>
  <c r="AJ508" i="215" s="1"/>
  <c r="BB508" i="215" s="1"/>
  <c r="AE509" i="215"/>
  <c r="AJ509" i="215" s="1"/>
  <c r="BB509" i="215" s="1"/>
  <c r="AJ510" i="215"/>
  <c r="BB510" i="215" s="1"/>
  <c r="AE510" i="215"/>
  <c r="AJ511" i="215"/>
  <c r="BB511" i="215" s="1"/>
  <c r="AE511" i="215"/>
  <c r="BC505" i="215"/>
  <c r="BD505" i="215" s="1"/>
  <c r="AN505" i="215"/>
  <c r="AM505" i="215" s="1"/>
  <c r="AE506" i="215"/>
  <c r="AJ506" i="215" s="1"/>
  <c r="BB506" i="215" s="1"/>
  <c r="AJ507" i="215"/>
  <c r="BB507" i="215" s="1"/>
  <c r="AE507" i="215"/>
  <c r="AE493" i="215"/>
  <c r="AJ493" i="215" s="1"/>
  <c r="BB493" i="215" s="1"/>
  <c r="AE499" i="215"/>
  <c r="AJ499" i="215" s="1"/>
  <c r="BB499" i="215" s="1"/>
  <c r="AJ494" i="215"/>
  <c r="BB494" i="215" s="1"/>
  <c r="AE494" i="215"/>
  <c r="AE500" i="215"/>
  <c r="AJ500" i="215" s="1"/>
  <c r="BB500" i="215" s="1"/>
  <c r="AE495" i="215"/>
  <c r="AJ495" i="215" s="1"/>
  <c r="BB495" i="215" s="1"/>
  <c r="AE501" i="215"/>
  <c r="AJ501" i="215" s="1"/>
  <c r="BB501" i="215" s="1"/>
  <c r="AE496" i="215"/>
  <c r="AJ496" i="215" s="1"/>
  <c r="BB496" i="215" s="1"/>
  <c r="AJ502" i="215"/>
  <c r="BB502" i="215" s="1"/>
  <c r="AE502" i="215"/>
  <c r="AJ491" i="215"/>
  <c r="BB491" i="215" s="1"/>
  <c r="AE491" i="215"/>
  <c r="AE497" i="215"/>
  <c r="AJ497" i="215" s="1"/>
  <c r="BB497" i="215" s="1"/>
  <c r="AJ503" i="215"/>
  <c r="BB503" i="215" s="1"/>
  <c r="AE503" i="215"/>
  <c r="AJ492" i="215"/>
  <c r="BB492" i="215" s="1"/>
  <c r="AE492" i="215"/>
  <c r="AE498" i="215"/>
  <c r="AJ498" i="215" s="1"/>
  <c r="BB498" i="215" s="1"/>
  <c r="AJ504" i="215"/>
  <c r="BB504" i="215" s="1"/>
  <c r="AE504" i="215"/>
  <c r="AE488" i="215"/>
  <c r="AJ488" i="215" s="1"/>
  <c r="BB488" i="215" s="1"/>
  <c r="AE489" i="215"/>
  <c r="AJ489" i="215" s="1"/>
  <c r="BB489" i="215" s="1"/>
  <c r="AJ490" i="215"/>
  <c r="BB490" i="215" s="1"/>
  <c r="AE490" i="215"/>
  <c r="AJ440" i="215"/>
  <c r="BB440" i="215" s="1"/>
  <c r="AE440" i="215"/>
  <c r="AE446" i="215"/>
  <c r="AJ446" i="215" s="1"/>
  <c r="BB446" i="215" s="1"/>
  <c r="AE452" i="215"/>
  <c r="AJ452" i="215" s="1"/>
  <c r="BB452" i="215" s="1"/>
  <c r="AJ441" i="215"/>
  <c r="BB441" i="215" s="1"/>
  <c r="AE441" i="215"/>
  <c r="AE442" i="215"/>
  <c r="AJ442" i="215" s="1"/>
  <c r="BB442" i="215" s="1"/>
  <c r="AE448" i="215"/>
  <c r="AJ448" i="215" s="1"/>
  <c r="BB448" i="215" s="1"/>
  <c r="AJ460" i="215"/>
  <c r="BB460" i="215" s="1"/>
  <c r="AE460" i="215"/>
  <c r="AE466" i="215"/>
  <c r="AJ466" i="215" s="1"/>
  <c r="BB466" i="215" s="1"/>
  <c r="AE455" i="215"/>
  <c r="AJ455" i="215"/>
  <c r="BB455" i="215" s="1"/>
  <c r="AE444" i="215"/>
  <c r="AJ444" i="215"/>
  <c r="BB444" i="215" s="1"/>
  <c r="AJ450" i="215"/>
  <c r="BB450" i="215" s="1"/>
  <c r="AE450" i="215"/>
  <c r="AE456" i="215"/>
  <c r="AJ456" i="215" s="1"/>
  <c r="BB456" i="215" s="1"/>
  <c r="AE462" i="215"/>
  <c r="AJ462" i="215"/>
  <c r="BB462" i="215" s="1"/>
  <c r="AE439" i="215"/>
  <c r="AJ439" i="215" s="1"/>
  <c r="BB439" i="215" s="1"/>
  <c r="AE445" i="215"/>
  <c r="AJ445" i="215" s="1"/>
  <c r="BB445" i="215" s="1"/>
  <c r="AC447" i="215"/>
  <c r="AE474" i="215"/>
  <c r="AJ474" i="215" s="1"/>
  <c r="BB474" i="215" s="1"/>
  <c r="AC477" i="215"/>
  <c r="AE453" i="215"/>
  <c r="AJ453" i="215" s="1"/>
  <c r="BB453" i="215" s="1"/>
  <c r="AC454" i="215"/>
  <c r="AJ465" i="215"/>
  <c r="BB465" i="215" s="1"/>
  <c r="AC473" i="215"/>
  <c r="AJ479" i="215"/>
  <c r="BB479" i="215" s="1"/>
  <c r="AE479" i="215"/>
  <c r="AC459" i="215"/>
  <c r="AE443" i="215"/>
  <c r="AJ443" i="215" s="1"/>
  <c r="BB443" i="215" s="1"/>
  <c r="AE449" i="215"/>
  <c r="AJ449" i="215" s="1"/>
  <c r="BB449" i="215" s="1"/>
  <c r="AJ461" i="215"/>
  <c r="BB461" i="215" s="1"/>
  <c r="AE461" i="215"/>
  <c r="AJ475" i="215"/>
  <c r="BB475" i="215" s="1"/>
  <c r="AE475" i="215"/>
  <c r="AE478" i="215"/>
  <c r="AJ478" i="215" s="1"/>
  <c r="BB478" i="215" s="1"/>
  <c r="AJ469" i="215"/>
  <c r="BB469" i="215" s="1"/>
  <c r="AC486" i="215"/>
  <c r="AJ487" i="215"/>
  <c r="BB487" i="215" s="1"/>
  <c r="AE487" i="215"/>
  <c r="AC451" i="215"/>
  <c r="AC483" i="215"/>
  <c r="AC484" i="215"/>
  <c r="AC457" i="215"/>
  <c r="AC467" i="215"/>
  <c r="AC468" i="215"/>
  <c r="AC480" i="215"/>
  <c r="AC481" i="215"/>
  <c r="AC458" i="215"/>
  <c r="AC463" i="215"/>
  <c r="AC472" i="215"/>
  <c r="AC471" i="215"/>
  <c r="AC470" i="215"/>
  <c r="AC476" i="215"/>
  <c r="AC464" i="215"/>
  <c r="AC482" i="215"/>
  <c r="AC485" i="215"/>
  <c r="AE379" i="215"/>
  <c r="AJ379" i="215" s="1"/>
  <c r="BB379" i="215" s="1"/>
  <c r="AJ385" i="215"/>
  <c r="BB385" i="215" s="1"/>
  <c r="AE385" i="215"/>
  <c r="AE391" i="215"/>
  <c r="AJ391" i="215" s="1"/>
  <c r="BB391" i="215" s="1"/>
  <c r="AE380" i="215"/>
  <c r="AJ380" i="215" s="1"/>
  <c r="BB380" i="215" s="1"/>
  <c r="AE386" i="215"/>
  <c r="AJ386" i="215" s="1"/>
  <c r="BB386" i="215" s="1"/>
  <c r="AE381" i="215"/>
  <c r="AJ381" i="215" s="1"/>
  <c r="BB381" i="215" s="1"/>
  <c r="AE387" i="215"/>
  <c r="AJ387" i="215" s="1"/>
  <c r="BB387" i="215" s="1"/>
  <c r="AE393" i="215"/>
  <c r="AJ393" i="215" s="1"/>
  <c r="BB393" i="215" s="1"/>
  <c r="AE383" i="215"/>
  <c r="AJ383" i="215"/>
  <c r="BB383" i="215" s="1"/>
  <c r="AE378" i="215"/>
  <c r="AJ378" i="215" s="1"/>
  <c r="BB378" i="215" s="1"/>
  <c r="AJ384" i="215"/>
  <c r="BB384" i="215" s="1"/>
  <c r="AE384" i="215"/>
  <c r="AC382" i="215"/>
  <c r="AE397" i="215"/>
  <c r="AJ397" i="215" s="1"/>
  <c r="BB397" i="215" s="1"/>
  <c r="AE403" i="215"/>
  <c r="AJ403" i="215" s="1"/>
  <c r="BB403" i="215" s="1"/>
  <c r="AE409" i="215"/>
  <c r="AJ409" i="215" s="1"/>
  <c r="BB409" i="215" s="1"/>
  <c r="AE416" i="215"/>
  <c r="AJ416" i="215" s="1"/>
  <c r="BB416" i="215" s="1"/>
  <c r="AE422" i="215"/>
  <c r="AJ422" i="215"/>
  <c r="BB422" i="215" s="1"/>
  <c r="AE390" i="215"/>
  <c r="AJ390" i="215" s="1"/>
  <c r="BB390" i="215" s="1"/>
  <c r="AE399" i="215"/>
  <c r="AJ399" i="215" s="1"/>
  <c r="BB399" i="215" s="1"/>
  <c r="AE411" i="215"/>
  <c r="AJ411" i="215"/>
  <c r="BB411" i="215" s="1"/>
  <c r="AE394" i="215"/>
  <c r="AJ394" i="215" s="1"/>
  <c r="BB394" i="215" s="1"/>
  <c r="AJ400" i="215"/>
  <c r="BB400" i="215" s="1"/>
  <c r="AE400" i="215"/>
  <c r="AE412" i="215"/>
  <c r="AJ412" i="215" s="1"/>
  <c r="BB412" i="215" s="1"/>
  <c r="AE418" i="215"/>
  <c r="AJ418" i="215" s="1"/>
  <c r="BB418" i="215" s="1"/>
  <c r="AC388" i="215"/>
  <c r="AJ389" i="215"/>
  <c r="BB389" i="215" s="1"/>
  <c r="AE395" i="215"/>
  <c r="AJ395" i="215" s="1"/>
  <c r="BB395" i="215" s="1"/>
  <c r="AE401" i="215"/>
  <c r="AJ401" i="215"/>
  <c r="BB401" i="215" s="1"/>
  <c r="AJ407" i="215"/>
  <c r="BB407" i="215" s="1"/>
  <c r="AE407" i="215"/>
  <c r="AE413" i="215"/>
  <c r="AJ413" i="215" s="1"/>
  <c r="BB413" i="215" s="1"/>
  <c r="AE425" i="215"/>
  <c r="AJ425" i="215"/>
  <c r="BB425" i="215" s="1"/>
  <c r="AE396" i="215"/>
  <c r="AJ396" i="215" s="1"/>
  <c r="BB396" i="215" s="1"/>
  <c r="AJ408" i="215"/>
  <c r="BB408" i="215" s="1"/>
  <c r="AE408" i="215"/>
  <c r="AE414" i="215"/>
  <c r="AJ414" i="215"/>
  <c r="BB414" i="215" s="1"/>
  <c r="AC402" i="215"/>
  <c r="AE429" i="215"/>
  <c r="AJ429" i="215" s="1"/>
  <c r="BB429" i="215" s="1"/>
  <c r="AC398" i="215"/>
  <c r="AE419" i="215"/>
  <c r="AJ419" i="215" s="1"/>
  <c r="BB419" i="215" s="1"/>
  <c r="AJ420" i="215"/>
  <c r="BB420" i="215" s="1"/>
  <c r="AC424" i="215"/>
  <c r="AC404" i="215"/>
  <c r="AE428" i="215"/>
  <c r="AJ428" i="215" s="1"/>
  <c r="BB428" i="215" s="1"/>
  <c r="AC405" i="215"/>
  <c r="AC406" i="215"/>
  <c r="AC415" i="215"/>
  <c r="AC423" i="215"/>
  <c r="AE432" i="215"/>
  <c r="AJ432" i="215" s="1"/>
  <c r="BB432" i="215" s="1"/>
  <c r="AC392" i="215"/>
  <c r="AC410" i="215"/>
  <c r="AC433" i="215"/>
  <c r="AE435" i="215"/>
  <c r="AJ435" i="215" s="1"/>
  <c r="BB435" i="215" s="1"/>
  <c r="AJ430" i="215"/>
  <c r="BB430" i="215" s="1"/>
  <c r="AE431" i="215"/>
  <c r="AJ431" i="215" s="1"/>
  <c r="BB431" i="215" s="1"/>
  <c r="AE436" i="215"/>
  <c r="AJ436" i="215" s="1"/>
  <c r="BB436" i="215" s="1"/>
  <c r="AC426" i="215"/>
  <c r="AE434" i="215"/>
  <c r="AJ434" i="215"/>
  <c r="BB434" i="215" s="1"/>
  <c r="AE437" i="215"/>
  <c r="AJ437" i="215" s="1"/>
  <c r="BB437" i="215" s="1"/>
  <c r="AC417" i="215"/>
  <c r="AC427" i="215"/>
  <c r="AE438" i="215"/>
  <c r="AJ438" i="215" s="1"/>
  <c r="BB438" i="215" s="1"/>
  <c r="AC421" i="215"/>
  <c r="AE320" i="215"/>
  <c r="AJ320" i="215" s="1"/>
  <c r="BB320" i="215" s="1"/>
  <c r="AE323" i="215"/>
  <c r="AJ323" i="215" s="1"/>
  <c r="BB323" i="215" s="1"/>
  <c r="AE329" i="215"/>
  <c r="AJ329" i="215" s="1"/>
  <c r="BB329" i="215" s="1"/>
  <c r="AE335" i="215"/>
  <c r="AJ335" i="215" s="1"/>
  <c r="BB335" i="215" s="1"/>
  <c r="AE341" i="215"/>
  <c r="AJ341" i="215"/>
  <c r="BB341" i="215" s="1"/>
  <c r="AJ342" i="215"/>
  <c r="BB342" i="215" s="1"/>
  <c r="AJ321" i="215"/>
  <c r="BB321" i="215" s="1"/>
  <c r="AJ322" i="215"/>
  <c r="BB322" i="215" s="1"/>
  <c r="AE325" i="215"/>
  <c r="AJ325" i="215"/>
  <c r="BB325" i="215" s="1"/>
  <c r="AE331" i="215"/>
  <c r="AJ331" i="215" s="1"/>
  <c r="BB331" i="215" s="1"/>
  <c r="AE337" i="215"/>
  <c r="AJ337" i="215" s="1"/>
  <c r="BB337" i="215" s="1"/>
  <c r="AE343" i="215"/>
  <c r="AJ343" i="215"/>
  <c r="BB343" i="215" s="1"/>
  <c r="AJ338" i="215"/>
  <c r="BB338" i="215" s="1"/>
  <c r="AE338" i="215"/>
  <c r="AJ344" i="215"/>
  <c r="BB344" i="215" s="1"/>
  <c r="AE344" i="215"/>
  <c r="AC327" i="215"/>
  <c r="AE333" i="215"/>
  <c r="AJ333" i="215"/>
  <c r="BB333" i="215" s="1"/>
  <c r="AJ339" i="215"/>
  <c r="BB339" i="215" s="1"/>
  <c r="AE339" i="215"/>
  <c r="AE351" i="215"/>
  <c r="AJ351" i="215" s="1"/>
  <c r="BB351" i="215" s="1"/>
  <c r="AE334" i="215"/>
  <c r="AJ334" i="215" s="1"/>
  <c r="BB334" i="215" s="1"/>
  <c r="AJ340" i="215"/>
  <c r="BB340" i="215" s="1"/>
  <c r="AE340" i="215"/>
  <c r="AE352" i="215"/>
  <c r="AJ352" i="215" s="1"/>
  <c r="BB352" i="215" s="1"/>
  <c r="AE326" i="215"/>
  <c r="AJ326" i="215" s="1"/>
  <c r="BB326" i="215" s="1"/>
  <c r="AJ347" i="215"/>
  <c r="BB347" i="215" s="1"/>
  <c r="AE347" i="215"/>
  <c r="AC353" i="215"/>
  <c r="AC328" i="215"/>
  <c r="AC332" i="215"/>
  <c r="AC350" i="215"/>
  <c r="AE367" i="215"/>
  <c r="AJ367" i="215" s="1"/>
  <c r="BB367" i="215" s="1"/>
  <c r="AE373" i="215"/>
  <c r="AJ373" i="215"/>
  <c r="BB373" i="215" s="1"/>
  <c r="AE342" i="215"/>
  <c r="AE356" i="215"/>
  <c r="AJ356" i="215" s="1"/>
  <c r="BB356" i="215" s="1"/>
  <c r="AJ362" i="215"/>
  <c r="BB362" i="215" s="1"/>
  <c r="AE362" i="215"/>
  <c r="AE368" i="215"/>
  <c r="AJ368" i="215" s="1"/>
  <c r="BB368" i="215" s="1"/>
  <c r="AC348" i="215"/>
  <c r="AJ363" i="215"/>
  <c r="BB363" i="215" s="1"/>
  <c r="AE363" i="215"/>
  <c r="AE369" i="215"/>
  <c r="AJ369" i="215"/>
  <c r="BB369" i="215" s="1"/>
  <c r="AC324" i="215"/>
  <c r="AE349" i="215"/>
  <c r="AJ349" i="215"/>
  <c r="BB349" i="215" s="1"/>
  <c r="AJ355" i="215"/>
  <c r="BB355" i="215" s="1"/>
  <c r="AE358" i="215"/>
  <c r="AJ358" i="215" s="1"/>
  <c r="BB358" i="215" s="1"/>
  <c r="AE364" i="215"/>
  <c r="AJ364" i="215" s="1"/>
  <c r="BB364" i="215" s="1"/>
  <c r="AE376" i="215"/>
  <c r="AJ376" i="215" s="1"/>
  <c r="BB376" i="215" s="1"/>
  <c r="AC330" i="215"/>
  <c r="AC345" i="215"/>
  <c r="AC346" i="215"/>
  <c r="AE359" i="215"/>
  <c r="AJ359" i="215" s="1"/>
  <c r="BB359" i="215" s="1"/>
  <c r="AJ365" i="215"/>
  <c r="BB365" i="215" s="1"/>
  <c r="AE365" i="215"/>
  <c r="AC336" i="215"/>
  <c r="AC354" i="215"/>
  <c r="AJ361" i="215"/>
  <c r="BB361" i="215" s="1"/>
  <c r="AC372" i="215"/>
  <c r="AC357" i="215"/>
  <c r="AC360" i="215"/>
  <c r="AC374" i="215"/>
  <c r="AC375" i="215"/>
  <c r="AC366" i="215"/>
  <c r="AC370" i="215"/>
  <c r="AC371" i="215"/>
  <c r="AE377" i="215"/>
  <c r="AJ377" i="215" s="1"/>
  <c r="BB377" i="215" s="1"/>
  <c r="AE266" i="215"/>
  <c r="AJ266" i="215"/>
  <c r="BB266" i="215" s="1"/>
  <c r="AE272" i="215"/>
  <c r="AJ272" i="215"/>
  <c r="BB272" i="215" s="1"/>
  <c r="AE278" i="215"/>
  <c r="AJ278" i="215" s="1"/>
  <c r="BB278" i="215" s="1"/>
  <c r="AE267" i="215"/>
  <c r="AJ267" i="215" s="1"/>
  <c r="BB267" i="215" s="1"/>
  <c r="AE279" i="215"/>
  <c r="AJ279" i="215"/>
  <c r="BB279" i="215" s="1"/>
  <c r="AC259" i="215"/>
  <c r="AE263" i="215"/>
  <c r="AJ263" i="215"/>
  <c r="BB263" i="215" s="1"/>
  <c r="AJ268" i="215"/>
  <c r="BB268" i="215" s="1"/>
  <c r="AE268" i="215"/>
  <c r="AE274" i="215"/>
  <c r="AJ274" i="215"/>
  <c r="BB274" i="215" s="1"/>
  <c r="AE280" i="215"/>
  <c r="AJ280" i="215" s="1"/>
  <c r="BB280" i="215" s="1"/>
  <c r="AJ286" i="215"/>
  <c r="BB286" i="215" s="1"/>
  <c r="AE286" i="215"/>
  <c r="AE292" i="215"/>
  <c r="AJ292" i="215" s="1"/>
  <c r="BB292" i="215" s="1"/>
  <c r="AC260" i="215"/>
  <c r="AE269" i="215"/>
  <c r="AJ269" i="215" s="1"/>
  <c r="BB269" i="215" s="1"/>
  <c r="AE275" i="215"/>
  <c r="AJ275" i="215" s="1"/>
  <c r="BB275" i="215" s="1"/>
  <c r="AJ293" i="215"/>
  <c r="BB293" i="215" s="1"/>
  <c r="AE293" i="215"/>
  <c r="AE261" i="215"/>
  <c r="AJ261" i="215"/>
  <c r="BB261" i="215" s="1"/>
  <c r="AE264" i="215"/>
  <c r="AJ264" i="215" s="1"/>
  <c r="BB264" i="215" s="1"/>
  <c r="AJ270" i="215"/>
  <c r="BB270" i="215" s="1"/>
  <c r="AE270" i="215"/>
  <c r="AE276" i="215"/>
  <c r="AJ276" i="215"/>
  <c r="BB276" i="215" s="1"/>
  <c r="AE282" i="215"/>
  <c r="AJ282" i="215"/>
  <c r="BB282" i="215" s="1"/>
  <c r="AJ288" i="215"/>
  <c r="BB288" i="215" s="1"/>
  <c r="AE288" i="215"/>
  <c r="AE294" i="215"/>
  <c r="AJ294" i="215" s="1"/>
  <c r="BB294" i="215" s="1"/>
  <c r="AE262" i="215"/>
  <c r="AJ262" i="215" s="1"/>
  <c r="BB262" i="215" s="1"/>
  <c r="AJ277" i="215"/>
  <c r="BB277" i="215" s="1"/>
  <c r="AE289" i="215"/>
  <c r="AJ289" i="215" s="1"/>
  <c r="BB289" i="215" s="1"/>
  <c r="AE295" i="215"/>
  <c r="AJ295" i="215" s="1"/>
  <c r="BB295" i="215" s="1"/>
  <c r="AC281" i="215"/>
  <c r="AE273" i="215"/>
  <c r="AJ273" i="215" s="1"/>
  <c r="BB273" i="215" s="1"/>
  <c r="AE283" i="215"/>
  <c r="AJ283" i="215" s="1"/>
  <c r="BB283" i="215" s="1"/>
  <c r="AE297" i="215"/>
  <c r="AJ297" i="215"/>
  <c r="BB297" i="215" s="1"/>
  <c r="AE303" i="215"/>
  <c r="AJ303" i="215" s="1"/>
  <c r="BB303" i="215" s="1"/>
  <c r="AE309" i="215"/>
  <c r="AJ309" i="215"/>
  <c r="BB309" i="215" s="1"/>
  <c r="AE315" i="215"/>
  <c r="AJ315" i="215"/>
  <c r="BB315" i="215" s="1"/>
  <c r="AC265" i="215"/>
  <c r="AE298" i="215"/>
  <c r="AJ298" i="215" s="1"/>
  <c r="BB298" i="215" s="1"/>
  <c r="AJ304" i="215"/>
  <c r="BB304" i="215" s="1"/>
  <c r="AE304" i="215"/>
  <c r="AE310" i="215"/>
  <c r="AJ310" i="215" s="1"/>
  <c r="BB310" i="215" s="1"/>
  <c r="AE277" i="215"/>
  <c r="AC284" i="215"/>
  <c r="AC290" i="215"/>
  <c r="AE299" i="215"/>
  <c r="AJ299" i="215" s="1"/>
  <c r="BB299" i="215" s="1"/>
  <c r="AJ305" i="215"/>
  <c r="BB305" i="215" s="1"/>
  <c r="AE305" i="215"/>
  <c r="AE311" i="215"/>
  <c r="AJ311" i="215"/>
  <c r="BB311" i="215" s="1"/>
  <c r="AE317" i="215"/>
  <c r="AJ317" i="215"/>
  <c r="BB317" i="215" s="1"/>
  <c r="AC285" i="215"/>
  <c r="AC291" i="215"/>
  <c r="AC271" i="215"/>
  <c r="AC287" i="215"/>
  <c r="AC296" i="215"/>
  <c r="AE300" i="215"/>
  <c r="AJ300" i="215" s="1"/>
  <c r="BB300" i="215" s="1"/>
  <c r="AE306" i="215"/>
  <c r="AJ306" i="215" s="1"/>
  <c r="BB306" i="215" s="1"/>
  <c r="AJ312" i="215"/>
  <c r="BB312" i="215" s="1"/>
  <c r="AE312" i="215"/>
  <c r="AE318" i="215"/>
  <c r="AJ318" i="215" s="1"/>
  <c r="BB318" i="215" s="1"/>
  <c r="AE301" i="215"/>
  <c r="AJ301" i="215" s="1"/>
  <c r="BB301" i="215" s="1"/>
  <c r="AE307" i="215"/>
  <c r="AJ307" i="215" s="1"/>
  <c r="BB307" i="215" s="1"/>
  <c r="AE313" i="215"/>
  <c r="AJ313" i="215"/>
  <c r="BB313" i="215" s="1"/>
  <c r="AE319" i="215"/>
  <c r="AJ319" i="215" s="1"/>
  <c r="BB319" i="215" s="1"/>
  <c r="AC308" i="215"/>
  <c r="AC314" i="215"/>
  <c r="AC302" i="215"/>
  <c r="AC316" i="215"/>
  <c r="AN203" i="215"/>
  <c r="AM203" i="215" s="1"/>
  <c r="AE209" i="215"/>
  <c r="AJ209" i="215" s="1"/>
  <c r="BB209" i="215" s="1"/>
  <c r="AJ215" i="215"/>
  <c r="BB215" i="215" s="1"/>
  <c r="AE215" i="215"/>
  <c r="AJ221" i="215"/>
  <c r="BB221" i="215" s="1"/>
  <c r="AE221" i="215"/>
  <c r="AE204" i="215"/>
  <c r="AJ204" i="215" s="1"/>
  <c r="BB204" i="215" s="1"/>
  <c r="AJ210" i="215"/>
  <c r="BB210" i="215" s="1"/>
  <c r="AE210" i="215"/>
  <c r="AN216" i="215"/>
  <c r="AM216" i="215" s="1"/>
  <c r="AE222" i="215"/>
  <c r="AJ222" i="215"/>
  <c r="BB222" i="215" s="1"/>
  <c r="AJ205" i="215"/>
  <c r="BB205" i="215" s="1"/>
  <c r="AE205" i="215"/>
  <c r="AJ211" i="215"/>
  <c r="BB211" i="215" s="1"/>
  <c r="AE211" i="215"/>
  <c r="AE217" i="215"/>
  <c r="AJ217" i="215" s="1"/>
  <c r="BB217" i="215" s="1"/>
  <c r="AJ206" i="215"/>
  <c r="BB206" i="215" s="1"/>
  <c r="AE206" i="215"/>
  <c r="AJ212" i="215"/>
  <c r="BB212" i="215" s="1"/>
  <c r="AE212" i="215"/>
  <c r="AJ224" i="215"/>
  <c r="BB224" i="215" s="1"/>
  <c r="AE219" i="215"/>
  <c r="AJ219" i="215"/>
  <c r="BB219" i="215" s="1"/>
  <c r="AE225" i="215"/>
  <c r="AJ225" i="215"/>
  <c r="BB225" i="215" s="1"/>
  <c r="AE208" i="215"/>
  <c r="AJ208" i="215"/>
  <c r="BB208" i="215" s="1"/>
  <c r="AE214" i="215"/>
  <c r="AJ214" i="215"/>
  <c r="BB214" i="215" s="1"/>
  <c r="AE220" i="215"/>
  <c r="AJ220" i="215" s="1"/>
  <c r="BB220" i="215" s="1"/>
  <c r="AC218" i="215"/>
  <c r="AC226" i="215"/>
  <c r="AE229" i="215"/>
  <c r="AJ229" i="215" s="1"/>
  <c r="BB229" i="215" s="1"/>
  <c r="AE235" i="215"/>
  <c r="AJ235" i="215"/>
  <c r="BB235" i="215" s="1"/>
  <c r="AE224" i="215"/>
  <c r="AE236" i="215"/>
  <c r="AJ236" i="215"/>
  <c r="BB236" i="215" s="1"/>
  <c r="AE242" i="215"/>
  <c r="AJ242" i="215" s="1"/>
  <c r="BB242" i="215" s="1"/>
  <c r="AE248" i="215"/>
  <c r="AJ248" i="215" s="1"/>
  <c r="BB248" i="215" s="1"/>
  <c r="AE231" i="215"/>
  <c r="AJ231" i="215"/>
  <c r="BB231" i="215" s="1"/>
  <c r="AJ243" i="215"/>
  <c r="BB243" i="215" s="1"/>
  <c r="AE243" i="215"/>
  <c r="AJ249" i="215"/>
  <c r="BB249" i="215" s="1"/>
  <c r="AE249" i="215"/>
  <c r="AC213" i="215"/>
  <c r="AC223" i="215"/>
  <c r="AJ232" i="215"/>
  <c r="BB232" i="215" s="1"/>
  <c r="AE232" i="215"/>
  <c r="AJ238" i="215"/>
  <c r="BB238" i="215" s="1"/>
  <c r="AE238" i="215"/>
  <c r="AE244" i="215"/>
  <c r="AJ244" i="215"/>
  <c r="BB244" i="215" s="1"/>
  <c r="AJ256" i="215"/>
  <c r="BB256" i="215" s="1"/>
  <c r="AE256" i="215"/>
  <c r="AC207" i="215"/>
  <c r="AE227" i="215"/>
  <c r="AJ227" i="215" s="1"/>
  <c r="BB227" i="215" s="1"/>
  <c r="AE233" i="215"/>
  <c r="AJ233" i="215" s="1"/>
  <c r="BB233" i="215" s="1"/>
  <c r="AE239" i="215"/>
  <c r="AJ239" i="215" s="1"/>
  <c r="BB239" i="215" s="1"/>
  <c r="AE245" i="215"/>
  <c r="AJ245" i="215" s="1"/>
  <c r="BB245" i="215" s="1"/>
  <c r="AE228" i="215"/>
  <c r="AJ228" i="215" s="1"/>
  <c r="BB228" i="215" s="1"/>
  <c r="AE234" i="215"/>
  <c r="AJ234" i="215" s="1"/>
  <c r="BB234" i="215" s="1"/>
  <c r="AE240" i="215"/>
  <c r="AJ240" i="215"/>
  <c r="BB240" i="215" s="1"/>
  <c r="AE252" i="215"/>
  <c r="AJ252" i="215" s="1"/>
  <c r="BB252" i="215" s="1"/>
  <c r="AC246" i="215"/>
  <c r="AC247" i="215"/>
  <c r="AE253" i="215"/>
  <c r="AJ253" i="215" s="1"/>
  <c r="BB253" i="215" s="1"/>
  <c r="AE257" i="215"/>
  <c r="AJ257" i="215"/>
  <c r="BB257" i="215" s="1"/>
  <c r="AE237" i="215"/>
  <c r="AJ237" i="215" s="1"/>
  <c r="BB237" i="215" s="1"/>
  <c r="AE254" i="215"/>
  <c r="AJ254" i="215"/>
  <c r="BB254" i="215" s="1"/>
  <c r="AC255" i="215"/>
  <c r="AC230" i="215"/>
  <c r="AC250" i="215"/>
  <c r="AC251" i="215"/>
  <c r="AE258" i="215"/>
  <c r="AJ258" i="215" s="1"/>
  <c r="BB258" i="215" s="1"/>
  <c r="AC241" i="215"/>
  <c r="AE152" i="215"/>
  <c r="AJ152" i="215" s="1"/>
  <c r="BB152" i="215" s="1"/>
  <c r="AJ159" i="215"/>
  <c r="BB159" i="215" s="1"/>
  <c r="AE165" i="215"/>
  <c r="AJ165" i="215"/>
  <c r="BB165" i="215" s="1"/>
  <c r="AE149" i="215"/>
  <c r="AJ149" i="215" s="1"/>
  <c r="BB149" i="215" s="1"/>
  <c r="AE155" i="215"/>
  <c r="AJ155" i="215"/>
  <c r="BB155" i="215" s="1"/>
  <c r="AE150" i="215"/>
  <c r="AJ150" i="215"/>
  <c r="BB150" i="215" s="1"/>
  <c r="AE161" i="215"/>
  <c r="AJ161" i="215"/>
  <c r="BB161" i="215" s="1"/>
  <c r="AE151" i="215"/>
  <c r="AJ151" i="215" s="1"/>
  <c r="BB151" i="215" s="1"/>
  <c r="AE162" i="215"/>
  <c r="AJ162" i="215" s="1"/>
  <c r="BB162" i="215" s="1"/>
  <c r="AE157" i="215"/>
  <c r="AJ157" i="215" s="1"/>
  <c r="BB157" i="215" s="1"/>
  <c r="AE153" i="215"/>
  <c r="AJ153" i="215" s="1"/>
  <c r="BB153" i="215" s="1"/>
  <c r="AE158" i="215"/>
  <c r="AJ158" i="215"/>
  <c r="BB158" i="215" s="1"/>
  <c r="AE164" i="215"/>
  <c r="AJ164" i="215" s="1"/>
  <c r="BB164" i="215" s="1"/>
  <c r="AC160" i="215"/>
  <c r="AC163" i="215"/>
  <c r="AE167" i="215"/>
  <c r="AJ167" i="215"/>
  <c r="BB167" i="215" s="1"/>
  <c r="AE173" i="215"/>
  <c r="AJ173" i="215"/>
  <c r="BB173" i="215" s="1"/>
  <c r="AE179" i="215"/>
  <c r="AJ179" i="215" s="1"/>
  <c r="BB179" i="215" s="1"/>
  <c r="AJ185" i="215"/>
  <c r="BB185" i="215" s="1"/>
  <c r="AE159" i="215"/>
  <c r="AE168" i="215"/>
  <c r="AJ168" i="215" s="1"/>
  <c r="BB168" i="215" s="1"/>
  <c r="AJ174" i="215"/>
  <c r="BB174" i="215" s="1"/>
  <c r="AE174" i="215"/>
  <c r="AE180" i="215"/>
  <c r="AJ180" i="215"/>
  <c r="BB180" i="215" s="1"/>
  <c r="AE192" i="215"/>
  <c r="AJ192" i="215"/>
  <c r="BB192" i="215" s="1"/>
  <c r="AE156" i="215"/>
  <c r="AJ156" i="215" s="1"/>
  <c r="BB156" i="215" s="1"/>
  <c r="AE169" i="215"/>
  <c r="AJ169" i="215" s="1"/>
  <c r="BB169" i="215" s="1"/>
  <c r="AE175" i="215"/>
  <c r="AJ175" i="215"/>
  <c r="BB175" i="215" s="1"/>
  <c r="AE181" i="215"/>
  <c r="AJ181" i="215" s="1"/>
  <c r="BB181" i="215" s="1"/>
  <c r="AE193" i="215"/>
  <c r="AJ193" i="215" s="1"/>
  <c r="BB193" i="215" s="1"/>
  <c r="AE170" i="215"/>
  <c r="AJ170" i="215" s="1"/>
  <c r="BB170" i="215" s="1"/>
  <c r="AE176" i="215"/>
  <c r="AJ176" i="215" s="1"/>
  <c r="BB176" i="215" s="1"/>
  <c r="AE182" i="215"/>
  <c r="AJ182" i="215"/>
  <c r="BB182" i="215" s="1"/>
  <c r="AE188" i="215"/>
  <c r="AJ188" i="215" s="1"/>
  <c r="BB188" i="215" s="1"/>
  <c r="AE194" i="215"/>
  <c r="AJ194" i="215" s="1"/>
  <c r="BB194" i="215" s="1"/>
  <c r="AC154" i="215"/>
  <c r="AE171" i="215"/>
  <c r="AJ171" i="215"/>
  <c r="BB171" i="215" s="1"/>
  <c r="AE177" i="215"/>
  <c r="AJ177" i="215" s="1"/>
  <c r="BB177" i="215" s="1"/>
  <c r="AJ183" i="215"/>
  <c r="BB183" i="215" s="1"/>
  <c r="AE189" i="215"/>
  <c r="AJ189" i="215" s="1"/>
  <c r="BB189" i="215" s="1"/>
  <c r="AE195" i="215"/>
  <c r="AJ195" i="215"/>
  <c r="BB195" i="215" s="1"/>
  <c r="AE184" i="215"/>
  <c r="AJ184" i="215" s="1"/>
  <c r="BB184" i="215" s="1"/>
  <c r="AE190" i="215"/>
  <c r="AJ190" i="215" s="1"/>
  <c r="BB190" i="215" s="1"/>
  <c r="AC186" i="215"/>
  <c r="AC187" i="215"/>
  <c r="AC196" i="215"/>
  <c r="AC172" i="215"/>
  <c r="AE185" i="215"/>
  <c r="AE199" i="215"/>
  <c r="AJ199" i="215"/>
  <c r="BB199" i="215" s="1"/>
  <c r="AC178" i="215"/>
  <c r="AE200" i="215"/>
  <c r="AJ200" i="215" s="1"/>
  <c r="BB200" i="215" s="1"/>
  <c r="AE183" i="215"/>
  <c r="AE201" i="215"/>
  <c r="AJ201" i="215" s="1"/>
  <c r="BB201" i="215" s="1"/>
  <c r="AC166" i="215"/>
  <c r="AE202" i="215"/>
  <c r="AJ202" i="215" s="1"/>
  <c r="BB202" i="215" s="1"/>
  <c r="AC191" i="215"/>
  <c r="AC198" i="215"/>
  <c r="AC197" i="215"/>
  <c r="AE96" i="215"/>
  <c r="AJ96" i="215"/>
  <c r="BB96" i="215" s="1"/>
  <c r="AE108" i="215"/>
  <c r="AJ108" i="215" s="1"/>
  <c r="BB108" i="215" s="1"/>
  <c r="AJ97" i="215"/>
  <c r="BB97" i="215" s="1"/>
  <c r="AE97" i="215"/>
  <c r="AE103" i="215"/>
  <c r="AJ103" i="215" s="1"/>
  <c r="BB103" i="215" s="1"/>
  <c r="AE98" i="215"/>
  <c r="AJ98" i="215" s="1"/>
  <c r="BB98" i="215" s="1"/>
  <c r="AE104" i="215"/>
  <c r="AJ104" i="215" s="1"/>
  <c r="BB104" i="215" s="1"/>
  <c r="AE110" i="215"/>
  <c r="AJ110" i="215" s="1"/>
  <c r="BB110" i="215" s="1"/>
  <c r="AE93" i="215"/>
  <c r="AJ93" i="215"/>
  <c r="BB93" i="215" s="1"/>
  <c r="AJ99" i="215"/>
  <c r="BB99" i="215" s="1"/>
  <c r="AE99" i="215"/>
  <c r="AE111" i="215"/>
  <c r="AJ111" i="215"/>
  <c r="BB111" i="215" s="1"/>
  <c r="AE94" i="215"/>
  <c r="AJ94" i="215" s="1"/>
  <c r="BB94" i="215" s="1"/>
  <c r="AJ100" i="215"/>
  <c r="BB100" i="215" s="1"/>
  <c r="AE101" i="215"/>
  <c r="AJ101" i="215"/>
  <c r="BB101" i="215" s="1"/>
  <c r="AE107" i="215"/>
  <c r="AJ107" i="215"/>
  <c r="BB107" i="215" s="1"/>
  <c r="AJ102" i="215"/>
  <c r="BB102" i="215" s="1"/>
  <c r="AE102" i="215"/>
  <c r="AC105" i="215"/>
  <c r="AE130" i="215"/>
  <c r="AJ130" i="215" s="1"/>
  <c r="BB130" i="215" s="1"/>
  <c r="AE136" i="215"/>
  <c r="AJ136" i="215" s="1"/>
  <c r="BB136" i="215" s="1"/>
  <c r="AE113" i="215"/>
  <c r="AJ113" i="215"/>
  <c r="BB113" i="215" s="1"/>
  <c r="AE119" i="215"/>
  <c r="AJ119" i="215"/>
  <c r="BB119" i="215" s="1"/>
  <c r="AE125" i="215"/>
  <c r="AJ125" i="215"/>
  <c r="BB125" i="215" s="1"/>
  <c r="AE114" i="215"/>
  <c r="AJ114" i="215" s="1"/>
  <c r="BB114" i="215" s="1"/>
  <c r="AE120" i="215"/>
  <c r="AJ120" i="215" s="1"/>
  <c r="BB120" i="215" s="1"/>
  <c r="AE126" i="215"/>
  <c r="AJ126" i="215"/>
  <c r="BB126" i="215" s="1"/>
  <c r="AE132" i="215"/>
  <c r="AJ132" i="215"/>
  <c r="BB132" i="215" s="1"/>
  <c r="AE138" i="215"/>
  <c r="AJ138" i="215"/>
  <c r="BB138" i="215" s="1"/>
  <c r="AE100" i="215"/>
  <c r="AJ115" i="215"/>
  <c r="BB115" i="215" s="1"/>
  <c r="AE115" i="215"/>
  <c r="AE121" i="215"/>
  <c r="AJ121" i="215"/>
  <c r="BB121" i="215" s="1"/>
  <c r="AE127" i="215"/>
  <c r="AJ127" i="215" s="1"/>
  <c r="BB127" i="215" s="1"/>
  <c r="AJ139" i="215"/>
  <c r="BB139" i="215" s="1"/>
  <c r="AE139" i="215"/>
  <c r="AE116" i="215"/>
  <c r="AJ116" i="215" s="1"/>
  <c r="BB116" i="215" s="1"/>
  <c r="AE122" i="215"/>
  <c r="AJ122" i="215" s="1"/>
  <c r="BB122" i="215" s="1"/>
  <c r="AE128" i="215"/>
  <c r="AJ128" i="215" s="1"/>
  <c r="BB128" i="215" s="1"/>
  <c r="AE134" i="215"/>
  <c r="AJ134" i="215"/>
  <c r="BB134" i="215" s="1"/>
  <c r="AE140" i="215"/>
  <c r="AJ140" i="215" s="1"/>
  <c r="BB140" i="215" s="1"/>
  <c r="AC106" i="215"/>
  <c r="AC109" i="215"/>
  <c r="AE117" i="215"/>
  <c r="AJ117" i="215"/>
  <c r="BB117" i="215" s="1"/>
  <c r="AE123" i="215"/>
  <c r="AJ123" i="215" s="1"/>
  <c r="BB123" i="215" s="1"/>
  <c r="AJ129" i="215"/>
  <c r="BB129" i="215" s="1"/>
  <c r="AE135" i="215"/>
  <c r="AJ135" i="215" s="1"/>
  <c r="BB135" i="215" s="1"/>
  <c r="AE141" i="215"/>
  <c r="AJ141" i="215"/>
  <c r="BB141" i="215" s="1"/>
  <c r="AE95" i="215"/>
  <c r="AJ95" i="215" s="1"/>
  <c r="BB95" i="215" s="1"/>
  <c r="AC144" i="215"/>
  <c r="AC118" i="215"/>
  <c r="AC131" i="215"/>
  <c r="AE145" i="215"/>
  <c r="AJ145" i="215"/>
  <c r="BB145" i="215" s="1"/>
  <c r="AC124" i="215"/>
  <c r="AJ146" i="215"/>
  <c r="BB146" i="215" s="1"/>
  <c r="AE146" i="215"/>
  <c r="AE129" i="215"/>
  <c r="AE133" i="215"/>
  <c r="AJ133" i="215" s="1"/>
  <c r="BB133" i="215" s="1"/>
  <c r="AJ142" i="215"/>
  <c r="BB142" i="215" s="1"/>
  <c r="AJ143" i="215"/>
  <c r="BB143" i="215" s="1"/>
  <c r="AE143" i="215"/>
  <c r="AE147" i="215"/>
  <c r="AJ147" i="215"/>
  <c r="BB147" i="215" s="1"/>
  <c r="AC112" i="215"/>
  <c r="AE148" i="215"/>
  <c r="AJ148" i="215" s="1"/>
  <c r="BB148" i="215" s="1"/>
  <c r="AC137" i="215"/>
  <c r="AE71" i="215"/>
  <c r="AJ71" i="215" s="1"/>
  <c r="BB71" i="215" s="1"/>
  <c r="AE77" i="215"/>
  <c r="AJ77" i="215" s="1"/>
  <c r="BB77" i="215" s="1"/>
  <c r="AJ89" i="215"/>
  <c r="BB89" i="215" s="1"/>
  <c r="AE89" i="215"/>
  <c r="AE72" i="215"/>
  <c r="AJ72" i="215" s="1"/>
  <c r="BB72" i="215" s="1"/>
  <c r="AE84" i="215"/>
  <c r="AJ84" i="215" s="1"/>
  <c r="BB84" i="215" s="1"/>
  <c r="AJ73" i="215"/>
  <c r="BB73" i="215" s="1"/>
  <c r="AE73" i="215"/>
  <c r="AE85" i="215"/>
  <c r="AJ85" i="215"/>
  <c r="BB85" i="215" s="1"/>
  <c r="AE80" i="215"/>
  <c r="AJ80" i="215" s="1"/>
  <c r="BB80" i="215" s="1"/>
  <c r="AJ86" i="215"/>
  <c r="BB86" i="215" s="1"/>
  <c r="AE86" i="215"/>
  <c r="AE69" i="215"/>
  <c r="AJ69" i="215" s="1"/>
  <c r="BB69" i="215" s="1"/>
  <c r="AE70" i="215"/>
  <c r="AJ70" i="215"/>
  <c r="BB70" i="215" s="1"/>
  <c r="AE76" i="215"/>
  <c r="AJ76" i="215" s="1"/>
  <c r="BB76" i="215" s="1"/>
  <c r="AE88" i="215"/>
  <c r="AJ88" i="215"/>
  <c r="BB88" i="215" s="1"/>
  <c r="AE90" i="215"/>
  <c r="AJ90" i="215" s="1"/>
  <c r="BB90" i="215" s="1"/>
  <c r="AC75" i="215"/>
  <c r="AJ92" i="215"/>
  <c r="BB92" i="215" s="1"/>
  <c r="AC81" i="215"/>
  <c r="AC82" i="215"/>
  <c r="AC83" i="215"/>
  <c r="AC91" i="215"/>
  <c r="AC78" i="215"/>
  <c r="AC79" i="215"/>
  <c r="AJ74" i="215"/>
  <c r="BB74" i="215" s="1"/>
  <c r="AC87" i="215"/>
  <c r="AN739" i="215" l="1"/>
  <c r="AM739" i="215" s="1"/>
  <c r="AR742" i="215"/>
  <c r="AQ742" i="215" s="1"/>
  <c r="BE742" i="215" s="1"/>
  <c r="AN741" i="215"/>
  <c r="AM741" i="215" s="1"/>
  <c r="BC741" i="215" s="1"/>
  <c r="BD741" i="215" s="1"/>
  <c r="BC740" i="215"/>
  <c r="BD740" i="215" s="1"/>
  <c r="AN740" i="215"/>
  <c r="AM740" i="215" s="1"/>
  <c r="AN737" i="215"/>
  <c r="AM737" i="215" s="1"/>
  <c r="AN733" i="215"/>
  <c r="AM733" i="215" s="1"/>
  <c r="BC733" i="215" s="1"/>
  <c r="BD733" i="215" s="1"/>
  <c r="BC736" i="215"/>
  <c r="BD736" i="215" s="1"/>
  <c r="AN736" i="215"/>
  <c r="AM736" i="215" s="1"/>
  <c r="AR732" i="215"/>
  <c r="AQ732" i="215" s="1"/>
  <c r="BE732" i="215" s="1"/>
  <c r="AN735" i="215"/>
  <c r="AM735" i="215" s="1"/>
  <c r="BC734" i="215"/>
  <c r="BD734" i="215" s="1"/>
  <c r="AN734" i="215"/>
  <c r="AM734" i="215" s="1"/>
  <c r="BC730" i="215"/>
  <c r="BD730" i="215" s="1"/>
  <c r="AN738" i="215"/>
  <c r="AM738" i="215" s="1"/>
  <c r="BC738" i="215"/>
  <c r="BD738" i="215" s="1"/>
  <c r="BC731" i="215"/>
  <c r="BD731" i="215" s="1"/>
  <c r="AN731" i="215"/>
  <c r="AM731" i="215" s="1"/>
  <c r="AN725" i="215"/>
  <c r="AM725" i="215" s="1"/>
  <c r="BC722" i="215"/>
  <c r="BD722" i="215" s="1"/>
  <c r="AN722" i="215"/>
  <c r="AM722" i="215" s="1"/>
  <c r="AN729" i="215"/>
  <c r="AM729" i="215" s="1"/>
  <c r="BC729" i="215" s="1"/>
  <c r="BD729" i="215" s="1"/>
  <c r="AN723" i="215"/>
  <c r="AM723" i="215" s="1"/>
  <c r="AN724" i="215"/>
  <c r="AM724" i="215" s="1"/>
  <c r="BC724" i="215" s="1"/>
  <c r="BD724" i="215" s="1"/>
  <c r="BC728" i="215"/>
  <c r="BD728" i="215" s="1"/>
  <c r="AN728" i="215"/>
  <c r="AM728" i="215" s="1"/>
  <c r="AN726" i="215"/>
  <c r="AM726" i="215" s="1"/>
  <c r="BC727" i="215"/>
  <c r="BD727" i="215" s="1"/>
  <c r="AN720" i="215"/>
  <c r="AM720" i="215" s="1"/>
  <c r="BC720" i="215"/>
  <c r="BD720" i="215" s="1"/>
  <c r="AN721" i="215"/>
  <c r="AM721" i="215" s="1"/>
  <c r="BC721" i="215"/>
  <c r="BD721" i="215" s="1"/>
  <c r="AN714" i="215"/>
  <c r="AM714" i="215" s="1"/>
  <c r="BC714" i="215" s="1"/>
  <c r="BD714" i="215" s="1"/>
  <c r="AN712" i="215"/>
  <c r="AM712" i="215" s="1"/>
  <c r="BC712" i="215"/>
  <c r="BD712" i="215" s="1"/>
  <c r="AN699" i="215"/>
  <c r="AM699" i="215" s="1"/>
  <c r="BC699" i="215"/>
  <c r="BD699" i="215" s="1"/>
  <c r="BC715" i="215"/>
  <c r="BD715" i="215" s="1"/>
  <c r="AN715" i="215"/>
  <c r="AM715" i="215" s="1"/>
  <c r="AN707" i="215"/>
  <c r="AM707" i="215" s="1"/>
  <c r="BC707" i="215" s="1"/>
  <c r="BD707" i="215" s="1"/>
  <c r="AN706" i="215"/>
  <c r="AM706" i="215" s="1"/>
  <c r="BC706" i="215"/>
  <c r="BD706" i="215" s="1"/>
  <c r="AN698" i="215"/>
  <c r="AM698" i="215" s="1"/>
  <c r="BC698" i="215" s="1"/>
  <c r="BD698" i="215" s="1"/>
  <c r="AN709" i="215"/>
  <c r="AM709" i="215" s="1"/>
  <c r="BC709" i="215" s="1"/>
  <c r="BD709" i="215" s="1"/>
  <c r="AN701" i="215"/>
  <c r="AM701" i="215" s="1"/>
  <c r="BC701" i="215"/>
  <c r="BD701" i="215" s="1"/>
  <c r="AN700" i="215"/>
  <c r="AM700" i="215" s="1"/>
  <c r="BC700" i="215" s="1"/>
  <c r="BD700" i="215" s="1"/>
  <c r="AN703" i="215"/>
  <c r="AM703" i="215" s="1"/>
  <c r="BC703" i="215" s="1"/>
  <c r="BD703" i="215" s="1"/>
  <c r="AN702" i="215"/>
  <c r="AM702" i="215" s="1"/>
  <c r="BC702" i="215"/>
  <c r="BD702" i="215" s="1"/>
  <c r="BC711" i="215"/>
  <c r="BD711" i="215" s="1"/>
  <c r="AN711" i="215"/>
  <c r="AM711" i="215" s="1"/>
  <c r="AN710" i="215"/>
  <c r="AM710" i="215" s="1"/>
  <c r="BC710" i="215"/>
  <c r="BD710" i="215" s="1"/>
  <c r="AN697" i="215"/>
  <c r="AM697" i="215" s="1"/>
  <c r="BC696" i="215"/>
  <c r="BD696" i="215" s="1"/>
  <c r="AN696" i="215"/>
  <c r="AM696" i="215" s="1"/>
  <c r="AN719" i="215"/>
  <c r="AM719" i="215" s="1"/>
  <c r="BC719" i="215" s="1"/>
  <c r="BD719" i="215" s="1"/>
  <c r="AN718" i="215"/>
  <c r="AM718" i="215" s="1"/>
  <c r="BC718" i="215"/>
  <c r="BD718" i="215" s="1"/>
  <c r="AN713" i="215"/>
  <c r="AM713" i="215" s="1"/>
  <c r="BC713" i="215" s="1"/>
  <c r="BD713" i="215" s="1"/>
  <c r="AN705" i="215"/>
  <c r="AM705" i="215" s="1"/>
  <c r="BC705" i="215"/>
  <c r="BD705" i="215" s="1"/>
  <c r="AE704" i="215"/>
  <c r="AJ704" i="215" s="1"/>
  <c r="BB704" i="215" s="1"/>
  <c r="AE717" i="215"/>
  <c r="AJ717" i="215" s="1"/>
  <c r="BB717" i="215" s="1"/>
  <c r="AN708" i="215"/>
  <c r="AM708" i="215" s="1"/>
  <c r="BC708" i="215"/>
  <c r="BD708" i="215" s="1"/>
  <c r="AE716" i="215"/>
  <c r="AJ716" i="215" s="1"/>
  <c r="BB716" i="215" s="1"/>
  <c r="BC695" i="215"/>
  <c r="BD695" i="215" s="1"/>
  <c r="AN695" i="215"/>
  <c r="AM695" i="215" s="1"/>
  <c r="AN689" i="215"/>
  <c r="AM689" i="215" s="1"/>
  <c r="AN687" i="215"/>
  <c r="AM687" i="215" s="1"/>
  <c r="BC692" i="215"/>
  <c r="BD692" i="215" s="1"/>
  <c r="AN692" i="215"/>
  <c r="AM692" i="215" s="1"/>
  <c r="AN694" i="215"/>
  <c r="AM694" i="215" s="1"/>
  <c r="BC694" i="215"/>
  <c r="BD694" i="215" s="1"/>
  <c r="AN691" i="215"/>
  <c r="AM691" i="215" s="1"/>
  <c r="AN688" i="215"/>
  <c r="AM688" i="215" s="1"/>
  <c r="BC688" i="215" s="1"/>
  <c r="BD688" i="215" s="1"/>
  <c r="AN690" i="215"/>
  <c r="AM690" i="215" s="1"/>
  <c r="BC690" i="215" s="1"/>
  <c r="BD690" i="215" s="1"/>
  <c r="AN693" i="215"/>
  <c r="AM693" i="215" s="1"/>
  <c r="AN686" i="215"/>
  <c r="AM686" i="215" s="1"/>
  <c r="BC686" i="215" s="1"/>
  <c r="BD686" i="215" s="1"/>
  <c r="AN685" i="215"/>
  <c r="AM685" i="215" s="1"/>
  <c r="AN684" i="215"/>
  <c r="AM684" i="215" s="1"/>
  <c r="AN683" i="215"/>
  <c r="AM683" i="215" s="1"/>
  <c r="BC681" i="215"/>
  <c r="BD681" i="215" s="1"/>
  <c r="AN681" i="215"/>
  <c r="AM681" i="215" s="1"/>
  <c r="AN675" i="215"/>
  <c r="AM675" i="215" s="1"/>
  <c r="BC673" i="215"/>
  <c r="BD673" i="215" s="1"/>
  <c r="AN673" i="215"/>
  <c r="AM673" i="215" s="1"/>
  <c r="BC669" i="215"/>
  <c r="BD669" i="215" s="1"/>
  <c r="AN669" i="215"/>
  <c r="AM669" i="215" s="1"/>
  <c r="AN678" i="215"/>
  <c r="AM678" i="215" s="1"/>
  <c r="AN682" i="215"/>
  <c r="AM682" i="215" s="1"/>
  <c r="BC682" i="215" s="1"/>
  <c r="BD682" i="215" s="1"/>
  <c r="BC680" i="215"/>
  <c r="BD680" i="215" s="1"/>
  <c r="AN680" i="215"/>
  <c r="AM680" i="215" s="1"/>
  <c r="AN672" i="215"/>
  <c r="AM672" i="215" s="1"/>
  <c r="AN676" i="215"/>
  <c r="AM676" i="215" s="1"/>
  <c r="BC676" i="215" s="1"/>
  <c r="BD676" i="215" s="1"/>
  <c r="BC674" i="215"/>
  <c r="BD674" i="215" s="1"/>
  <c r="AN674" i="215"/>
  <c r="AM674" i="215" s="1"/>
  <c r="AN677" i="215"/>
  <c r="AM677" i="215" s="1"/>
  <c r="AN670" i="215"/>
  <c r="AM670" i="215" s="1"/>
  <c r="BC670" i="215" s="1"/>
  <c r="BD670" i="215" s="1"/>
  <c r="BC671" i="215"/>
  <c r="BD671" i="215" s="1"/>
  <c r="AN671" i="215"/>
  <c r="AM671" i="215" s="1"/>
  <c r="AN679" i="215"/>
  <c r="AM679" i="215" s="1"/>
  <c r="AN660" i="215"/>
  <c r="AM660" i="215" s="1"/>
  <c r="BC653" i="215"/>
  <c r="BD653" i="215" s="1"/>
  <c r="AN653" i="215"/>
  <c r="AM653" i="215" s="1"/>
  <c r="AN655" i="215"/>
  <c r="AM655" i="215" s="1"/>
  <c r="AN650" i="215"/>
  <c r="AM650" i="215" s="1"/>
  <c r="BC650" i="215"/>
  <c r="BD650" i="215" s="1"/>
  <c r="BC657" i="215"/>
  <c r="BD657" i="215" s="1"/>
  <c r="AN657" i="215"/>
  <c r="AM657" i="215" s="1"/>
  <c r="AN668" i="215"/>
  <c r="AM668" i="215" s="1"/>
  <c r="BC668" i="215"/>
  <c r="BD668" i="215" s="1"/>
  <c r="AN665" i="215"/>
  <c r="AM665" i="215" s="1"/>
  <c r="BC658" i="215"/>
  <c r="BD658" i="215" s="1"/>
  <c r="AN658" i="215"/>
  <c r="AM658" i="215" s="1"/>
  <c r="AN662" i="215"/>
  <c r="AM662" i="215" s="1"/>
  <c r="BC662" i="215"/>
  <c r="BD662" i="215" s="1"/>
  <c r="AN667" i="215"/>
  <c r="AM667" i="215" s="1"/>
  <c r="BC649" i="215"/>
  <c r="BD649" i="215" s="1"/>
  <c r="AN649" i="215"/>
  <c r="AM649" i="215" s="1"/>
  <c r="AN654" i="215"/>
  <c r="AM654" i="215" s="1"/>
  <c r="AN652" i="215"/>
  <c r="AM652" i="215" s="1"/>
  <c r="BC651" i="215"/>
  <c r="BD651" i="215" s="1"/>
  <c r="AN651" i="215"/>
  <c r="AM651" i="215" s="1"/>
  <c r="AN656" i="215"/>
  <c r="AM656" i="215" s="1"/>
  <c r="BC656" i="215"/>
  <c r="BD656" i="215" s="1"/>
  <c r="AN661" i="215"/>
  <c r="AM661" i="215" s="1"/>
  <c r="BC666" i="215"/>
  <c r="BD666" i="215" s="1"/>
  <c r="AN666" i="215"/>
  <c r="AM666" i="215" s="1"/>
  <c r="AN664" i="215"/>
  <c r="AM664" i="215" s="1"/>
  <c r="AN663" i="215"/>
  <c r="AM663" i="215" s="1"/>
  <c r="BC659" i="215"/>
  <c r="BD659" i="215" s="1"/>
  <c r="AN659" i="215"/>
  <c r="AM659" i="215" s="1"/>
  <c r="AN621" i="215"/>
  <c r="AM621" i="215" s="1"/>
  <c r="BC621" i="215" s="1"/>
  <c r="BD621" i="215" s="1"/>
  <c r="AN636" i="215"/>
  <c r="AM636" i="215" s="1"/>
  <c r="AN645" i="215"/>
  <c r="AM645" i="215" s="1"/>
  <c r="BC645" i="215" s="1"/>
  <c r="BD645" i="215" s="1"/>
  <c r="AN629" i="215"/>
  <c r="AM629" i="215" s="1"/>
  <c r="BC629" i="215" s="1"/>
  <c r="BD629" i="215" s="1"/>
  <c r="AN637" i="215"/>
  <c r="AM637" i="215" s="1"/>
  <c r="BC637" i="215"/>
  <c r="BD637" i="215" s="1"/>
  <c r="AN639" i="215"/>
  <c r="AM639" i="215" s="1"/>
  <c r="BC639" i="215" s="1"/>
  <c r="BD639" i="215" s="1"/>
  <c r="AN628" i="215"/>
  <c r="AM628" i="215" s="1"/>
  <c r="AN640" i="215"/>
  <c r="AM640" i="215" s="1"/>
  <c r="BC640" i="215"/>
  <c r="BD640" i="215" s="1"/>
  <c r="AN632" i="215"/>
  <c r="AM632" i="215" s="1"/>
  <c r="BC632" i="215" s="1"/>
  <c r="BD632" i="215" s="1"/>
  <c r="AN641" i="215"/>
  <c r="AM641" i="215" s="1"/>
  <c r="BC641" i="215" s="1"/>
  <c r="BD641" i="215" s="1"/>
  <c r="AN634" i="215"/>
  <c r="AM634" i="215" s="1"/>
  <c r="BC630" i="215"/>
  <c r="BD630" i="215" s="1"/>
  <c r="AN630" i="215"/>
  <c r="AM630" i="215" s="1"/>
  <c r="BC642" i="215"/>
  <c r="BD642" i="215" s="1"/>
  <c r="AN642" i="215"/>
  <c r="AM642" i="215" s="1"/>
  <c r="AN644" i="215"/>
  <c r="AM644" i="215" s="1"/>
  <c r="BC644" i="215"/>
  <c r="BD644" i="215" s="1"/>
  <c r="AN625" i="215"/>
  <c r="AM625" i="215" s="1"/>
  <c r="BC625" i="215" s="1"/>
  <c r="BD625" i="215" s="1"/>
  <c r="AN635" i="215"/>
  <c r="AM635" i="215" s="1"/>
  <c r="BC635" i="215" s="1"/>
  <c r="BD635" i="215" s="1"/>
  <c r="AE631" i="215"/>
  <c r="AJ631" i="215" s="1"/>
  <c r="BB631" i="215" s="1"/>
  <c r="BC638" i="215"/>
  <c r="BD638" i="215" s="1"/>
  <c r="AN638" i="215"/>
  <c r="AM638" i="215" s="1"/>
  <c r="AE627" i="215"/>
  <c r="AJ627" i="215" s="1"/>
  <c r="BB627" i="215" s="1"/>
  <c r="AN648" i="215"/>
  <c r="AM648" i="215" s="1"/>
  <c r="AN647" i="215"/>
  <c r="AM647" i="215" s="1"/>
  <c r="BC647" i="215" s="1"/>
  <c r="BD647" i="215" s="1"/>
  <c r="AN646" i="215"/>
  <c r="AM646" i="215" s="1"/>
  <c r="BC646" i="215" s="1"/>
  <c r="BD646" i="215" s="1"/>
  <c r="AE623" i="215"/>
  <c r="AJ623" i="215" s="1"/>
  <c r="BB623" i="215" s="1"/>
  <c r="AN633" i="215"/>
  <c r="AM633" i="215" s="1"/>
  <c r="BC633" i="215" s="1"/>
  <c r="BD633" i="215" s="1"/>
  <c r="AN624" i="215"/>
  <c r="AM624" i="215" s="1"/>
  <c r="BC624" i="215" s="1"/>
  <c r="BD624" i="215" s="1"/>
  <c r="AN622" i="215"/>
  <c r="AM622" i="215" s="1"/>
  <c r="AE626" i="215"/>
  <c r="AJ626" i="215" s="1"/>
  <c r="BB626" i="215" s="1"/>
  <c r="AJ643" i="215"/>
  <c r="BB643" i="215" s="1"/>
  <c r="AE643" i="215"/>
  <c r="BC608" i="215"/>
  <c r="BD608" i="215" s="1"/>
  <c r="AN608" i="215"/>
  <c r="AM608" i="215" s="1"/>
  <c r="AN616" i="215"/>
  <c r="AM616" i="215" s="1"/>
  <c r="BC616" i="215" s="1"/>
  <c r="BD616" i="215" s="1"/>
  <c r="AN579" i="215"/>
  <c r="AM579" i="215" s="1"/>
  <c r="BC579" i="215" s="1"/>
  <c r="BD579" i="215" s="1"/>
  <c r="AN573" i="215"/>
  <c r="AM573" i="215" s="1"/>
  <c r="BC573" i="215" s="1"/>
  <c r="BD573" i="215" s="1"/>
  <c r="AN606" i="215"/>
  <c r="AM606" i="215" s="1"/>
  <c r="BC606" i="215" s="1"/>
  <c r="BD606" i="215" s="1"/>
  <c r="BC617" i="215"/>
  <c r="BD617" i="215" s="1"/>
  <c r="AN617" i="215"/>
  <c r="AM617" i="215" s="1"/>
  <c r="AN610" i="215"/>
  <c r="AM610" i="215" s="1"/>
  <c r="BC610" i="215" s="1"/>
  <c r="BD610" i="215" s="1"/>
  <c r="BC597" i="215"/>
  <c r="BD597" i="215" s="1"/>
  <c r="AN597" i="215"/>
  <c r="AM597" i="215" s="1"/>
  <c r="AN581" i="215"/>
  <c r="AM581" i="215" s="1"/>
  <c r="BC581" i="215" s="1"/>
  <c r="BD581" i="215" s="1"/>
  <c r="AN611" i="215"/>
  <c r="AM611" i="215" s="1"/>
  <c r="BC611" i="215" s="1"/>
  <c r="BD611" i="215" s="1"/>
  <c r="BC591" i="215"/>
  <c r="BD591" i="215" s="1"/>
  <c r="AN591" i="215"/>
  <c r="AM591" i="215" s="1"/>
  <c r="AN575" i="215"/>
  <c r="AM575" i="215" s="1"/>
  <c r="BC575" i="215" s="1"/>
  <c r="BD575" i="215" s="1"/>
  <c r="AN620" i="215"/>
  <c r="AM620" i="215" s="1"/>
  <c r="BC620" i="215" s="1"/>
  <c r="BD620" i="215" s="1"/>
  <c r="BC599" i="215"/>
  <c r="BD599" i="215" s="1"/>
  <c r="AN599" i="215"/>
  <c r="AM599" i="215" s="1"/>
  <c r="AN598" i="215"/>
  <c r="AM598" i="215" s="1"/>
  <c r="AN587" i="215"/>
  <c r="AM587" i="215" s="1"/>
  <c r="BC587" i="215" s="1"/>
  <c r="BD587" i="215" s="1"/>
  <c r="AN619" i="215"/>
  <c r="AM619" i="215" s="1"/>
  <c r="BC619" i="215" s="1"/>
  <c r="BD619" i="215" s="1"/>
  <c r="AN612" i="215"/>
  <c r="AM612" i="215" s="1"/>
  <c r="BC612" i="215" s="1"/>
  <c r="BD612" i="215" s="1"/>
  <c r="AN593" i="215"/>
  <c r="AM593" i="215" s="1"/>
  <c r="AN607" i="215"/>
  <c r="AM607" i="215" s="1"/>
  <c r="BC607" i="215" s="1"/>
  <c r="BD607" i="215" s="1"/>
  <c r="BC578" i="215"/>
  <c r="BD578" i="215" s="1"/>
  <c r="AN578" i="215"/>
  <c r="AM578" i="215" s="1"/>
  <c r="BC585" i="215"/>
  <c r="BD585" i="215" s="1"/>
  <c r="AN585" i="215"/>
  <c r="AM585" i="215" s="1"/>
  <c r="AN572" i="215"/>
  <c r="AM572" i="215" s="1"/>
  <c r="BC572" i="215" s="1"/>
  <c r="BD572" i="215" s="1"/>
  <c r="AN590" i="215"/>
  <c r="AM590" i="215" s="1"/>
  <c r="BC590" i="215" s="1"/>
  <c r="BD590" i="215" s="1"/>
  <c r="AJ580" i="215"/>
  <c r="BB580" i="215" s="1"/>
  <c r="AE580" i="215"/>
  <c r="AE609" i="215"/>
  <c r="AJ609" i="215" s="1"/>
  <c r="BB609" i="215" s="1"/>
  <c r="BC600" i="215"/>
  <c r="BD600" i="215" s="1"/>
  <c r="AN600" i="215"/>
  <c r="AM600" i="215" s="1"/>
  <c r="BC604" i="215"/>
  <c r="BD604" i="215" s="1"/>
  <c r="AN604" i="215"/>
  <c r="AM604" i="215" s="1"/>
  <c r="BC574" i="215"/>
  <c r="BD574" i="215" s="1"/>
  <c r="AN574" i="215"/>
  <c r="AM574" i="215" s="1"/>
  <c r="AJ615" i="215"/>
  <c r="BB615" i="215" s="1"/>
  <c r="AE615" i="215"/>
  <c r="AE602" i="215"/>
  <c r="AJ602" i="215" s="1"/>
  <c r="BB602" i="215" s="1"/>
  <c r="AN613" i="215"/>
  <c r="AM613" i="215" s="1"/>
  <c r="BC613" i="215" s="1"/>
  <c r="BD613" i="215" s="1"/>
  <c r="AJ595" i="215"/>
  <c r="BB595" i="215" s="1"/>
  <c r="AE595" i="215"/>
  <c r="AJ605" i="215"/>
  <c r="BB605" i="215" s="1"/>
  <c r="AE605" i="215"/>
  <c r="AN589" i="215"/>
  <c r="AM589" i="215" s="1"/>
  <c r="BC589" i="215" s="1"/>
  <c r="BD589" i="215" s="1"/>
  <c r="AN594" i="215"/>
  <c r="AM594" i="215" s="1"/>
  <c r="BC594" i="215" s="1"/>
  <c r="BD594" i="215" s="1"/>
  <c r="AE584" i="215"/>
  <c r="AJ584" i="215" s="1"/>
  <c r="BB584" i="215" s="1"/>
  <c r="AE601" i="215"/>
  <c r="AJ601" i="215" s="1"/>
  <c r="BB601" i="215" s="1"/>
  <c r="AE577" i="215"/>
  <c r="AJ577" i="215" s="1"/>
  <c r="BB577" i="215" s="1"/>
  <c r="AJ603" i="215"/>
  <c r="BB603" i="215" s="1"/>
  <c r="AE603" i="215"/>
  <c r="BC582" i="215"/>
  <c r="BD582" i="215" s="1"/>
  <c r="AN582" i="215"/>
  <c r="AM582" i="215" s="1"/>
  <c r="BC614" i="215"/>
  <c r="BD614" i="215" s="1"/>
  <c r="AN614" i="215"/>
  <c r="AM614" i="215" s="1"/>
  <c r="AE583" i="215"/>
  <c r="AJ583" i="215" s="1"/>
  <c r="BB583" i="215" s="1"/>
  <c r="AN618" i="215"/>
  <c r="AM618" i="215" s="1"/>
  <c r="BC618" i="215" s="1"/>
  <c r="BD618" i="215" s="1"/>
  <c r="AE596" i="215"/>
  <c r="AJ596" i="215" s="1"/>
  <c r="BB596" i="215" s="1"/>
  <c r="AJ576" i="215"/>
  <c r="BB576" i="215" s="1"/>
  <c r="AE576" i="215"/>
  <c r="BC588" i="215"/>
  <c r="BD588" i="215" s="1"/>
  <c r="AN588" i="215"/>
  <c r="AM588" i="215" s="1"/>
  <c r="AJ586" i="215"/>
  <c r="BB586" i="215" s="1"/>
  <c r="AE586" i="215"/>
  <c r="AN592" i="215"/>
  <c r="AM592" i="215" s="1"/>
  <c r="AN547" i="215"/>
  <c r="AM547" i="215" s="1"/>
  <c r="BC551" i="215"/>
  <c r="BD551" i="215" s="1"/>
  <c r="AN551" i="215"/>
  <c r="AM551" i="215" s="1"/>
  <c r="AN541" i="215"/>
  <c r="AM541" i="215" s="1"/>
  <c r="BC541" i="215" s="1"/>
  <c r="BD541" i="215" s="1"/>
  <c r="AN519" i="215"/>
  <c r="AM519" i="215" s="1"/>
  <c r="BC519" i="215" s="1"/>
  <c r="BD519" i="215" s="1"/>
  <c r="AN564" i="215"/>
  <c r="AM564" i="215" s="1"/>
  <c r="BC564" i="215" s="1"/>
  <c r="BD564" i="215" s="1"/>
  <c r="AN568" i="215"/>
  <c r="AM568" i="215" s="1"/>
  <c r="BC568" i="215" s="1"/>
  <c r="BD568" i="215" s="1"/>
  <c r="AN545" i="215"/>
  <c r="AM545" i="215" s="1"/>
  <c r="BC536" i="215"/>
  <c r="BD536" i="215" s="1"/>
  <c r="AN536" i="215"/>
  <c r="AM536" i="215" s="1"/>
  <c r="AN558" i="215"/>
  <c r="AM558" i="215" s="1"/>
  <c r="BC558" i="215" s="1"/>
  <c r="BD558" i="215" s="1"/>
  <c r="BC527" i="215"/>
  <c r="BD527" i="215" s="1"/>
  <c r="AN527" i="215"/>
  <c r="AM527" i="215" s="1"/>
  <c r="AN569" i="215"/>
  <c r="AM569" i="215" s="1"/>
  <c r="BC569" i="215" s="1"/>
  <c r="BD569" i="215" s="1"/>
  <c r="AN567" i="215"/>
  <c r="AM567" i="215" s="1"/>
  <c r="BC567" i="215" s="1"/>
  <c r="BD567" i="215" s="1"/>
  <c r="AN552" i="215"/>
  <c r="AM552" i="215" s="1"/>
  <c r="AN556" i="215"/>
  <c r="AM556" i="215" s="1"/>
  <c r="BC556" i="215" s="1"/>
  <c r="BD556" i="215" s="1"/>
  <c r="BC516" i="215"/>
  <c r="BD516" i="215" s="1"/>
  <c r="AN516" i="215"/>
  <c r="AM516" i="215" s="1"/>
  <c r="BC526" i="215"/>
  <c r="BD526" i="215" s="1"/>
  <c r="AN526" i="215"/>
  <c r="AM526" i="215" s="1"/>
  <c r="BC548" i="215"/>
  <c r="BD548" i="215" s="1"/>
  <c r="AN548" i="215"/>
  <c r="AM548" i="215" s="1"/>
  <c r="BC553" i="215"/>
  <c r="BD553" i="215" s="1"/>
  <c r="AN553" i="215"/>
  <c r="AM553" i="215" s="1"/>
  <c r="AE559" i="215"/>
  <c r="AJ559" i="215" s="1"/>
  <c r="BB559" i="215" s="1"/>
  <c r="AN544" i="215"/>
  <c r="AM544" i="215" s="1"/>
  <c r="BC544" i="215" s="1"/>
  <c r="BD544" i="215" s="1"/>
  <c r="AN529" i="215"/>
  <c r="AM529" i="215" s="1"/>
  <c r="BC529" i="215" s="1"/>
  <c r="BD529" i="215" s="1"/>
  <c r="AN520" i="215"/>
  <c r="AM520" i="215" s="1"/>
  <c r="AN523" i="215"/>
  <c r="AM523" i="215" s="1"/>
  <c r="BC523" i="215" s="1"/>
  <c r="BD523" i="215" s="1"/>
  <c r="AN518" i="215"/>
  <c r="AM518" i="215" s="1"/>
  <c r="BC518" i="215" s="1"/>
  <c r="BD518" i="215" s="1"/>
  <c r="AJ524" i="215"/>
  <c r="BB524" i="215" s="1"/>
  <c r="AE524" i="215"/>
  <c r="AN571" i="215"/>
  <c r="AM571" i="215" s="1"/>
  <c r="BC571" i="215" s="1"/>
  <c r="BD571" i="215" s="1"/>
  <c r="AN563" i="215"/>
  <c r="AM563" i="215" s="1"/>
  <c r="BC563" i="215" s="1"/>
  <c r="BD563" i="215" s="1"/>
  <c r="AJ542" i="215"/>
  <c r="BB542" i="215" s="1"/>
  <c r="AE542" i="215"/>
  <c r="AN546" i="215"/>
  <c r="AM546" i="215" s="1"/>
  <c r="BC546" i="215" s="1"/>
  <c r="BD546" i="215" s="1"/>
  <c r="BC557" i="215"/>
  <c r="BD557" i="215" s="1"/>
  <c r="AN557" i="215"/>
  <c r="AM557" i="215" s="1"/>
  <c r="AJ528" i="215"/>
  <c r="BB528" i="215" s="1"/>
  <c r="AE528" i="215"/>
  <c r="BC549" i="215"/>
  <c r="BD549" i="215" s="1"/>
  <c r="AN549" i="215"/>
  <c r="AM549" i="215" s="1"/>
  <c r="AN535" i="215"/>
  <c r="AM535" i="215" s="1"/>
  <c r="BC535" i="215" s="1"/>
  <c r="BD535" i="215" s="1"/>
  <c r="AN534" i="215"/>
  <c r="AM534" i="215" s="1"/>
  <c r="BC539" i="215"/>
  <c r="BD539" i="215" s="1"/>
  <c r="AN539" i="215"/>
  <c r="AM539" i="215" s="1"/>
  <c r="AN521" i="215"/>
  <c r="AM521" i="215" s="1"/>
  <c r="BC521" i="215" s="1"/>
  <c r="BD521" i="215" s="1"/>
  <c r="AJ562" i="215"/>
  <c r="BB562" i="215" s="1"/>
  <c r="AE562" i="215"/>
  <c r="AE540" i="215"/>
  <c r="AJ540" i="215" s="1"/>
  <c r="BB540" i="215" s="1"/>
  <c r="AJ525" i="215"/>
  <c r="BB525" i="215" s="1"/>
  <c r="AE525" i="215"/>
  <c r="AJ566" i="215"/>
  <c r="BB566" i="215" s="1"/>
  <c r="AE566" i="215"/>
  <c r="BC543" i="215"/>
  <c r="BD543" i="215" s="1"/>
  <c r="AN543" i="215"/>
  <c r="AM543" i="215" s="1"/>
  <c r="AN515" i="215"/>
  <c r="AM515" i="215" s="1"/>
  <c r="BC515" i="215" s="1"/>
  <c r="BD515" i="215" s="1"/>
  <c r="BC533" i="215"/>
  <c r="BD533" i="215" s="1"/>
  <c r="AN533" i="215"/>
  <c r="AM533" i="215" s="1"/>
  <c r="BC565" i="215"/>
  <c r="BD565" i="215" s="1"/>
  <c r="AN565" i="215"/>
  <c r="AM565" i="215" s="1"/>
  <c r="AJ537" i="215"/>
  <c r="BB537" i="215" s="1"/>
  <c r="AE537" i="215"/>
  <c r="BC561" i="215"/>
  <c r="BD561" i="215" s="1"/>
  <c r="AN561" i="215"/>
  <c r="AM561" i="215" s="1"/>
  <c r="BC522" i="215"/>
  <c r="BD522" i="215" s="1"/>
  <c r="AN522" i="215"/>
  <c r="AM522" i="215" s="1"/>
  <c r="BC530" i="215"/>
  <c r="BD530" i="215" s="1"/>
  <c r="AN530" i="215"/>
  <c r="AM530" i="215" s="1"/>
  <c r="AE560" i="215"/>
  <c r="AJ560" i="215" s="1"/>
  <c r="BB560" i="215" s="1"/>
  <c r="AE531" i="215"/>
  <c r="AJ531" i="215" s="1"/>
  <c r="BB531" i="215" s="1"/>
  <c r="AE532" i="215"/>
  <c r="AJ532" i="215" s="1"/>
  <c r="BB532" i="215" s="1"/>
  <c r="AN538" i="215"/>
  <c r="AM538" i="215" s="1"/>
  <c r="BC538" i="215" s="1"/>
  <c r="BD538" i="215" s="1"/>
  <c r="AE554" i="215"/>
  <c r="AJ554" i="215" s="1"/>
  <c r="BB554" i="215" s="1"/>
  <c r="AN570" i="215"/>
  <c r="AM570" i="215" s="1"/>
  <c r="BC570" i="215" s="1"/>
  <c r="BD570" i="215" s="1"/>
  <c r="AJ550" i="215"/>
  <c r="BB550" i="215" s="1"/>
  <c r="AE550" i="215"/>
  <c r="AJ517" i="215"/>
  <c r="BB517" i="215" s="1"/>
  <c r="AE517" i="215"/>
  <c r="BC555" i="215"/>
  <c r="BD555" i="215" s="1"/>
  <c r="AN555" i="215"/>
  <c r="AM555" i="215" s="1"/>
  <c r="AN512" i="215"/>
  <c r="AM512" i="215" s="1"/>
  <c r="AN514" i="215"/>
  <c r="AM514" i="215" s="1"/>
  <c r="BC514" i="215"/>
  <c r="BD514" i="215" s="1"/>
  <c r="BC513" i="215"/>
  <c r="BD513" i="215" s="1"/>
  <c r="AN513" i="215"/>
  <c r="AM513" i="215" s="1"/>
  <c r="AN509" i="215"/>
  <c r="AM509" i="215" s="1"/>
  <c r="AN508" i="215"/>
  <c r="AM508" i="215" s="1"/>
  <c r="AN511" i="215"/>
  <c r="AM511" i="215" s="1"/>
  <c r="BC511" i="215" s="1"/>
  <c r="BD511" i="215" s="1"/>
  <c r="AN510" i="215"/>
  <c r="AM510" i="215" s="1"/>
  <c r="AN506" i="215"/>
  <c r="AM506" i="215" s="1"/>
  <c r="AR505" i="215"/>
  <c r="AQ505" i="215" s="1"/>
  <c r="AN507" i="215"/>
  <c r="AM507" i="215" s="1"/>
  <c r="AN499" i="215"/>
  <c r="AM499" i="215" s="1"/>
  <c r="BC493" i="215"/>
  <c r="BD493" i="215" s="1"/>
  <c r="AN493" i="215"/>
  <c r="AM493" i="215" s="1"/>
  <c r="AN498" i="215"/>
  <c r="AM498" i="215" s="1"/>
  <c r="BC498" i="215"/>
  <c r="BD498" i="215" s="1"/>
  <c r="AN495" i="215"/>
  <c r="AM495" i="215" s="1"/>
  <c r="BC500" i="215"/>
  <c r="BD500" i="215" s="1"/>
  <c r="AN500" i="215"/>
  <c r="AM500" i="215" s="1"/>
  <c r="AN496" i="215"/>
  <c r="AM496" i="215" s="1"/>
  <c r="BC496" i="215" s="1"/>
  <c r="BD496" i="215" s="1"/>
  <c r="AN497" i="215"/>
  <c r="AM497" i="215" s="1"/>
  <c r="BC501" i="215"/>
  <c r="BD501" i="215" s="1"/>
  <c r="AN501" i="215"/>
  <c r="AM501" i="215" s="1"/>
  <c r="AN503" i="215"/>
  <c r="AM503" i="215" s="1"/>
  <c r="BC503" i="215" s="1"/>
  <c r="BD503" i="215" s="1"/>
  <c r="AN492" i="215"/>
  <c r="AM492" i="215" s="1"/>
  <c r="BC492" i="215"/>
  <c r="BD492" i="215" s="1"/>
  <c r="BC491" i="215"/>
  <c r="BD491" i="215" s="1"/>
  <c r="AN491" i="215"/>
  <c r="AM491" i="215" s="1"/>
  <c r="AN494" i="215"/>
  <c r="AM494" i="215" s="1"/>
  <c r="AN504" i="215"/>
  <c r="AM504" i="215" s="1"/>
  <c r="BC504" i="215"/>
  <c r="BD504" i="215" s="1"/>
  <c r="BC502" i="215"/>
  <c r="BD502" i="215" s="1"/>
  <c r="AN502" i="215"/>
  <c r="AM502" i="215" s="1"/>
  <c r="AN489" i="215"/>
  <c r="AM489" i="215" s="1"/>
  <c r="BC489" i="215" s="1"/>
  <c r="BD489" i="215" s="1"/>
  <c r="AN488" i="215"/>
  <c r="AM488" i="215" s="1"/>
  <c r="AN490" i="215"/>
  <c r="AM490" i="215" s="1"/>
  <c r="AN452" i="215"/>
  <c r="AM452" i="215" s="1"/>
  <c r="AN442" i="215"/>
  <c r="AM442" i="215" s="1"/>
  <c r="AN474" i="215"/>
  <c r="AM474" i="215" s="1"/>
  <c r="BC474" i="215" s="1"/>
  <c r="BD474" i="215" s="1"/>
  <c r="BC456" i="215"/>
  <c r="BD456" i="215" s="1"/>
  <c r="AN456" i="215"/>
  <c r="AM456" i="215" s="1"/>
  <c r="AN466" i="215"/>
  <c r="AM466" i="215" s="1"/>
  <c r="BC466" i="215"/>
  <c r="BD466" i="215" s="1"/>
  <c r="AN449" i="215"/>
  <c r="AM449" i="215" s="1"/>
  <c r="BC449" i="215" s="1"/>
  <c r="BD449" i="215" s="1"/>
  <c r="AN445" i="215"/>
  <c r="AM445" i="215" s="1"/>
  <c r="AN478" i="215"/>
  <c r="AM478" i="215" s="1"/>
  <c r="BC478" i="215"/>
  <c r="BD478" i="215" s="1"/>
  <c r="BC443" i="215"/>
  <c r="BD443" i="215" s="1"/>
  <c r="AN443" i="215"/>
  <c r="AM443" i="215" s="1"/>
  <c r="BC439" i="215"/>
  <c r="BD439" i="215" s="1"/>
  <c r="AN439" i="215"/>
  <c r="AM439" i="215" s="1"/>
  <c r="AN446" i="215"/>
  <c r="AM446" i="215" s="1"/>
  <c r="BC453" i="215"/>
  <c r="BD453" i="215" s="1"/>
  <c r="AN453" i="215"/>
  <c r="AM453" i="215" s="1"/>
  <c r="AN448" i="215"/>
  <c r="AM448" i="215" s="1"/>
  <c r="AE481" i="215"/>
  <c r="AJ481" i="215"/>
  <c r="BB481" i="215" s="1"/>
  <c r="AJ467" i="215"/>
  <c r="BB467" i="215" s="1"/>
  <c r="AE467" i="215"/>
  <c r="AE482" i="215"/>
  <c r="AJ482" i="215" s="1"/>
  <c r="BB482" i="215" s="1"/>
  <c r="AE463" i="215"/>
  <c r="AJ463" i="215"/>
  <c r="BB463" i="215" s="1"/>
  <c r="AE457" i="215"/>
  <c r="AJ457" i="215" s="1"/>
  <c r="BB457" i="215" s="1"/>
  <c r="AE486" i="215"/>
  <c r="AJ486" i="215" s="1"/>
  <c r="BB486" i="215" s="1"/>
  <c r="AE464" i="215"/>
  <c r="AJ464" i="215"/>
  <c r="BB464" i="215" s="1"/>
  <c r="AE458" i="215"/>
  <c r="AJ458" i="215" s="1"/>
  <c r="BB458" i="215" s="1"/>
  <c r="AJ484" i="215"/>
  <c r="BB484" i="215" s="1"/>
  <c r="AE484" i="215"/>
  <c r="AN469" i="215"/>
  <c r="AM469" i="215" s="1"/>
  <c r="BC461" i="215"/>
  <c r="BD461" i="215" s="1"/>
  <c r="AN461" i="215"/>
  <c r="AM461" i="215" s="1"/>
  <c r="BC479" i="215"/>
  <c r="BD479" i="215" s="1"/>
  <c r="AN479" i="215"/>
  <c r="AM479" i="215" s="1"/>
  <c r="AE477" i="215"/>
  <c r="AJ477" i="215"/>
  <c r="BB477" i="215" s="1"/>
  <c r="AE476" i="215"/>
  <c r="AJ476" i="215" s="1"/>
  <c r="BB476" i="215" s="1"/>
  <c r="AJ470" i="215"/>
  <c r="BB470" i="215" s="1"/>
  <c r="AE470" i="215"/>
  <c r="AE480" i="215"/>
  <c r="AJ480" i="215"/>
  <c r="BB480" i="215" s="1"/>
  <c r="AE451" i="215"/>
  <c r="AJ451" i="215" s="1"/>
  <c r="BB451" i="215" s="1"/>
  <c r="BC465" i="215"/>
  <c r="BD465" i="215" s="1"/>
  <c r="AN465" i="215"/>
  <c r="AM465" i="215" s="1"/>
  <c r="AN462" i="215"/>
  <c r="AM462" i="215" s="1"/>
  <c r="BC462" i="215"/>
  <c r="BD462" i="215" s="1"/>
  <c r="AN444" i="215"/>
  <c r="AM444" i="215" s="1"/>
  <c r="AE483" i="215"/>
  <c r="AJ483" i="215" s="1"/>
  <c r="BB483" i="215" s="1"/>
  <c r="AE473" i="215"/>
  <c r="AJ473" i="215" s="1"/>
  <c r="BB473" i="215" s="1"/>
  <c r="BC450" i="215"/>
  <c r="BD450" i="215" s="1"/>
  <c r="AN450" i="215"/>
  <c r="AM450" i="215" s="1"/>
  <c r="AE471" i="215"/>
  <c r="AJ471" i="215" s="1"/>
  <c r="BB471" i="215" s="1"/>
  <c r="AE468" i="215"/>
  <c r="AJ468" i="215"/>
  <c r="BB468" i="215" s="1"/>
  <c r="AJ454" i="215"/>
  <c r="BB454" i="215" s="1"/>
  <c r="AE454" i="215"/>
  <c r="AJ447" i="215"/>
  <c r="BB447" i="215" s="1"/>
  <c r="AE447" i="215"/>
  <c r="AE485" i="215"/>
  <c r="AJ485" i="215"/>
  <c r="BB485" i="215" s="1"/>
  <c r="AJ472" i="215"/>
  <c r="BB472" i="215" s="1"/>
  <c r="AE472" i="215"/>
  <c r="BC487" i="215"/>
  <c r="BD487" i="215" s="1"/>
  <c r="AN487" i="215"/>
  <c r="AM487" i="215" s="1"/>
  <c r="AN475" i="215"/>
  <c r="AM475" i="215" s="1"/>
  <c r="AE459" i="215"/>
  <c r="AJ459" i="215" s="1"/>
  <c r="BB459" i="215" s="1"/>
  <c r="AN455" i="215"/>
  <c r="AM455" i="215" s="1"/>
  <c r="AN460" i="215"/>
  <c r="AM460" i="215" s="1"/>
  <c r="BC441" i="215"/>
  <c r="BD441" i="215" s="1"/>
  <c r="AN441" i="215"/>
  <c r="AM441" i="215" s="1"/>
  <c r="BC440" i="215"/>
  <c r="BD440" i="215" s="1"/>
  <c r="AN440" i="215"/>
  <c r="AM440" i="215" s="1"/>
  <c r="AN397" i="215"/>
  <c r="AM397" i="215" s="1"/>
  <c r="AN437" i="215"/>
  <c r="AM437" i="215" s="1"/>
  <c r="BC437" i="215" s="1"/>
  <c r="BD437" i="215" s="1"/>
  <c r="AN395" i="215"/>
  <c r="AM395" i="215" s="1"/>
  <c r="BC395" i="215"/>
  <c r="BD395" i="215" s="1"/>
  <c r="AN393" i="215"/>
  <c r="AM393" i="215" s="1"/>
  <c r="BC435" i="215"/>
  <c r="BD435" i="215" s="1"/>
  <c r="AN435" i="215"/>
  <c r="AM435" i="215" s="1"/>
  <c r="AN413" i="215"/>
  <c r="AM413" i="215" s="1"/>
  <c r="AN394" i="215"/>
  <c r="AM394" i="215" s="1"/>
  <c r="BC394" i="215"/>
  <c r="BD394" i="215" s="1"/>
  <c r="BC387" i="215"/>
  <c r="BD387" i="215" s="1"/>
  <c r="AN387" i="215"/>
  <c r="AM387" i="215" s="1"/>
  <c r="AN419" i="215"/>
  <c r="AM419" i="215" s="1"/>
  <c r="BC419" i="215"/>
  <c r="BD419" i="215" s="1"/>
  <c r="AN416" i="215"/>
  <c r="AM416" i="215" s="1"/>
  <c r="BC381" i="215"/>
  <c r="BD381" i="215" s="1"/>
  <c r="AN381" i="215"/>
  <c r="AM381" i="215" s="1"/>
  <c r="AN379" i="215"/>
  <c r="AM379" i="215" s="1"/>
  <c r="BC379" i="215"/>
  <c r="BD379" i="215" s="1"/>
  <c r="AN438" i="215"/>
  <c r="AM438" i="215" s="1"/>
  <c r="BC438" i="215"/>
  <c r="BD438" i="215" s="1"/>
  <c r="AN418" i="215"/>
  <c r="AM418" i="215" s="1"/>
  <c r="BC418" i="215" s="1"/>
  <c r="BD418" i="215" s="1"/>
  <c r="AN409" i="215"/>
  <c r="AM409" i="215" s="1"/>
  <c r="AN378" i="215"/>
  <c r="AM378" i="215" s="1"/>
  <c r="BC378" i="215"/>
  <c r="BD378" i="215" s="1"/>
  <c r="AN386" i="215"/>
  <c r="AM386" i="215" s="1"/>
  <c r="BC386" i="215" s="1"/>
  <c r="BD386" i="215" s="1"/>
  <c r="AN436" i="215"/>
  <c r="AM436" i="215" s="1"/>
  <c r="BC436" i="215"/>
  <c r="BD436" i="215" s="1"/>
  <c r="AN428" i="215"/>
  <c r="AM428" i="215" s="1"/>
  <c r="BC429" i="215"/>
  <c r="BD429" i="215" s="1"/>
  <c r="AN429" i="215"/>
  <c r="AM429" i="215" s="1"/>
  <c r="AN396" i="215"/>
  <c r="AM396" i="215" s="1"/>
  <c r="BC396" i="215"/>
  <c r="BD396" i="215" s="1"/>
  <c r="AN412" i="215"/>
  <c r="AM412" i="215" s="1"/>
  <c r="BC412" i="215"/>
  <c r="BD412" i="215" s="1"/>
  <c r="AN399" i="215"/>
  <c r="AM399" i="215" s="1"/>
  <c r="BC399" i="215" s="1"/>
  <c r="BD399" i="215" s="1"/>
  <c r="AN403" i="215"/>
  <c r="AM403" i="215" s="1"/>
  <c r="BC403" i="215" s="1"/>
  <c r="BD403" i="215" s="1"/>
  <c r="AN380" i="215"/>
  <c r="AM380" i="215" s="1"/>
  <c r="BC380" i="215"/>
  <c r="BD380" i="215" s="1"/>
  <c r="BC432" i="215"/>
  <c r="BD432" i="215" s="1"/>
  <c r="AN432" i="215"/>
  <c r="AM432" i="215" s="1"/>
  <c r="AN391" i="215"/>
  <c r="AM391" i="215" s="1"/>
  <c r="AN431" i="215"/>
  <c r="AM431" i="215" s="1"/>
  <c r="BC431" i="215"/>
  <c r="BD431" i="215" s="1"/>
  <c r="AN390" i="215"/>
  <c r="AM390" i="215" s="1"/>
  <c r="BC390" i="215" s="1"/>
  <c r="BD390" i="215" s="1"/>
  <c r="AE388" i="215"/>
  <c r="AJ388" i="215" s="1"/>
  <c r="BB388" i="215" s="1"/>
  <c r="AE421" i="215"/>
  <c r="AJ421" i="215"/>
  <c r="BB421" i="215" s="1"/>
  <c r="AE405" i="215"/>
  <c r="AJ405" i="215" s="1"/>
  <c r="BB405" i="215" s="1"/>
  <c r="AN414" i="215"/>
  <c r="AM414" i="215" s="1"/>
  <c r="BC414" i="215"/>
  <c r="BD414" i="215" s="1"/>
  <c r="AN425" i="215"/>
  <c r="AM425" i="215" s="1"/>
  <c r="BC425" i="215"/>
  <c r="BD425" i="215" s="1"/>
  <c r="BC407" i="215"/>
  <c r="BD407" i="215" s="1"/>
  <c r="AN407" i="215"/>
  <c r="AM407" i="215" s="1"/>
  <c r="AN400" i="215"/>
  <c r="AM400" i="215" s="1"/>
  <c r="BC400" i="215" s="1"/>
  <c r="BD400" i="215" s="1"/>
  <c r="AN383" i="215"/>
  <c r="AM383" i="215" s="1"/>
  <c r="BC383" i="215"/>
  <c r="BD383" i="215" s="1"/>
  <c r="AN434" i="215"/>
  <c r="AM434" i="215" s="1"/>
  <c r="BC434" i="215" s="1"/>
  <c r="BD434" i="215" s="1"/>
  <c r="AN430" i="215"/>
  <c r="AM430" i="215" s="1"/>
  <c r="AN401" i="215"/>
  <c r="AM401" i="215" s="1"/>
  <c r="BC401" i="215"/>
  <c r="BD401" i="215" s="1"/>
  <c r="AJ382" i="215"/>
  <c r="BB382" i="215" s="1"/>
  <c r="AE382" i="215"/>
  <c r="AE398" i="215"/>
  <c r="AJ398" i="215" s="1"/>
  <c r="BB398" i="215" s="1"/>
  <c r="AE427" i="215"/>
  <c r="AJ427" i="215"/>
  <c r="BB427" i="215" s="1"/>
  <c r="AJ423" i="215"/>
  <c r="BB423" i="215" s="1"/>
  <c r="AE423" i="215"/>
  <c r="AN408" i="215"/>
  <c r="AM408" i="215" s="1"/>
  <c r="BC408" i="215"/>
  <c r="BD408" i="215" s="1"/>
  <c r="AN411" i="215"/>
  <c r="AM411" i="215" s="1"/>
  <c r="AN422" i="215"/>
  <c r="AM422" i="215" s="1"/>
  <c r="BC422" i="215" s="1"/>
  <c r="BD422" i="215" s="1"/>
  <c r="AN384" i="215"/>
  <c r="AM384" i="215" s="1"/>
  <c r="BC384" i="215"/>
  <c r="BD384" i="215" s="1"/>
  <c r="AN385" i="215"/>
  <c r="AM385" i="215" s="1"/>
  <c r="AE392" i="215"/>
  <c r="AJ392" i="215" s="1"/>
  <c r="BB392" i="215" s="1"/>
  <c r="AN420" i="215"/>
  <c r="AM420" i="215" s="1"/>
  <c r="BC420" i="215" s="1"/>
  <c r="BD420" i="215" s="1"/>
  <c r="AE426" i="215"/>
  <c r="AJ426" i="215"/>
  <c r="BB426" i="215" s="1"/>
  <c r="AJ417" i="215"/>
  <c r="BB417" i="215" s="1"/>
  <c r="AE417" i="215"/>
  <c r="AE433" i="215"/>
  <c r="AJ433" i="215" s="1"/>
  <c r="BB433" i="215" s="1"/>
  <c r="AE415" i="215"/>
  <c r="AJ415" i="215"/>
  <c r="BB415" i="215" s="1"/>
  <c r="AJ404" i="215"/>
  <c r="BB404" i="215" s="1"/>
  <c r="AE404" i="215"/>
  <c r="AE410" i="215"/>
  <c r="AJ410" i="215"/>
  <c r="BB410" i="215" s="1"/>
  <c r="AE406" i="215"/>
  <c r="AJ406" i="215" s="1"/>
  <c r="BB406" i="215" s="1"/>
  <c r="AJ424" i="215"/>
  <c r="BB424" i="215" s="1"/>
  <c r="AE424" i="215"/>
  <c r="AE402" i="215"/>
  <c r="AJ402" i="215" s="1"/>
  <c r="BB402" i="215" s="1"/>
  <c r="AN389" i="215"/>
  <c r="AM389" i="215" s="1"/>
  <c r="BC389" i="215"/>
  <c r="BD389" i="215" s="1"/>
  <c r="AN335" i="215"/>
  <c r="AM335" i="215" s="1"/>
  <c r="AN329" i="215"/>
  <c r="AM329" i="215" s="1"/>
  <c r="AN377" i="215"/>
  <c r="AM377" i="215" s="1"/>
  <c r="BC377" i="215" s="1"/>
  <c r="BD377" i="215" s="1"/>
  <c r="AN376" i="215"/>
  <c r="AM376" i="215" s="1"/>
  <c r="BC376" i="215"/>
  <c r="BD376" i="215" s="1"/>
  <c r="AN368" i="215"/>
  <c r="AM368" i="215" s="1"/>
  <c r="BC368" i="215" s="1"/>
  <c r="BD368" i="215" s="1"/>
  <c r="AN334" i="215"/>
  <c r="AM334" i="215" s="1"/>
  <c r="BC334" i="215" s="1"/>
  <c r="BD334" i="215" s="1"/>
  <c r="AN323" i="215"/>
  <c r="AM323" i="215" s="1"/>
  <c r="AN364" i="215"/>
  <c r="AM364" i="215" s="1"/>
  <c r="BC364" i="215"/>
  <c r="BD364" i="215" s="1"/>
  <c r="AN367" i="215"/>
  <c r="AM367" i="215" s="1"/>
  <c r="AN351" i="215"/>
  <c r="AM351" i="215" s="1"/>
  <c r="BC351" i="215"/>
  <c r="BD351" i="215" s="1"/>
  <c r="AN337" i="215"/>
  <c r="AM337" i="215" s="1"/>
  <c r="BC337" i="215" s="1"/>
  <c r="BD337" i="215" s="1"/>
  <c r="BC320" i="215"/>
  <c r="BD320" i="215" s="1"/>
  <c r="AN320" i="215"/>
  <c r="AM320" i="215" s="1"/>
  <c r="AN359" i="215"/>
  <c r="AM359" i="215" s="1"/>
  <c r="AN358" i="215"/>
  <c r="AM358" i="215" s="1"/>
  <c r="BC358" i="215"/>
  <c r="BD358" i="215" s="1"/>
  <c r="AN326" i="215"/>
  <c r="AM326" i="215" s="1"/>
  <c r="BC326" i="215" s="1"/>
  <c r="BD326" i="215" s="1"/>
  <c r="AN331" i="215"/>
  <c r="AM331" i="215" s="1"/>
  <c r="BC331" i="215"/>
  <c r="BD331" i="215" s="1"/>
  <c r="AN356" i="215"/>
  <c r="AM356" i="215" s="1"/>
  <c r="AN352" i="215"/>
  <c r="AM352" i="215" s="1"/>
  <c r="BC352" i="215" s="1"/>
  <c r="BD352" i="215" s="1"/>
  <c r="AN361" i="215"/>
  <c r="AM361" i="215" s="1"/>
  <c r="BC361" i="215"/>
  <c r="BD361" i="215" s="1"/>
  <c r="AE346" i="215"/>
  <c r="AJ346" i="215"/>
  <c r="BB346" i="215" s="1"/>
  <c r="AE336" i="215"/>
  <c r="AJ336" i="215" s="1"/>
  <c r="BB336" i="215" s="1"/>
  <c r="AE327" i="215"/>
  <c r="AJ327" i="215" s="1"/>
  <c r="BB327" i="215" s="1"/>
  <c r="AE371" i="215"/>
  <c r="AJ371" i="215" s="1"/>
  <c r="BB371" i="215" s="1"/>
  <c r="AJ357" i="215"/>
  <c r="BB357" i="215" s="1"/>
  <c r="AE357" i="215"/>
  <c r="AN365" i="215"/>
  <c r="AM365" i="215" s="1"/>
  <c r="AN355" i="215"/>
  <c r="AM355" i="215" s="1"/>
  <c r="BC355" i="215" s="1"/>
  <c r="BD355" i="215" s="1"/>
  <c r="BC362" i="215"/>
  <c r="BD362" i="215" s="1"/>
  <c r="AN362" i="215"/>
  <c r="AM362" i="215" s="1"/>
  <c r="AN344" i="215"/>
  <c r="AM344" i="215" s="1"/>
  <c r="AN321" i="215"/>
  <c r="AM321" i="215" s="1"/>
  <c r="AJ372" i="215"/>
  <c r="BB372" i="215" s="1"/>
  <c r="AE372" i="215"/>
  <c r="AN349" i="215"/>
  <c r="AM349" i="215" s="1"/>
  <c r="BC349" i="215"/>
  <c r="BD349" i="215" s="1"/>
  <c r="AN363" i="215"/>
  <c r="AM363" i="215" s="1"/>
  <c r="BC363" i="215"/>
  <c r="BD363" i="215" s="1"/>
  <c r="BC347" i="215"/>
  <c r="BD347" i="215" s="1"/>
  <c r="AN347" i="215"/>
  <c r="AM347" i="215" s="1"/>
  <c r="AN340" i="215"/>
  <c r="AM340" i="215" s="1"/>
  <c r="BC340" i="215"/>
  <c r="BD340" i="215" s="1"/>
  <c r="AN339" i="215"/>
  <c r="AM339" i="215" s="1"/>
  <c r="BC339" i="215"/>
  <c r="BD339" i="215" s="1"/>
  <c r="AN342" i="215"/>
  <c r="AM342" i="215" s="1"/>
  <c r="AE350" i="215"/>
  <c r="AJ350" i="215" s="1"/>
  <c r="BB350" i="215" s="1"/>
  <c r="AN341" i="215"/>
  <c r="AM341" i="215" s="1"/>
  <c r="AJ375" i="215"/>
  <c r="BB375" i="215" s="1"/>
  <c r="AE375" i="215"/>
  <c r="AN325" i="215"/>
  <c r="AM325" i="215" s="1"/>
  <c r="AE370" i="215"/>
  <c r="AJ370" i="215"/>
  <c r="BB370" i="215" s="1"/>
  <c r="AJ366" i="215"/>
  <c r="BB366" i="215" s="1"/>
  <c r="AE366" i="215"/>
  <c r="AN333" i="215"/>
  <c r="AM333" i="215" s="1"/>
  <c r="AE328" i="215"/>
  <c r="AJ328" i="215"/>
  <c r="BB328" i="215" s="1"/>
  <c r="AJ348" i="215"/>
  <c r="BB348" i="215" s="1"/>
  <c r="AE348" i="215"/>
  <c r="AN338" i="215"/>
  <c r="AM338" i="215" s="1"/>
  <c r="BC338" i="215"/>
  <c r="BD338" i="215" s="1"/>
  <c r="AE354" i="215"/>
  <c r="AJ354" i="215"/>
  <c r="BB354" i="215" s="1"/>
  <c r="AJ324" i="215"/>
  <c r="BB324" i="215" s="1"/>
  <c r="AE324" i="215"/>
  <c r="AE332" i="215"/>
  <c r="AJ332" i="215" s="1"/>
  <c r="BB332" i="215" s="1"/>
  <c r="AN343" i="215"/>
  <c r="AM343" i="215" s="1"/>
  <c r="AJ374" i="215"/>
  <c r="BB374" i="215" s="1"/>
  <c r="AE374" i="215"/>
  <c r="AE345" i="215"/>
  <c r="AJ345" i="215"/>
  <c r="BB345" i="215" s="1"/>
  <c r="AN369" i="215"/>
  <c r="AM369" i="215" s="1"/>
  <c r="BC369" i="215" s="1"/>
  <c r="BD369" i="215" s="1"/>
  <c r="BC373" i="215"/>
  <c r="BD373" i="215" s="1"/>
  <c r="AN373" i="215"/>
  <c r="AM373" i="215" s="1"/>
  <c r="AE360" i="215"/>
  <c r="AJ360" i="215" s="1"/>
  <c r="BB360" i="215" s="1"/>
  <c r="AE330" i="215"/>
  <c r="AJ330" i="215"/>
  <c r="BB330" i="215" s="1"/>
  <c r="AJ353" i="215"/>
  <c r="BB353" i="215" s="1"/>
  <c r="AE353" i="215"/>
  <c r="AN322" i="215"/>
  <c r="AM322" i="215" s="1"/>
  <c r="BC322" i="215"/>
  <c r="BD322" i="215" s="1"/>
  <c r="AN298" i="215"/>
  <c r="AM298" i="215" s="1"/>
  <c r="BC298" i="215"/>
  <c r="BD298" i="215" s="1"/>
  <c r="AN318" i="215"/>
  <c r="AM318" i="215" s="1"/>
  <c r="BC318" i="215"/>
  <c r="BD318" i="215" s="1"/>
  <c r="BC289" i="215"/>
  <c r="BD289" i="215" s="1"/>
  <c r="AN289" i="215"/>
  <c r="AM289" i="215" s="1"/>
  <c r="AN264" i="215"/>
  <c r="AM264" i="215" s="1"/>
  <c r="AN319" i="215"/>
  <c r="AM319" i="215" s="1"/>
  <c r="BC310" i="215"/>
  <c r="BD310" i="215" s="1"/>
  <c r="AN310" i="215"/>
  <c r="AM310" i="215" s="1"/>
  <c r="AN283" i="215"/>
  <c r="AM283" i="215" s="1"/>
  <c r="AN262" i="215"/>
  <c r="AM262" i="215" s="1"/>
  <c r="BC262" i="215" s="1"/>
  <c r="BD262" i="215" s="1"/>
  <c r="AN292" i="215"/>
  <c r="AM292" i="215" s="1"/>
  <c r="BC292" i="215" s="1"/>
  <c r="BD292" i="215" s="1"/>
  <c r="AN306" i="215"/>
  <c r="AM306" i="215" s="1"/>
  <c r="BC306" i="215"/>
  <c r="BD306" i="215" s="1"/>
  <c r="AN273" i="215"/>
  <c r="AM273" i="215" s="1"/>
  <c r="BC273" i="215"/>
  <c r="BD273" i="215" s="1"/>
  <c r="AN294" i="215"/>
  <c r="AM294" i="215" s="1"/>
  <c r="BC294" i="215" s="1"/>
  <c r="BD294" i="215" s="1"/>
  <c r="AN267" i="215"/>
  <c r="AM267" i="215" s="1"/>
  <c r="BC267" i="215"/>
  <c r="BD267" i="215" s="1"/>
  <c r="AN307" i="215"/>
  <c r="AM307" i="215" s="1"/>
  <c r="AN300" i="215"/>
  <c r="AM300" i="215" s="1"/>
  <c r="BC300" i="215" s="1"/>
  <c r="BD300" i="215" s="1"/>
  <c r="AN299" i="215"/>
  <c r="AM299" i="215" s="1"/>
  <c r="BC299" i="215"/>
  <c r="BD299" i="215" s="1"/>
  <c r="AN278" i="215"/>
  <c r="AM278" i="215" s="1"/>
  <c r="BC278" i="215"/>
  <c r="BD278" i="215" s="1"/>
  <c r="BC301" i="215"/>
  <c r="BD301" i="215" s="1"/>
  <c r="AN301" i="215"/>
  <c r="AM301" i="215" s="1"/>
  <c r="AN303" i="215"/>
  <c r="AM303" i="215" s="1"/>
  <c r="BC303" i="215"/>
  <c r="BD303" i="215" s="1"/>
  <c r="AN295" i="215"/>
  <c r="AM295" i="215" s="1"/>
  <c r="BC295" i="215"/>
  <c r="BD295" i="215" s="1"/>
  <c r="AN275" i="215"/>
  <c r="AM275" i="215" s="1"/>
  <c r="BC275" i="215" s="1"/>
  <c r="BD275" i="215" s="1"/>
  <c r="AN280" i="215"/>
  <c r="AM280" i="215" s="1"/>
  <c r="BC280" i="215"/>
  <c r="BD280" i="215" s="1"/>
  <c r="AN269" i="215"/>
  <c r="AM269" i="215" s="1"/>
  <c r="BC269" i="215"/>
  <c r="BD269" i="215" s="1"/>
  <c r="AJ308" i="215"/>
  <c r="BB308" i="215" s="1"/>
  <c r="AE308" i="215"/>
  <c r="AN312" i="215"/>
  <c r="AM312" i="215" s="1"/>
  <c r="BC312" i="215"/>
  <c r="BD312" i="215" s="1"/>
  <c r="AE290" i="215"/>
  <c r="AJ290" i="215" s="1"/>
  <c r="BB290" i="215" s="1"/>
  <c r="AE271" i="215"/>
  <c r="AJ271" i="215" s="1"/>
  <c r="BB271" i="215" s="1"/>
  <c r="AE284" i="215"/>
  <c r="AJ284" i="215" s="1"/>
  <c r="BB284" i="215" s="1"/>
  <c r="AN263" i="215"/>
  <c r="AM263" i="215" s="1"/>
  <c r="BC263" i="215"/>
  <c r="BD263" i="215" s="1"/>
  <c r="AE291" i="215"/>
  <c r="AJ291" i="215" s="1"/>
  <c r="BB291" i="215" s="1"/>
  <c r="AE260" i="215"/>
  <c r="AJ260" i="215"/>
  <c r="BB260" i="215" s="1"/>
  <c r="AE316" i="215"/>
  <c r="AJ316" i="215" s="1"/>
  <c r="BB316" i="215" s="1"/>
  <c r="AJ265" i="215"/>
  <c r="BB265" i="215" s="1"/>
  <c r="AE265" i="215"/>
  <c r="AE281" i="215"/>
  <c r="AJ281" i="215" s="1"/>
  <c r="BB281" i="215" s="1"/>
  <c r="AN277" i="215"/>
  <c r="AM277" i="215" s="1"/>
  <c r="BC277" i="215"/>
  <c r="BD277" i="215" s="1"/>
  <c r="BC270" i="215"/>
  <c r="BD270" i="215" s="1"/>
  <c r="AN270" i="215"/>
  <c r="AM270" i="215" s="1"/>
  <c r="AN293" i="215"/>
  <c r="AM293" i="215" s="1"/>
  <c r="AN274" i="215"/>
  <c r="AM274" i="215" s="1"/>
  <c r="BC274" i="215" s="1"/>
  <c r="BD274" i="215" s="1"/>
  <c r="AJ259" i="215"/>
  <c r="BB259" i="215" s="1"/>
  <c r="AE259" i="215"/>
  <c r="AN305" i="215"/>
  <c r="AM305" i="215" s="1"/>
  <c r="BC305" i="215"/>
  <c r="BD305" i="215" s="1"/>
  <c r="AN313" i="215"/>
  <c r="AM313" i="215" s="1"/>
  <c r="AE285" i="215"/>
  <c r="AJ285" i="215" s="1"/>
  <c r="BB285" i="215" s="1"/>
  <c r="AN288" i="215"/>
  <c r="AM288" i="215" s="1"/>
  <c r="BC288" i="215"/>
  <c r="BD288" i="215" s="1"/>
  <c r="AE302" i="215"/>
  <c r="AJ302" i="215"/>
  <c r="BB302" i="215" s="1"/>
  <c r="AN317" i="215"/>
  <c r="AM317" i="215" s="1"/>
  <c r="BC317" i="215" s="1"/>
  <c r="BD317" i="215" s="1"/>
  <c r="AN315" i="215"/>
  <c r="AM315" i="215" s="1"/>
  <c r="AN297" i="215"/>
  <c r="AM297" i="215" s="1"/>
  <c r="BC297" i="215"/>
  <c r="BD297" i="215" s="1"/>
  <c r="AN282" i="215"/>
  <c r="AM282" i="215" s="1"/>
  <c r="BC282" i="215" s="1"/>
  <c r="BD282" i="215" s="1"/>
  <c r="AN279" i="215"/>
  <c r="AM279" i="215" s="1"/>
  <c r="AN272" i="215"/>
  <c r="AM272" i="215" s="1"/>
  <c r="AJ314" i="215"/>
  <c r="BB314" i="215" s="1"/>
  <c r="AE314" i="215"/>
  <c r="AE296" i="215"/>
  <c r="AJ296" i="215"/>
  <c r="BB296" i="215" s="1"/>
  <c r="AE287" i="215"/>
  <c r="AJ287" i="215"/>
  <c r="BB287" i="215" s="1"/>
  <c r="AN311" i="215"/>
  <c r="AM311" i="215" s="1"/>
  <c r="BC311" i="215" s="1"/>
  <c r="BD311" i="215" s="1"/>
  <c r="AN304" i="215"/>
  <c r="AM304" i="215" s="1"/>
  <c r="BC304" i="215"/>
  <c r="BD304" i="215" s="1"/>
  <c r="AN309" i="215"/>
  <c r="AM309" i="215" s="1"/>
  <c r="BC309" i="215"/>
  <c r="BD309" i="215" s="1"/>
  <c r="BC276" i="215"/>
  <c r="BD276" i="215" s="1"/>
  <c r="AN276" i="215"/>
  <c r="AM276" i="215" s="1"/>
  <c r="AN261" i="215"/>
  <c r="AM261" i="215" s="1"/>
  <c r="BC261" i="215"/>
  <c r="BD261" i="215" s="1"/>
  <c r="AN286" i="215"/>
  <c r="AM286" i="215" s="1"/>
  <c r="BC286" i="215" s="1"/>
  <c r="BD286" i="215" s="1"/>
  <c r="AN268" i="215"/>
  <c r="AM268" i="215" s="1"/>
  <c r="BC268" i="215" s="1"/>
  <c r="BD268" i="215" s="1"/>
  <c r="AN266" i="215"/>
  <c r="AM266" i="215" s="1"/>
  <c r="AN227" i="215"/>
  <c r="AM227" i="215" s="1"/>
  <c r="BC227" i="215"/>
  <c r="BD227" i="215" s="1"/>
  <c r="AN248" i="215"/>
  <c r="AM248" i="215" s="1"/>
  <c r="BC248" i="215" s="1"/>
  <c r="BD248" i="215" s="1"/>
  <c r="BC217" i="215"/>
  <c r="BD217" i="215" s="1"/>
  <c r="AN217" i="215"/>
  <c r="AM217" i="215" s="1"/>
  <c r="AN253" i="215"/>
  <c r="AM253" i="215" s="1"/>
  <c r="AN234" i="215"/>
  <c r="AM234" i="215" s="1"/>
  <c r="BC234" i="215"/>
  <c r="BD234" i="215" s="1"/>
  <c r="AN242" i="215"/>
  <c r="AM242" i="215" s="1"/>
  <c r="BC242" i="215" s="1"/>
  <c r="BD242" i="215" s="1"/>
  <c r="AN229" i="215"/>
  <c r="AM229" i="215" s="1"/>
  <c r="AN228" i="215"/>
  <c r="AM228" i="215" s="1"/>
  <c r="BC228" i="215"/>
  <c r="BD228" i="215" s="1"/>
  <c r="AN258" i="215"/>
  <c r="AM258" i="215" s="1"/>
  <c r="BC258" i="215" s="1"/>
  <c r="BD258" i="215" s="1"/>
  <c r="AN245" i="215"/>
  <c r="AM245" i="215" s="1"/>
  <c r="BC245" i="215"/>
  <c r="BD245" i="215" s="1"/>
  <c r="AN209" i="215"/>
  <c r="AM209" i="215" s="1"/>
  <c r="BC237" i="215"/>
  <c r="BD237" i="215" s="1"/>
  <c r="AN237" i="215"/>
  <c r="AM237" i="215" s="1"/>
  <c r="AN252" i="215"/>
  <c r="AM252" i="215" s="1"/>
  <c r="AN239" i="215"/>
  <c r="AM239" i="215" s="1"/>
  <c r="BC239" i="215"/>
  <c r="BD239" i="215" s="1"/>
  <c r="AN220" i="215"/>
  <c r="AM220" i="215" s="1"/>
  <c r="BC220" i="215" s="1"/>
  <c r="BD220" i="215" s="1"/>
  <c r="AN204" i="215"/>
  <c r="AM204" i="215" s="1"/>
  <c r="BC204" i="215"/>
  <c r="BD204" i="215" s="1"/>
  <c r="AN233" i="215"/>
  <c r="AM233" i="215" s="1"/>
  <c r="BC233" i="215"/>
  <c r="BD233" i="215" s="1"/>
  <c r="AN257" i="215"/>
  <c r="AM257" i="215" s="1"/>
  <c r="BC257" i="215" s="1"/>
  <c r="BD257" i="215" s="1"/>
  <c r="AN232" i="215"/>
  <c r="AM232" i="215" s="1"/>
  <c r="BC232" i="215"/>
  <c r="BD232" i="215" s="1"/>
  <c r="AN219" i="215"/>
  <c r="AM219" i="215" s="1"/>
  <c r="BC219" i="215"/>
  <c r="BD219" i="215" s="1"/>
  <c r="BC206" i="215"/>
  <c r="BD206" i="215" s="1"/>
  <c r="AN206" i="215"/>
  <c r="AM206" i="215" s="1"/>
  <c r="AE255" i="215"/>
  <c r="AJ255" i="215" s="1"/>
  <c r="BB255" i="215" s="1"/>
  <c r="AE223" i="215"/>
  <c r="AJ223" i="215" s="1"/>
  <c r="BB223" i="215" s="1"/>
  <c r="AE251" i="215"/>
  <c r="AJ251" i="215" s="1"/>
  <c r="BB251" i="215" s="1"/>
  <c r="AE247" i="215"/>
  <c r="AJ247" i="215" s="1"/>
  <c r="BB247" i="215" s="1"/>
  <c r="AE207" i="215"/>
  <c r="AJ207" i="215"/>
  <c r="BB207" i="215" s="1"/>
  <c r="AN238" i="215"/>
  <c r="AM238" i="215" s="1"/>
  <c r="AN235" i="215"/>
  <c r="AM235" i="215" s="1"/>
  <c r="AN225" i="215"/>
  <c r="AM225" i="215" s="1"/>
  <c r="BC225" i="215"/>
  <c r="BD225" i="215" s="1"/>
  <c r="BC212" i="215"/>
  <c r="BD212" i="215" s="1"/>
  <c r="AN212" i="215"/>
  <c r="AM212" i="215" s="1"/>
  <c r="AN211" i="215"/>
  <c r="AM211" i="215" s="1"/>
  <c r="BC211" i="215"/>
  <c r="BD211" i="215" s="1"/>
  <c r="AN221" i="215"/>
  <c r="AM221" i="215" s="1"/>
  <c r="BC221" i="215" s="1"/>
  <c r="BD221" i="215" s="1"/>
  <c r="AE250" i="215"/>
  <c r="AJ250" i="215"/>
  <c r="BB250" i="215" s="1"/>
  <c r="AE246" i="215"/>
  <c r="AJ246" i="215"/>
  <c r="BB246" i="215" s="1"/>
  <c r="AN244" i="215"/>
  <c r="AM244" i="215" s="1"/>
  <c r="AN236" i="215"/>
  <c r="AM236" i="215" s="1"/>
  <c r="AN222" i="215"/>
  <c r="AM222" i="215" s="1"/>
  <c r="BC222" i="215"/>
  <c r="BD222" i="215" s="1"/>
  <c r="AE230" i="215"/>
  <c r="AJ230" i="215" s="1"/>
  <c r="BB230" i="215" s="1"/>
  <c r="AN256" i="215"/>
  <c r="AM256" i="215" s="1"/>
  <c r="BC256" i="215"/>
  <c r="BD256" i="215" s="1"/>
  <c r="AN205" i="215"/>
  <c r="AM205" i="215" s="1"/>
  <c r="BC205" i="215"/>
  <c r="BD205" i="215" s="1"/>
  <c r="AN214" i="215"/>
  <c r="AM214" i="215" s="1"/>
  <c r="BC214" i="215" s="1"/>
  <c r="BD214" i="215" s="1"/>
  <c r="AN215" i="215"/>
  <c r="AM215" i="215" s="1"/>
  <c r="BC215" i="215"/>
  <c r="BD215" i="215" s="1"/>
  <c r="AE241" i="215"/>
  <c r="AJ241" i="215"/>
  <c r="BB241" i="215" s="1"/>
  <c r="AN231" i="215"/>
  <c r="AM231" i="215" s="1"/>
  <c r="AN254" i="215"/>
  <c r="AM254" i="215" s="1"/>
  <c r="BC254" i="215"/>
  <c r="BD254" i="215" s="1"/>
  <c r="AN240" i="215"/>
  <c r="AM240" i="215" s="1"/>
  <c r="BC240" i="215" s="1"/>
  <c r="BD240" i="215" s="1"/>
  <c r="AJ213" i="215"/>
  <c r="BB213" i="215" s="1"/>
  <c r="AE213" i="215"/>
  <c r="AE226" i="215"/>
  <c r="AJ226" i="215" s="1"/>
  <c r="BB226" i="215" s="1"/>
  <c r="AN208" i="215"/>
  <c r="AM208" i="215" s="1"/>
  <c r="BC208" i="215"/>
  <c r="BD208" i="215" s="1"/>
  <c r="BC224" i="215"/>
  <c r="BD224" i="215" s="1"/>
  <c r="AN224" i="215"/>
  <c r="AM224" i="215" s="1"/>
  <c r="AE218" i="215"/>
  <c r="AJ218" i="215" s="1"/>
  <c r="BB218" i="215" s="1"/>
  <c r="BC216" i="215"/>
  <c r="BD216" i="215" s="1"/>
  <c r="BC203" i="215"/>
  <c r="BD203" i="215" s="1"/>
  <c r="AN243" i="215"/>
  <c r="AM243" i="215" s="1"/>
  <c r="AN210" i="215"/>
  <c r="AM210" i="215" s="1"/>
  <c r="BC210" i="215"/>
  <c r="BD210" i="215" s="1"/>
  <c r="AN249" i="215"/>
  <c r="AM249" i="215" s="1"/>
  <c r="BC249" i="215" s="1"/>
  <c r="BD249" i="215" s="1"/>
  <c r="AN202" i="215"/>
  <c r="AM202" i="215" s="1"/>
  <c r="AN188" i="215"/>
  <c r="AM188" i="215" s="1"/>
  <c r="AN181" i="215"/>
  <c r="AM181" i="215" s="1"/>
  <c r="BC153" i="215"/>
  <c r="BD153" i="215" s="1"/>
  <c r="AN153" i="215"/>
  <c r="AM153" i="215" s="1"/>
  <c r="AN190" i="215"/>
  <c r="AM190" i="215" s="1"/>
  <c r="AN201" i="215"/>
  <c r="AM201" i="215" s="1"/>
  <c r="BC201" i="215"/>
  <c r="BD201" i="215" s="1"/>
  <c r="BC184" i="215"/>
  <c r="BD184" i="215" s="1"/>
  <c r="AN184" i="215"/>
  <c r="AM184" i="215" s="1"/>
  <c r="AN179" i="215"/>
  <c r="AM179" i="215" s="1"/>
  <c r="BC179" i="215" s="1"/>
  <c r="BD179" i="215" s="1"/>
  <c r="AN162" i="215"/>
  <c r="AM162" i="215" s="1"/>
  <c r="BC162" i="215"/>
  <c r="BD162" i="215" s="1"/>
  <c r="AN152" i="215"/>
  <c r="AM152" i="215" s="1"/>
  <c r="AN176" i="215"/>
  <c r="AM176" i="215" s="1"/>
  <c r="BC176" i="215" s="1"/>
  <c r="BD176" i="215" s="1"/>
  <c r="AN169" i="215"/>
  <c r="AM169" i="215" s="1"/>
  <c r="BC169" i="215"/>
  <c r="BD169" i="215" s="1"/>
  <c r="AN164" i="215"/>
  <c r="AM164" i="215" s="1"/>
  <c r="AN151" i="215"/>
  <c r="AM151" i="215" s="1"/>
  <c r="BC151" i="215" s="1"/>
  <c r="BD151" i="215" s="1"/>
  <c r="AN200" i="215"/>
  <c r="AM200" i="215" s="1"/>
  <c r="BC200" i="215"/>
  <c r="BD200" i="215" s="1"/>
  <c r="AN170" i="215"/>
  <c r="AM170" i="215" s="1"/>
  <c r="AN156" i="215"/>
  <c r="AM156" i="215" s="1"/>
  <c r="BC156" i="215" s="1"/>
  <c r="BD156" i="215" s="1"/>
  <c r="AN149" i="215"/>
  <c r="AM149" i="215" s="1"/>
  <c r="BC149" i="215"/>
  <c r="BD149" i="215" s="1"/>
  <c r="AN189" i="215"/>
  <c r="AM189" i="215" s="1"/>
  <c r="BC194" i="215"/>
  <c r="BD194" i="215" s="1"/>
  <c r="AN194" i="215"/>
  <c r="AM194" i="215" s="1"/>
  <c r="AN193" i="215"/>
  <c r="AM193" i="215" s="1"/>
  <c r="BC193" i="215"/>
  <c r="BD193" i="215" s="1"/>
  <c r="AN168" i="215"/>
  <c r="AM168" i="215" s="1"/>
  <c r="BC177" i="215"/>
  <c r="BD177" i="215" s="1"/>
  <c r="AN177" i="215"/>
  <c r="AM177" i="215" s="1"/>
  <c r="AN157" i="215"/>
  <c r="AM157" i="215" s="1"/>
  <c r="BC157" i="215" s="1"/>
  <c r="BD157" i="215" s="1"/>
  <c r="AN183" i="215"/>
  <c r="AM183" i="215" s="1"/>
  <c r="AE196" i="215"/>
  <c r="AJ196" i="215" s="1"/>
  <c r="BB196" i="215" s="1"/>
  <c r="AN192" i="215"/>
  <c r="AM192" i="215" s="1"/>
  <c r="BC192" i="215" s="1"/>
  <c r="BD192" i="215" s="1"/>
  <c r="AN173" i="215"/>
  <c r="AM173" i="215" s="1"/>
  <c r="AJ178" i="215"/>
  <c r="BB178" i="215" s="1"/>
  <c r="AE178" i="215"/>
  <c r="AE187" i="215"/>
  <c r="AJ187" i="215" s="1"/>
  <c r="BB187" i="215" s="1"/>
  <c r="AJ197" i="215"/>
  <c r="BB197" i="215" s="1"/>
  <c r="AE197" i="215"/>
  <c r="BC199" i="215"/>
  <c r="BD199" i="215" s="1"/>
  <c r="AN199" i="215"/>
  <c r="AM199" i="215" s="1"/>
  <c r="AE186" i="215"/>
  <c r="AJ186" i="215"/>
  <c r="BB186" i="215" s="1"/>
  <c r="BC171" i="215"/>
  <c r="BD171" i="215" s="1"/>
  <c r="AN171" i="215"/>
  <c r="AM171" i="215" s="1"/>
  <c r="AN180" i="215"/>
  <c r="AM180" i="215" s="1"/>
  <c r="BC180" i="215" s="1"/>
  <c r="BD180" i="215" s="1"/>
  <c r="AN167" i="215"/>
  <c r="AM167" i="215" s="1"/>
  <c r="BC167" i="215"/>
  <c r="BD167" i="215" s="1"/>
  <c r="AE198" i="215"/>
  <c r="AJ198" i="215" s="1"/>
  <c r="BB198" i="215" s="1"/>
  <c r="BC182" i="215"/>
  <c r="BD182" i="215" s="1"/>
  <c r="AN182" i="215"/>
  <c r="AM182" i="215" s="1"/>
  <c r="AN185" i="215"/>
  <c r="AM185" i="215" s="1"/>
  <c r="AN158" i="215"/>
  <c r="AM158" i="215" s="1"/>
  <c r="AN150" i="215"/>
  <c r="AM150" i="215" s="1"/>
  <c r="BC150" i="215" s="1"/>
  <c r="BD150" i="215" s="1"/>
  <c r="AN165" i="215"/>
  <c r="AM165" i="215" s="1"/>
  <c r="BC165" i="215" s="1"/>
  <c r="BD165" i="215" s="1"/>
  <c r="AE191" i="215"/>
  <c r="AJ191" i="215" s="1"/>
  <c r="BB191" i="215" s="1"/>
  <c r="AJ154" i="215"/>
  <c r="BB154" i="215" s="1"/>
  <c r="AE154" i="215"/>
  <c r="AE163" i="215"/>
  <c r="AJ163" i="215" s="1"/>
  <c r="BB163" i="215" s="1"/>
  <c r="AJ160" i="215"/>
  <c r="BB160" i="215" s="1"/>
  <c r="AE160" i="215"/>
  <c r="BC155" i="215"/>
  <c r="BD155" i="215" s="1"/>
  <c r="AN155" i="215"/>
  <c r="AM155" i="215" s="1"/>
  <c r="AN159" i="215"/>
  <c r="AM159" i="215" s="1"/>
  <c r="AJ172" i="215"/>
  <c r="BB172" i="215" s="1"/>
  <c r="AE172" i="215"/>
  <c r="BC174" i="215"/>
  <c r="BD174" i="215" s="1"/>
  <c r="AN174" i="215"/>
  <c r="AM174" i="215" s="1"/>
  <c r="AE166" i="215"/>
  <c r="AJ166" i="215"/>
  <c r="BB166" i="215" s="1"/>
  <c r="AN195" i="215"/>
  <c r="AM195" i="215" s="1"/>
  <c r="AN175" i="215"/>
  <c r="AM175" i="215" s="1"/>
  <c r="BC175" i="215" s="1"/>
  <c r="BD175" i="215" s="1"/>
  <c r="AN161" i="215"/>
  <c r="AM161" i="215" s="1"/>
  <c r="AN123" i="215"/>
  <c r="AM123" i="215" s="1"/>
  <c r="AN95" i="215"/>
  <c r="AM95" i="215" s="1"/>
  <c r="BC95" i="215"/>
  <c r="BD95" i="215" s="1"/>
  <c r="BC127" i="215"/>
  <c r="BD127" i="215" s="1"/>
  <c r="AN127" i="215"/>
  <c r="AM127" i="215" s="1"/>
  <c r="AN120" i="215"/>
  <c r="AM120" i="215" s="1"/>
  <c r="AN94" i="215"/>
  <c r="AM94" i="215" s="1"/>
  <c r="AN148" i="215"/>
  <c r="AM148" i="215" s="1"/>
  <c r="AN128" i="215"/>
  <c r="AM128" i="215" s="1"/>
  <c r="AN114" i="215"/>
  <c r="AM114" i="215" s="1"/>
  <c r="BC114" i="215"/>
  <c r="BD114" i="215" s="1"/>
  <c r="AN110" i="215"/>
  <c r="AM110" i="215" s="1"/>
  <c r="BC110" i="215" s="1"/>
  <c r="BD110" i="215" s="1"/>
  <c r="AN108" i="215"/>
  <c r="AM108" i="215" s="1"/>
  <c r="BC108" i="215"/>
  <c r="BD108" i="215" s="1"/>
  <c r="AN133" i="215"/>
  <c r="AM133" i="215" s="1"/>
  <c r="AN122" i="215"/>
  <c r="AM122" i="215" s="1"/>
  <c r="AN136" i="215"/>
  <c r="AM136" i="215" s="1"/>
  <c r="AN104" i="215"/>
  <c r="AM104" i="215" s="1"/>
  <c r="BC104" i="215"/>
  <c r="BD104" i="215" s="1"/>
  <c r="AN135" i="215"/>
  <c r="AM135" i="215" s="1"/>
  <c r="BC135" i="215" s="1"/>
  <c r="BD135" i="215" s="1"/>
  <c r="AN116" i="215"/>
  <c r="AM116" i="215" s="1"/>
  <c r="BC116" i="215"/>
  <c r="BD116" i="215" s="1"/>
  <c r="AN130" i="215"/>
  <c r="AM130" i="215" s="1"/>
  <c r="BC130" i="215" s="1"/>
  <c r="BD130" i="215" s="1"/>
  <c r="AN98" i="215"/>
  <c r="AM98" i="215" s="1"/>
  <c r="AN140" i="215"/>
  <c r="AM140" i="215" s="1"/>
  <c r="AN103" i="215"/>
  <c r="AM103" i="215" s="1"/>
  <c r="AN129" i="215"/>
  <c r="AM129" i="215" s="1"/>
  <c r="BC129" i="215" s="1"/>
  <c r="BD129" i="215" s="1"/>
  <c r="AN139" i="215"/>
  <c r="AM139" i="215" s="1"/>
  <c r="BC139" i="215"/>
  <c r="BD139" i="215" s="1"/>
  <c r="AE124" i="215"/>
  <c r="AJ124" i="215" s="1"/>
  <c r="BB124" i="215" s="1"/>
  <c r="AN93" i="215"/>
  <c r="AM93" i="215" s="1"/>
  <c r="AE112" i="215"/>
  <c r="AJ112" i="215" s="1"/>
  <c r="BB112" i="215" s="1"/>
  <c r="AN145" i="215"/>
  <c r="AM145" i="215" s="1"/>
  <c r="BC138" i="215"/>
  <c r="BD138" i="215" s="1"/>
  <c r="AN138" i="215"/>
  <c r="AM138" i="215" s="1"/>
  <c r="AN119" i="215"/>
  <c r="AM119" i="215" s="1"/>
  <c r="BC119" i="215"/>
  <c r="BD119" i="215" s="1"/>
  <c r="AN147" i="215"/>
  <c r="AM147" i="215" s="1"/>
  <c r="BC147" i="215"/>
  <c r="BD147" i="215" s="1"/>
  <c r="BC117" i="215"/>
  <c r="BD117" i="215" s="1"/>
  <c r="AN117" i="215"/>
  <c r="AM117" i="215" s="1"/>
  <c r="AN121" i="215"/>
  <c r="AM121" i="215" s="1"/>
  <c r="BC121" i="215"/>
  <c r="BD121" i="215" s="1"/>
  <c r="AN101" i="215"/>
  <c r="AM101" i="215" s="1"/>
  <c r="BC101" i="215"/>
  <c r="BD101" i="215" s="1"/>
  <c r="AN96" i="215"/>
  <c r="AM96" i="215" s="1"/>
  <c r="AE137" i="215"/>
  <c r="AJ137" i="215"/>
  <c r="BB137" i="215" s="1"/>
  <c r="AE118" i="215"/>
  <c r="AJ118" i="215" s="1"/>
  <c r="BB118" i="215" s="1"/>
  <c r="AE109" i="215"/>
  <c r="AJ109" i="215" s="1"/>
  <c r="BB109" i="215" s="1"/>
  <c r="AN146" i="215"/>
  <c r="AM146" i="215" s="1"/>
  <c r="BC146" i="215"/>
  <c r="BD146" i="215" s="1"/>
  <c r="AN115" i="215"/>
  <c r="AM115" i="215" s="1"/>
  <c r="BC115" i="215"/>
  <c r="BD115" i="215" s="1"/>
  <c r="BC100" i="215"/>
  <c r="BD100" i="215" s="1"/>
  <c r="AN100" i="215"/>
  <c r="AM100" i="215" s="1"/>
  <c r="AN99" i="215"/>
  <c r="AM99" i="215" s="1"/>
  <c r="AN97" i="215"/>
  <c r="AM97" i="215" s="1"/>
  <c r="BC97" i="215"/>
  <c r="BD97" i="215" s="1"/>
  <c r="AE106" i="215"/>
  <c r="AJ106" i="215" s="1"/>
  <c r="BB106" i="215" s="1"/>
  <c r="AN143" i="215"/>
  <c r="AM143" i="215" s="1"/>
  <c r="BC143" i="215"/>
  <c r="BD143" i="215" s="1"/>
  <c r="AN126" i="215"/>
  <c r="AM126" i="215" s="1"/>
  <c r="BC126" i="215"/>
  <c r="BD126" i="215" s="1"/>
  <c r="AN125" i="215"/>
  <c r="AM125" i="215" s="1"/>
  <c r="AE144" i="215"/>
  <c r="AJ144" i="215"/>
  <c r="BB144" i="215" s="1"/>
  <c r="AN102" i="215"/>
  <c r="AM102" i="215" s="1"/>
  <c r="BC102" i="215"/>
  <c r="BD102" i="215" s="1"/>
  <c r="BC142" i="215"/>
  <c r="BD142" i="215" s="1"/>
  <c r="AN142" i="215"/>
  <c r="AM142" i="215" s="1"/>
  <c r="AN107" i="215"/>
  <c r="AM107" i="215" s="1"/>
  <c r="AN141" i="215"/>
  <c r="AM141" i="215" s="1"/>
  <c r="BC141" i="215"/>
  <c r="BD141" i="215" s="1"/>
  <c r="BC134" i="215"/>
  <c r="BD134" i="215" s="1"/>
  <c r="AN134" i="215"/>
  <c r="AM134" i="215" s="1"/>
  <c r="AN111" i="215"/>
  <c r="AM111" i="215" s="1"/>
  <c r="AE131" i="215"/>
  <c r="AJ131" i="215" s="1"/>
  <c r="BB131" i="215" s="1"/>
  <c r="BC132" i="215"/>
  <c r="BD132" i="215" s="1"/>
  <c r="AN132" i="215"/>
  <c r="AM132" i="215" s="1"/>
  <c r="AN113" i="215"/>
  <c r="AM113" i="215" s="1"/>
  <c r="BC113" i="215"/>
  <c r="BD113" i="215" s="1"/>
  <c r="AE105" i="215"/>
  <c r="AJ105" i="215" s="1"/>
  <c r="BB105" i="215" s="1"/>
  <c r="AN76" i="215"/>
  <c r="AM76" i="215" s="1"/>
  <c r="BC76" i="215"/>
  <c r="BD76" i="215" s="1"/>
  <c r="AN80" i="215"/>
  <c r="AM80" i="215" s="1"/>
  <c r="AN72" i="215"/>
  <c r="AM72" i="215" s="1"/>
  <c r="AN90" i="215"/>
  <c r="AM90" i="215" s="1"/>
  <c r="BC90" i="215"/>
  <c r="BD90" i="215" s="1"/>
  <c r="AN69" i="215"/>
  <c r="AM69" i="215" s="1"/>
  <c r="BC77" i="215"/>
  <c r="BD77" i="215" s="1"/>
  <c r="AN77" i="215"/>
  <c r="AM77" i="215" s="1"/>
  <c r="AN71" i="215"/>
  <c r="AM71" i="215" s="1"/>
  <c r="BC71" i="215"/>
  <c r="BD71" i="215" s="1"/>
  <c r="AN84" i="215"/>
  <c r="AM84" i="215" s="1"/>
  <c r="BC84" i="215"/>
  <c r="BD84" i="215" s="1"/>
  <c r="AE78" i="215"/>
  <c r="AJ78" i="215" s="1"/>
  <c r="BB78" i="215" s="1"/>
  <c r="AE75" i="215"/>
  <c r="AJ75" i="215" s="1"/>
  <c r="BB75" i="215" s="1"/>
  <c r="AN86" i="215"/>
  <c r="AM86" i="215" s="1"/>
  <c r="AN73" i="215"/>
  <c r="AM73" i="215" s="1"/>
  <c r="AN89" i="215"/>
  <c r="AM89" i="215" s="1"/>
  <c r="BC89" i="215"/>
  <c r="BD89" i="215" s="1"/>
  <c r="AE91" i="215"/>
  <c r="AJ91" i="215" s="1"/>
  <c r="BB91" i="215" s="1"/>
  <c r="BC70" i="215"/>
  <c r="BD70" i="215" s="1"/>
  <c r="AN70" i="215"/>
  <c r="AM70" i="215" s="1"/>
  <c r="AE83" i="215"/>
  <c r="AJ83" i="215" s="1"/>
  <c r="BB83" i="215" s="1"/>
  <c r="AE87" i="215"/>
  <c r="AJ87" i="215"/>
  <c r="BB87" i="215" s="1"/>
  <c r="AE82" i="215"/>
  <c r="AJ82" i="215" s="1"/>
  <c r="BB82" i="215" s="1"/>
  <c r="AN88" i="215"/>
  <c r="AM88" i="215" s="1"/>
  <c r="BC88" i="215"/>
  <c r="BD88" i="215" s="1"/>
  <c r="AN85" i="215"/>
  <c r="AM85" i="215" s="1"/>
  <c r="BC85" i="215"/>
  <c r="BD85" i="215" s="1"/>
  <c r="BC74" i="215"/>
  <c r="BD74" i="215" s="1"/>
  <c r="AN74" i="215"/>
  <c r="AM74" i="215" s="1"/>
  <c r="AE81" i="215"/>
  <c r="AJ81" i="215" s="1"/>
  <c r="BB81" i="215" s="1"/>
  <c r="AE79" i="215"/>
  <c r="AJ79" i="215" s="1"/>
  <c r="BB79" i="215" s="1"/>
  <c r="BC92" i="215"/>
  <c r="BD92" i="215" s="1"/>
  <c r="AN92" i="215"/>
  <c r="AM92" i="215" s="1"/>
  <c r="AT742" i="215" l="1"/>
  <c r="AS742" i="215" s="1"/>
  <c r="BF742" i="215"/>
  <c r="AR741" i="215"/>
  <c r="AQ741" i="215" s="1"/>
  <c r="BE741" i="215" s="1"/>
  <c r="BC739" i="215"/>
  <c r="BD739" i="215" s="1"/>
  <c r="BE740" i="215"/>
  <c r="AR740" i="215"/>
  <c r="AQ740" i="215" s="1"/>
  <c r="AR733" i="215"/>
  <c r="AQ733" i="215" s="1"/>
  <c r="BE733" i="215" s="1"/>
  <c r="AT732" i="215"/>
  <c r="AS732" i="215" s="1"/>
  <c r="BF732" i="215" s="1"/>
  <c r="AR731" i="215"/>
  <c r="AQ731" i="215" s="1"/>
  <c r="BE731" i="215" s="1"/>
  <c r="AR734" i="215"/>
  <c r="AQ734" i="215" s="1"/>
  <c r="BE734" i="215" s="1"/>
  <c r="AR736" i="215"/>
  <c r="AQ736" i="215" s="1"/>
  <c r="BE736" i="215" s="1"/>
  <c r="AR738" i="215"/>
  <c r="AQ738" i="215" s="1"/>
  <c r="BE738" i="215" s="1"/>
  <c r="AR730" i="215"/>
  <c r="AQ730" i="215" s="1"/>
  <c r="BC735" i="215"/>
  <c r="BD735" i="215" s="1"/>
  <c r="BC737" i="215"/>
  <c r="BD737" i="215" s="1"/>
  <c r="BE724" i="215"/>
  <c r="AR724" i="215"/>
  <c r="AQ724" i="215" s="1"/>
  <c r="AR729" i="215"/>
  <c r="AQ729" i="215" s="1"/>
  <c r="BE729" i="215" s="1"/>
  <c r="AR728" i="215"/>
  <c r="AQ728" i="215" s="1"/>
  <c r="BE728" i="215" s="1"/>
  <c r="AR727" i="215"/>
  <c r="AQ727" i="215" s="1"/>
  <c r="AR722" i="215"/>
  <c r="AQ722" i="215" s="1"/>
  <c r="BE722" i="215" s="1"/>
  <c r="BC726" i="215"/>
  <c r="BD726" i="215" s="1"/>
  <c r="BC723" i="215"/>
  <c r="BD723" i="215" s="1"/>
  <c r="BC725" i="215"/>
  <c r="BD725" i="215" s="1"/>
  <c r="AR703" i="215"/>
  <c r="AQ703" i="215" s="1"/>
  <c r="BE703" i="215"/>
  <c r="AN717" i="215"/>
  <c r="AM717" i="215" s="1"/>
  <c r="BE700" i="215"/>
  <c r="AR700" i="215"/>
  <c r="AQ700" i="215" s="1"/>
  <c r="AN704" i="215"/>
  <c r="AM704" i="215" s="1"/>
  <c r="BC704" i="215"/>
  <c r="BD704" i="215" s="1"/>
  <c r="AR719" i="215"/>
  <c r="AQ719" i="215" s="1"/>
  <c r="BE719" i="215"/>
  <c r="AR707" i="215"/>
  <c r="AQ707" i="215" s="1"/>
  <c r="BE707" i="215" s="1"/>
  <c r="AR714" i="215"/>
  <c r="AQ714" i="215" s="1"/>
  <c r="BE714" i="215" s="1"/>
  <c r="AN716" i="215"/>
  <c r="AM716" i="215" s="1"/>
  <c r="BC716" i="215"/>
  <c r="BD716" i="215" s="1"/>
  <c r="BE709" i="215"/>
  <c r="AR709" i="215"/>
  <c r="AQ709" i="215" s="1"/>
  <c r="AR713" i="215"/>
  <c r="AQ713" i="215" s="1"/>
  <c r="BE713" i="215"/>
  <c r="AR698" i="215"/>
  <c r="AQ698" i="215" s="1"/>
  <c r="BE698" i="215"/>
  <c r="AR695" i="215"/>
  <c r="AQ695" i="215" s="1"/>
  <c r="BE696" i="215"/>
  <c r="AR696" i="215"/>
  <c r="AQ696" i="215" s="1"/>
  <c r="AR711" i="215"/>
  <c r="AQ711" i="215" s="1"/>
  <c r="AR715" i="215"/>
  <c r="AQ715" i="215" s="1"/>
  <c r="BE715" i="215" s="1"/>
  <c r="AR718" i="215"/>
  <c r="AQ718" i="215" s="1"/>
  <c r="BE718" i="215" s="1"/>
  <c r="AR702" i="215"/>
  <c r="AQ702" i="215" s="1"/>
  <c r="BE702" i="215" s="1"/>
  <c r="AR701" i="215"/>
  <c r="AQ701" i="215" s="1"/>
  <c r="AR706" i="215"/>
  <c r="AQ706" i="215" s="1"/>
  <c r="BE706" i="215" s="1"/>
  <c r="BE699" i="215"/>
  <c r="AR699" i="215"/>
  <c r="AQ699" i="215" s="1"/>
  <c r="AR721" i="215"/>
  <c r="AQ721" i="215" s="1"/>
  <c r="BE721" i="215" s="1"/>
  <c r="BC697" i="215"/>
  <c r="BD697" i="215" s="1"/>
  <c r="AR708" i="215"/>
  <c r="AQ708" i="215" s="1"/>
  <c r="BE708" i="215"/>
  <c r="AR705" i="215"/>
  <c r="AQ705" i="215" s="1"/>
  <c r="BE710" i="215"/>
  <c r="AR710" i="215"/>
  <c r="AQ710" i="215" s="1"/>
  <c r="AR712" i="215"/>
  <c r="AQ712" i="215" s="1"/>
  <c r="BE712" i="215"/>
  <c r="AR720" i="215"/>
  <c r="AQ720" i="215" s="1"/>
  <c r="AR690" i="215"/>
  <c r="AQ690" i="215" s="1"/>
  <c r="BE690" i="215" s="1"/>
  <c r="AR688" i="215"/>
  <c r="AQ688" i="215" s="1"/>
  <c r="BE688" i="215" s="1"/>
  <c r="AR692" i="215"/>
  <c r="AQ692" i="215" s="1"/>
  <c r="BE692" i="215" s="1"/>
  <c r="BC693" i="215"/>
  <c r="BD693" i="215" s="1"/>
  <c r="BC691" i="215"/>
  <c r="BD691" i="215" s="1"/>
  <c r="BC687" i="215"/>
  <c r="BD687" i="215" s="1"/>
  <c r="AR694" i="215"/>
  <c r="AQ694" i="215" s="1"/>
  <c r="BC689" i="215"/>
  <c r="BD689" i="215" s="1"/>
  <c r="AR686" i="215"/>
  <c r="AQ686" i="215" s="1"/>
  <c r="BE686" i="215" s="1"/>
  <c r="BC684" i="215"/>
  <c r="BD684" i="215" s="1"/>
  <c r="BC685" i="215"/>
  <c r="BD685" i="215" s="1"/>
  <c r="BC683" i="215"/>
  <c r="BD683" i="215" s="1"/>
  <c r="BE676" i="215"/>
  <c r="AR676" i="215"/>
  <c r="AQ676" i="215" s="1"/>
  <c r="BE670" i="215"/>
  <c r="AR670" i="215"/>
  <c r="AQ670" i="215" s="1"/>
  <c r="BE682" i="215"/>
  <c r="AR682" i="215"/>
  <c r="AQ682" i="215" s="1"/>
  <c r="BE671" i="215"/>
  <c r="AR671" i="215"/>
  <c r="AQ671" i="215" s="1"/>
  <c r="AR674" i="215"/>
  <c r="AQ674" i="215" s="1"/>
  <c r="BE674" i="215" s="1"/>
  <c r="BE680" i="215"/>
  <c r="AR680" i="215"/>
  <c r="AQ680" i="215" s="1"/>
  <c r="BE669" i="215"/>
  <c r="AR669" i="215"/>
  <c r="AQ669" i="215" s="1"/>
  <c r="AR681" i="215"/>
  <c r="AQ681" i="215" s="1"/>
  <c r="AR673" i="215"/>
  <c r="AQ673" i="215" s="1"/>
  <c r="BE673" i="215" s="1"/>
  <c r="BC679" i="215"/>
  <c r="BD679" i="215" s="1"/>
  <c r="BC677" i="215"/>
  <c r="BD677" i="215" s="1"/>
  <c r="BC672" i="215"/>
  <c r="BD672" i="215" s="1"/>
  <c r="BC678" i="215"/>
  <c r="BD678" i="215" s="1"/>
  <c r="BC675" i="215"/>
  <c r="BD675" i="215" s="1"/>
  <c r="AR656" i="215"/>
  <c r="AQ656" i="215" s="1"/>
  <c r="AR662" i="215"/>
  <c r="AQ662" i="215" s="1"/>
  <c r="BE662" i="215" s="1"/>
  <c r="AR668" i="215"/>
  <c r="AQ668" i="215" s="1"/>
  <c r="BE668" i="215" s="1"/>
  <c r="BC664" i="215"/>
  <c r="BD664" i="215" s="1"/>
  <c r="BC654" i="215"/>
  <c r="BD654" i="215" s="1"/>
  <c r="BC655" i="215"/>
  <c r="BD655" i="215" s="1"/>
  <c r="AR659" i="215"/>
  <c r="AQ659" i="215" s="1"/>
  <c r="BE659" i="215" s="1"/>
  <c r="AR666" i="215"/>
  <c r="AQ666" i="215" s="1"/>
  <c r="BE651" i="215"/>
  <c r="AR651" i="215"/>
  <c r="AQ651" i="215" s="1"/>
  <c r="AR649" i="215"/>
  <c r="AQ649" i="215" s="1"/>
  <c r="BE649" i="215" s="1"/>
  <c r="AR658" i="215"/>
  <c r="AQ658" i="215" s="1"/>
  <c r="BE658" i="215" s="1"/>
  <c r="BE657" i="215"/>
  <c r="AR657" i="215"/>
  <c r="AQ657" i="215" s="1"/>
  <c r="AR653" i="215"/>
  <c r="AQ653" i="215" s="1"/>
  <c r="BE653" i="215" s="1"/>
  <c r="AR650" i="215"/>
  <c r="AQ650" i="215" s="1"/>
  <c r="BE650" i="215" s="1"/>
  <c r="BC663" i="215"/>
  <c r="BD663" i="215" s="1"/>
  <c r="BC661" i="215"/>
  <c r="BD661" i="215" s="1"/>
  <c r="BC652" i="215"/>
  <c r="BD652" i="215" s="1"/>
  <c r="BC667" i="215"/>
  <c r="BD667" i="215" s="1"/>
  <c r="BC665" i="215"/>
  <c r="BD665" i="215" s="1"/>
  <c r="BC660" i="215"/>
  <c r="BD660" i="215" s="1"/>
  <c r="AR625" i="215"/>
  <c r="AQ625" i="215" s="1"/>
  <c r="BE625" i="215"/>
  <c r="AR624" i="215"/>
  <c r="AQ624" i="215" s="1"/>
  <c r="AN627" i="215"/>
  <c r="AM627" i="215" s="1"/>
  <c r="BC627" i="215" s="1"/>
  <c r="BD627" i="215" s="1"/>
  <c r="AR639" i="215"/>
  <c r="AQ639" i="215" s="1"/>
  <c r="BE639" i="215"/>
  <c r="AR621" i="215"/>
  <c r="AQ621" i="215" s="1"/>
  <c r="AR633" i="215"/>
  <c r="AQ633" i="215" s="1"/>
  <c r="BE633" i="215" s="1"/>
  <c r="AR641" i="215"/>
  <c r="AQ641" i="215" s="1"/>
  <c r="BE641" i="215" s="1"/>
  <c r="AN623" i="215"/>
  <c r="AM623" i="215" s="1"/>
  <c r="BC623" i="215"/>
  <c r="BD623" i="215" s="1"/>
  <c r="BE632" i="215"/>
  <c r="AR632" i="215"/>
  <c r="AQ632" i="215" s="1"/>
  <c r="AR646" i="215"/>
  <c r="AQ646" i="215" s="1"/>
  <c r="BE646" i="215" s="1"/>
  <c r="AN631" i="215"/>
  <c r="AM631" i="215" s="1"/>
  <c r="BC631" i="215"/>
  <c r="BD631" i="215" s="1"/>
  <c r="BE629" i="215"/>
  <c r="AR629" i="215"/>
  <c r="AQ629" i="215" s="1"/>
  <c r="AN626" i="215"/>
  <c r="AM626" i="215" s="1"/>
  <c r="BC626" i="215"/>
  <c r="BD626" i="215" s="1"/>
  <c r="AR647" i="215"/>
  <c r="AQ647" i="215" s="1"/>
  <c r="BE647" i="215"/>
  <c r="AR635" i="215"/>
  <c r="AQ635" i="215" s="1"/>
  <c r="BE635" i="215" s="1"/>
  <c r="AR645" i="215"/>
  <c r="AQ645" i="215" s="1"/>
  <c r="BE645" i="215" s="1"/>
  <c r="AR638" i="215"/>
  <c r="AQ638" i="215" s="1"/>
  <c r="BE638" i="215" s="1"/>
  <c r="AR630" i="215"/>
  <c r="AQ630" i="215" s="1"/>
  <c r="AR644" i="215"/>
  <c r="AQ644" i="215" s="1"/>
  <c r="BE644" i="215" s="1"/>
  <c r="AR640" i="215"/>
  <c r="AQ640" i="215" s="1"/>
  <c r="BE640" i="215"/>
  <c r="BE637" i="215"/>
  <c r="AR637" i="215"/>
  <c r="AQ637" i="215" s="1"/>
  <c r="BC622" i="215"/>
  <c r="BD622" i="215" s="1"/>
  <c r="BC648" i="215"/>
  <c r="BD648" i="215" s="1"/>
  <c r="BC634" i="215"/>
  <c r="BD634" i="215" s="1"/>
  <c r="BC636" i="215"/>
  <c r="BD636" i="215" s="1"/>
  <c r="BC628" i="215"/>
  <c r="BD628" i="215" s="1"/>
  <c r="AN643" i="215"/>
  <c r="AM643" i="215" s="1"/>
  <c r="BC643" i="215" s="1"/>
  <c r="BD643" i="215" s="1"/>
  <c r="AR642" i="215"/>
  <c r="AQ642" i="215" s="1"/>
  <c r="BE642" i="215"/>
  <c r="AN596" i="215"/>
  <c r="AM596" i="215" s="1"/>
  <c r="BC596" i="215" s="1"/>
  <c r="BD596" i="215" s="1"/>
  <c r="AR594" i="215"/>
  <c r="AQ594" i="215" s="1"/>
  <c r="BE594" i="215" s="1"/>
  <c r="AR613" i="215"/>
  <c r="AQ613" i="215" s="1"/>
  <c r="BE613" i="215" s="1"/>
  <c r="AR618" i="215"/>
  <c r="AQ618" i="215" s="1"/>
  <c r="BE618" i="215" s="1"/>
  <c r="AR589" i="215"/>
  <c r="AQ589" i="215" s="1"/>
  <c r="BC602" i="215"/>
  <c r="BD602" i="215" s="1"/>
  <c r="AN602" i="215"/>
  <c r="AM602" i="215" s="1"/>
  <c r="BE590" i="215"/>
  <c r="AR590" i="215"/>
  <c r="AQ590" i="215" s="1"/>
  <c r="AR607" i="215"/>
  <c r="AQ607" i="215" s="1"/>
  <c r="BE607" i="215" s="1"/>
  <c r="BE611" i="215"/>
  <c r="AR611" i="215"/>
  <c r="AQ611" i="215" s="1"/>
  <c r="AN583" i="215"/>
  <c r="AM583" i="215" s="1"/>
  <c r="BC583" i="215" s="1"/>
  <c r="BD583" i="215" s="1"/>
  <c r="AR572" i="215"/>
  <c r="AQ572" i="215" s="1"/>
  <c r="BE581" i="215"/>
  <c r="AR581" i="215"/>
  <c r="AQ581" i="215" s="1"/>
  <c r="BE606" i="215"/>
  <c r="AR606" i="215"/>
  <c r="AQ606" i="215" s="1"/>
  <c r="AN577" i="215"/>
  <c r="AM577" i="215" s="1"/>
  <c r="AR612" i="215"/>
  <c r="AQ612" i="215" s="1"/>
  <c r="BE620" i="215"/>
  <c r="AR620" i="215"/>
  <c r="AQ620" i="215" s="1"/>
  <c r="AR573" i="215"/>
  <c r="AQ573" i="215" s="1"/>
  <c r="BE573" i="215"/>
  <c r="AN601" i="215"/>
  <c r="AM601" i="215" s="1"/>
  <c r="BC601" i="215" s="1"/>
  <c r="BD601" i="215" s="1"/>
  <c r="AN609" i="215"/>
  <c r="AM609" i="215" s="1"/>
  <c r="BC609" i="215" s="1"/>
  <c r="BD609" i="215" s="1"/>
  <c r="AR619" i="215"/>
  <c r="AQ619" i="215" s="1"/>
  <c r="BE619" i="215" s="1"/>
  <c r="BE575" i="215"/>
  <c r="AR575" i="215"/>
  <c r="AQ575" i="215" s="1"/>
  <c r="AR579" i="215"/>
  <c r="AQ579" i="215" s="1"/>
  <c r="BE579" i="215" s="1"/>
  <c r="AN584" i="215"/>
  <c r="AM584" i="215" s="1"/>
  <c r="BC584" i="215"/>
  <c r="BD584" i="215" s="1"/>
  <c r="AR587" i="215"/>
  <c r="AQ587" i="215" s="1"/>
  <c r="BE610" i="215"/>
  <c r="AR610" i="215"/>
  <c r="AQ610" i="215" s="1"/>
  <c r="AR616" i="215"/>
  <c r="AQ616" i="215" s="1"/>
  <c r="BE616" i="215" s="1"/>
  <c r="AR614" i="215"/>
  <c r="AQ614" i="215" s="1"/>
  <c r="BC598" i="215"/>
  <c r="BD598" i="215" s="1"/>
  <c r="AN595" i="215"/>
  <c r="AM595" i="215" s="1"/>
  <c r="BC595" i="215" s="1"/>
  <c r="BD595" i="215" s="1"/>
  <c r="AN615" i="215"/>
  <c r="AM615" i="215" s="1"/>
  <c r="BC615" i="215"/>
  <c r="BD615" i="215" s="1"/>
  <c r="AR578" i="215"/>
  <c r="AQ578" i="215" s="1"/>
  <c r="BE578" i="215" s="1"/>
  <c r="AR617" i="215"/>
  <c r="AQ617" i="215" s="1"/>
  <c r="AR600" i="215"/>
  <c r="AQ600" i="215" s="1"/>
  <c r="BE600" i="215" s="1"/>
  <c r="AR588" i="215"/>
  <c r="AQ588" i="215" s="1"/>
  <c r="BE588" i="215"/>
  <c r="AR582" i="215"/>
  <c r="AQ582" i="215" s="1"/>
  <c r="BE582" i="215"/>
  <c r="AR574" i="215"/>
  <c r="AQ574" i="215" s="1"/>
  <c r="BE599" i="215"/>
  <c r="AR599" i="215"/>
  <c r="AQ599" i="215" s="1"/>
  <c r="AR591" i="215"/>
  <c r="AQ591" i="215" s="1"/>
  <c r="BE591" i="215" s="1"/>
  <c r="AR597" i="215"/>
  <c r="AQ597" i="215" s="1"/>
  <c r="BE597" i="215"/>
  <c r="BC592" i="215"/>
  <c r="BD592" i="215" s="1"/>
  <c r="BC593" i="215"/>
  <c r="BD593" i="215" s="1"/>
  <c r="AN586" i="215"/>
  <c r="AM586" i="215" s="1"/>
  <c r="BC586" i="215"/>
  <c r="BD586" i="215" s="1"/>
  <c r="AN576" i="215"/>
  <c r="AM576" i="215" s="1"/>
  <c r="BC576" i="215" s="1"/>
  <c r="BD576" i="215" s="1"/>
  <c r="AN603" i="215"/>
  <c r="AM603" i="215" s="1"/>
  <c r="BC603" i="215" s="1"/>
  <c r="BD603" i="215" s="1"/>
  <c r="AN605" i="215"/>
  <c r="AM605" i="215" s="1"/>
  <c r="BC605" i="215"/>
  <c r="BD605" i="215" s="1"/>
  <c r="AR604" i="215"/>
  <c r="AQ604" i="215" s="1"/>
  <c r="AN580" i="215"/>
  <c r="AM580" i="215" s="1"/>
  <c r="BC580" i="215"/>
  <c r="BD580" i="215" s="1"/>
  <c r="AR585" i="215"/>
  <c r="AQ585" i="215" s="1"/>
  <c r="BE585" i="215" s="1"/>
  <c r="AR608" i="215"/>
  <c r="AQ608" i="215" s="1"/>
  <c r="AR538" i="215"/>
  <c r="AQ538" i="215" s="1"/>
  <c r="BE538" i="215" s="1"/>
  <c r="AR535" i="215"/>
  <c r="AQ535" i="215" s="1"/>
  <c r="BE535" i="215" s="1"/>
  <c r="BE544" i="215"/>
  <c r="AR544" i="215"/>
  <c r="AQ544" i="215" s="1"/>
  <c r="AR567" i="215"/>
  <c r="AQ567" i="215" s="1"/>
  <c r="BE567" i="215" s="1"/>
  <c r="AN532" i="215"/>
  <c r="AM532" i="215" s="1"/>
  <c r="BE546" i="215"/>
  <c r="AR546" i="215"/>
  <c r="AQ546" i="215" s="1"/>
  <c r="AR569" i="215"/>
  <c r="AQ569" i="215" s="1"/>
  <c r="BE569" i="215" s="1"/>
  <c r="AN531" i="215"/>
  <c r="AM531" i="215" s="1"/>
  <c r="BC531" i="215"/>
  <c r="BD531" i="215" s="1"/>
  <c r="BE521" i="215"/>
  <c r="AR521" i="215"/>
  <c r="AQ521" i="215" s="1"/>
  <c r="AR518" i="215"/>
  <c r="AQ518" i="215" s="1"/>
  <c r="BE518" i="215" s="1"/>
  <c r="AR568" i="215"/>
  <c r="AQ568" i="215" s="1"/>
  <c r="BE568" i="215" s="1"/>
  <c r="AN560" i="215"/>
  <c r="AM560" i="215" s="1"/>
  <c r="BC560" i="215" s="1"/>
  <c r="BD560" i="215" s="1"/>
  <c r="AR523" i="215"/>
  <c r="AQ523" i="215" s="1"/>
  <c r="BE523" i="215"/>
  <c r="AR564" i="215"/>
  <c r="AQ564" i="215" s="1"/>
  <c r="BE564" i="215" s="1"/>
  <c r="BC559" i="215"/>
  <c r="BD559" i="215" s="1"/>
  <c r="AN559" i="215"/>
  <c r="AM559" i="215" s="1"/>
  <c r="AR570" i="215"/>
  <c r="AQ570" i="215" s="1"/>
  <c r="BE570" i="215" s="1"/>
  <c r="AR515" i="215"/>
  <c r="AQ515" i="215" s="1"/>
  <c r="BE515" i="215" s="1"/>
  <c r="AR563" i="215"/>
  <c r="AQ563" i="215" s="1"/>
  <c r="BE563" i="215" s="1"/>
  <c r="AR556" i="215"/>
  <c r="AQ556" i="215" s="1"/>
  <c r="BE556" i="215" s="1"/>
  <c r="AR558" i="215"/>
  <c r="AQ558" i="215" s="1"/>
  <c r="BE558" i="215" s="1"/>
  <c r="BE519" i="215"/>
  <c r="AR519" i="215"/>
  <c r="AQ519" i="215" s="1"/>
  <c r="AN554" i="215"/>
  <c r="AM554" i="215" s="1"/>
  <c r="AN540" i="215"/>
  <c r="AM540" i="215" s="1"/>
  <c r="BC540" i="215"/>
  <c r="BD540" i="215" s="1"/>
  <c r="BE571" i="215"/>
  <c r="AR571" i="215"/>
  <c r="AQ571" i="215" s="1"/>
  <c r="AR529" i="215"/>
  <c r="AQ529" i="215" s="1"/>
  <c r="BE529" i="215" s="1"/>
  <c r="AR541" i="215"/>
  <c r="AQ541" i="215" s="1"/>
  <c r="BE541" i="215"/>
  <c r="AN550" i="215"/>
  <c r="AM550" i="215" s="1"/>
  <c r="BC550" i="215" s="1"/>
  <c r="BD550" i="215" s="1"/>
  <c r="AR561" i="215"/>
  <c r="AQ561" i="215" s="1"/>
  <c r="BE561" i="215" s="1"/>
  <c r="AR533" i="215"/>
  <c r="AQ533" i="215" s="1"/>
  <c r="BE533" i="215" s="1"/>
  <c r="BC562" i="215"/>
  <c r="BD562" i="215" s="1"/>
  <c r="AN562" i="215"/>
  <c r="AM562" i="215" s="1"/>
  <c r="AN528" i="215"/>
  <c r="AM528" i="215" s="1"/>
  <c r="BC528" i="215"/>
  <c r="BD528" i="215" s="1"/>
  <c r="BC542" i="215"/>
  <c r="BD542" i="215" s="1"/>
  <c r="AN542" i="215"/>
  <c r="AM542" i="215" s="1"/>
  <c r="AR526" i="215"/>
  <c r="AQ526" i="215" s="1"/>
  <c r="BE526" i="215" s="1"/>
  <c r="BE527" i="215"/>
  <c r="AR527" i="215"/>
  <c r="AQ527" i="215" s="1"/>
  <c r="AN537" i="215"/>
  <c r="AM537" i="215" s="1"/>
  <c r="BC537" i="215" s="1"/>
  <c r="BD537" i="215" s="1"/>
  <c r="AR557" i="215"/>
  <c r="AQ557" i="215" s="1"/>
  <c r="BE557" i="215" s="1"/>
  <c r="AR553" i="215"/>
  <c r="AQ553" i="215" s="1"/>
  <c r="BE553" i="215" s="1"/>
  <c r="AR555" i="215"/>
  <c r="AQ555" i="215" s="1"/>
  <c r="BE555" i="215" s="1"/>
  <c r="AR530" i="215"/>
  <c r="AQ530" i="215" s="1"/>
  <c r="AN525" i="215"/>
  <c r="AM525" i="215" s="1"/>
  <c r="BC525" i="215" s="1"/>
  <c r="BD525" i="215" s="1"/>
  <c r="AR516" i="215"/>
  <c r="AQ516" i="215" s="1"/>
  <c r="BE516" i="215"/>
  <c r="AN517" i="215"/>
  <c r="AM517" i="215" s="1"/>
  <c r="AR522" i="215"/>
  <c r="AQ522" i="215" s="1"/>
  <c r="BE522" i="215" s="1"/>
  <c r="AR565" i="215"/>
  <c r="AQ565" i="215" s="1"/>
  <c r="BE565" i="215"/>
  <c r="AR543" i="215"/>
  <c r="AQ543" i="215" s="1"/>
  <c r="BE543" i="215" s="1"/>
  <c r="AR539" i="215"/>
  <c r="AQ539" i="215" s="1"/>
  <c r="BE539" i="215" s="1"/>
  <c r="AR549" i="215"/>
  <c r="AQ549" i="215" s="1"/>
  <c r="BE549" i="215" s="1"/>
  <c r="AR548" i="215"/>
  <c r="AQ548" i="215" s="1"/>
  <c r="BE548" i="215"/>
  <c r="AR536" i="215"/>
  <c r="AQ536" i="215" s="1"/>
  <c r="BE536" i="215"/>
  <c r="AR551" i="215"/>
  <c r="AQ551" i="215" s="1"/>
  <c r="BC534" i="215"/>
  <c r="BD534" i="215" s="1"/>
  <c r="BC520" i="215"/>
  <c r="BD520" i="215" s="1"/>
  <c r="BC552" i="215"/>
  <c r="BD552" i="215" s="1"/>
  <c r="BC545" i="215"/>
  <c r="BD545" i="215" s="1"/>
  <c r="BC547" i="215"/>
  <c r="BD547" i="215" s="1"/>
  <c r="AN566" i="215"/>
  <c r="AM566" i="215" s="1"/>
  <c r="BC566" i="215"/>
  <c r="BD566" i="215" s="1"/>
  <c r="BC524" i="215"/>
  <c r="BD524" i="215" s="1"/>
  <c r="AN524" i="215"/>
  <c r="AM524" i="215" s="1"/>
  <c r="AR514" i="215"/>
  <c r="AQ514" i="215" s="1"/>
  <c r="BC512" i="215"/>
  <c r="BD512" i="215" s="1"/>
  <c r="AR513" i="215"/>
  <c r="AQ513" i="215" s="1"/>
  <c r="AR511" i="215"/>
  <c r="AQ511" i="215" s="1"/>
  <c r="BC508" i="215"/>
  <c r="BD508" i="215" s="1"/>
  <c r="BC510" i="215"/>
  <c r="BD510" i="215" s="1"/>
  <c r="BC509" i="215"/>
  <c r="BD509" i="215" s="1"/>
  <c r="BE505" i="215"/>
  <c r="BC506" i="215"/>
  <c r="BD506" i="215" s="1"/>
  <c r="BC507" i="215"/>
  <c r="BD507" i="215" s="1"/>
  <c r="AR496" i="215"/>
  <c r="AQ496" i="215" s="1"/>
  <c r="BE496" i="215" s="1"/>
  <c r="AR503" i="215"/>
  <c r="AQ503" i="215" s="1"/>
  <c r="BE503" i="215" s="1"/>
  <c r="BC494" i="215"/>
  <c r="BD494" i="215" s="1"/>
  <c r="AR500" i="215"/>
  <c r="AQ500" i="215" s="1"/>
  <c r="BE500" i="215" s="1"/>
  <c r="BE498" i="215"/>
  <c r="AR498" i="215"/>
  <c r="AQ498" i="215" s="1"/>
  <c r="AR502" i="215"/>
  <c r="AQ502" i="215" s="1"/>
  <c r="BE502" i="215" s="1"/>
  <c r="BE491" i="215"/>
  <c r="AR491" i="215"/>
  <c r="AQ491" i="215" s="1"/>
  <c r="AR501" i="215"/>
  <c r="AQ501" i="215" s="1"/>
  <c r="BE501" i="215" s="1"/>
  <c r="AR493" i="215"/>
  <c r="AQ493" i="215" s="1"/>
  <c r="BE493" i="215" s="1"/>
  <c r="AR504" i="215"/>
  <c r="AQ504" i="215" s="1"/>
  <c r="BE504" i="215" s="1"/>
  <c r="AR492" i="215"/>
  <c r="AQ492" i="215" s="1"/>
  <c r="BE492" i="215" s="1"/>
  <c r="BC497" i="215"/>
  <c r="BD497" i="215" s="1"/>
  <c r="BC495" i="215"/>
  <c r="BD495" i="215" s="1"/>
  <c r="BC499" i="215"/>
  <c r="BD499" i="215" s="1"/>
  <c r="AR489" i="215"/>
  <c r="AQ489" i="215" s="1"/>
  <c r="BE489" i="215" s="1"/>
  <c r="BC490" i="215"/>
  <c r="BD490" i="215" s="1"/>
  <c r="BC488" i="215"/>
  <c r="BD488" i="215" s="1"/>
  <c r="BC476" i="215"/>
  <c r="BD476" i="215" s="1"/>
  <c r="AN476" i="215"/>
  <c r="AM476" i="215" s="1"/>
  <c r="AN483" i="215"/>
  <c r="AM483" i="215" s="1"/>
  <c r="AN458" i="215"/>
  <c r="AM458" i="215" s="1"/>
  <c r="BC458" i="215" s="1"/>
  <c r="BD458" i="215" s="1"/>
  <c r="AN482" i="215"/>
  <c r="AM482" i="215" s="1"/>
  <c r="BC482" i="215" s="1"/>
  <c r="BD482" i="215" s="1"/>
  <c r="AN473" i="215"/>
  <c r="AM473" i="215" s="1"/>
  <c r="BC459" i="215"/>
  <c r="BD459" i="215" s="1"/>
  <c r="AN459" i="215"/>
  <c r="AM459" i="215" s="1"/>
  <c r="BC451" i="215"/>
  <c r="BD451" i="215" s="1"/>
  <c r="AN451" i="215"/>
  <c r="AM451" i="215" s="1"/>
  <c r="AN486" i="215"/>
  <c r="AM486" i="215" s="1"/>
  <c r="BC486" i="215"/>
  <c r="BD486" i="215" s="1"/>
  <c r="BC457" i="215"/>
  <c r="BD457" i="215" s="1"/>
  <c r="AN457" i="215"/>
  <c r="AM457" i="215" s="1"/>
  <c r="AR474" i="215"/>
  <c r="AQ474" i="215" s="1"/>
  <c r="BE474" i="215" s="1"/>
  <c r="AN471" i="215"/>
  <c r="AM471" i="215" s="1"/>
  <c r="BE449" i="215"/>
  <c r="AR449" i="215"/>
  <c r="AQ449" i="215" s="1"/>
  <c r="BE441" i="215"/>
  <c r="AR441" i="215"/>
  <c r="AQ441" i="215" s="1"/>
  <c r="AN454" i="215"/>
  <c r="AM454" i="215" s="1"/>
  <c r="AR461" i="215"/>
  <c r="AQ461" i="215" s="1"/>
  <c r="BE461" i="215"/>
  <c r="AR453" i="215"/>
  <c r="AQ453" i="215" s="1"/>
  <c r="BE453" i="215"/>
  <c r="BE462" i="215"/>
  <c r="AR462" i="215"/>
  <c r="AQ462" i="215" s="1"/>
  <c r="AR440" i="215"/>
  <c r="AQ440" i="215" s="1"/>
  <c r="BE440" i="215" s="1"/>
  <c r="AR487" i="215"/>
  <c r="AQ487" i="215" s="1"/>
  <c r="BE487" i="215" s="1"/>
  <c r="AN447" i="215"/>
  <c r="AM447" i="215" s="1"/>
  <c r="BC447" i="215" s="1"/>
  <c r="BD447" i="215" s="1"/>
  <c r="BE465" i="215"/>
  <c r="AR465" i="215"/>
  <c r="AQ465" i="215" s="1"/>
  <c r="AN470" i="215"/>
  <c r="AM470" i="215" s="1"/>
  <c r="BC470" i="215"/>
  <c r="BD470" i="215" s="1"/>
  <c r="BE479" i="215"/>
  <c r="AR479" i="215"/>
  <c r="AQ479" i="215" s="1"/>
  <c r="AN484" i="215"/>
  <c r="AM484" i="215" s="1"/>
  <c r="BC484" i="215" s="1"/>
  <c r="BD484" i="215" s="1"/>
  <c r="BE439" i="215"/>
  <c r="AR439" i="215"/>
  <c r="AQ439" i="215" s="1"/>
  <c r="AR456" i="215"/>
  <c r="AQ456" i="215" s="1"/>
  <c r="BE456" i="215" s="1"/>
  <c r="BC444" i="215"/>
  <c r="BD444" i="215" s="1"/>
  <c r="AN472" i="215"/>
  <c r="AM472" i="215" s="1"/>
  <c r="BC472" i="215" s="1"/>
  <c r="BD472" i="215" s="1"/>
  <c r="AR450" i="215"/>
  <c r="AQ450" i="215" s="1"/>
  <c r="BE450" i="215" s="1"/>
  <c r="AN467" i="215"/>
  <c r="AM467" i="215" s="1"/>
  <c r="BC467" i="215" s="1"/>
  <c r="BD467" i="215" s="1"/>
  <c r="AN485" i="215"/>
  <c r="AM485" i="215" s="1"/>
  <c r="BC485" i="215"/>
  <c r="BD485" i="215" s="1"/>
  <c r="AN468" i="215"/>
  <c r="AM468" i="215" s="1"/>
  <c r="BC468" i="215" s="1"/>
  <c r="BD468" i="215" s="1"/>
  <c r="AN480" i="215"/>
  <c r="AM480" i="215" s="1"/>
  <c r="BC480" i="215"/>
  <c r="BD480" i="215" s="1"/>
  <c r="AN477" i="215"/>
  <c r="AM477" i="215" s="1"/>
  <c r="AN464" i="215"/>
  <c r="AM464" i="215" s="1"/>
  <c r="BC464" i="215" s="1"/>
  <c r="BD464" i="215" s="1"/>
  <c r="BC463" i="215"/>
  <c r="BD463" i="215" s="1"/>
  <c r="AN463" i="215"/>
  <c r="AM463" i="215" s="1"/>
  <c r="AN481" i="215"/>
  <c r="AM481" i="215" s="1"/>
  <c r="AR478" i="215"/>
  <c r="AQ478" i="215" s="1"/>
  <c r="BE478" i="215"/>
  <c r="AR466" i="215"/>
  <c r="AQ466" i="215" s="1"/>
  <c r="BE466" i="215"/>
  <c r="BC460" i="215"/>
  <c r="BD460" i="215" s="1"/>
  <c r="BC475" i="215"/>
  <c r="BD475" i="215" s="1"/>
  <c r="BC469" i="215"/>
  <c r="BD469" i="215" s="1"/>
  <c r="BC446" i="215"/>
  <c r="BD446" i="215" s="1"/>
  <c r="BC442" i="215"/>
  <c r="BD442" i="215" s="1"/>
  <c r="BC455" i="215"/>
  <c r="BD455" i="215" s="1"/>
  <c r="BC448" i="215"/>
  <c r="BD448" i="215" s="1"/>
  <c r="BC445" i="215"/>
  <c r="BD445" i="215" s="1"/>
  <c r="BC452" i="215"/>
  <c r="BD452" i="215" s="1"/>
  <c r="BE443" i="215"/>
  <c r="AR443" i="215"/>
  <c r="AQ443" i="215" s="1"/>
  <c r="AN388" i="215"/>
  <c r="AM388" i="215" s="1"/>
  <c r="AR390" i="215"/>
  <c r="AQ390" i="215" s="1"/>
  <c r="BE390" i="215" s="1"/>
  <c r="BE400" i="215"/>
  <c r="AR400" i="215"/>
  <c r="AQ400" i="215" s="1"/>
  <c r="AR437" i="215"/>
  <c r="AQ437" i="215" s="1"/>
  <c r="BE437" i="215" s="1"/>
  <c r="AN406" i="215"/>
  <c r="AM406" i="215" s="1"/>
  <c r="AR420" i="215"/>
  <c r="AQ420" i="215" s="1"/>
  <c r="BE420" i="215" s="1"/>
  <c r="AR399" i="215"/>
  <c r="AQ399" i="215" s="1"/>
  <c r="BE399" i="215" s="1"/>
  <c r="AR418" i="215"/>
  <c r="AQ418" i="215" s="1"/>
  <c r="BE418" i="215" s="1"/>
  <c r="AN402" i="215"/>
  <c r="AM402" i="215" s="1"/>
  <c r="BC402" i="215" s="1"/>
  <c r="BD402" i="215" s="1"/>
  <c r="AR386" i="215"/>
  <c r="AQ386" i="215" s="1"/>
  <c r="BE386" i="215"/>
  <c r="AR422" i="215"/>
  <c r="AQ422" i="215" s="1"/>
  <c r="BE422" i="215" s="1"/>
  <c r="BC405" i="215"/>
  <c r="BD405" i="215" s="1"/>
  <c r="AN405" i="215"/>
  <c r="AM405" i="215" s="1"/>
  <c r="AR403" i="215"/>
  <c r="AQ403" i="215" s="1"/>
  <c r="BE403" i="215" s="1"/>
  <c r="AN433" i="215"/>
  <c r="AM433" i="215" s="1"/>
  <c r="BC392" i="215"/>
  <c r="BD392" i="215" s="1"/>
  <c r="AN392" i="215"/>
  <c r="AM392" i="215" s="1"/>
  <c r="AN398" i="215"/>
  <c r="AM398" i="215" s="1"/>
  <c r="BC398" i="215"/>
  <c r="BD398" i="215" s="1"/>
  <c r="AR434" i="215"/>
  <c r="AQ434" i="215" s="1"/>
  <c r="BE434" i="215" s="1"/>
  <c r="AR384" i="215"/>
  <c r="AQ384" i="215" s="1"/>
  <c r="AR408" i="215"/>
  <c r="AQ408" i="215" s="1"/>
  <c r="BE408" i="215" s="1"/>
  <c r="BE396" i="215"/>
  <c r="AR396" i="215"/>
  <c r="AQ396" i="215" s="1"/>
  <c r="AR379" i="215"/>
  <c r="AQ379" i="215" s="1"/>
  <c r="BE379" i="215" s="1"/>
  <c r="AR419" i="215"/>
  <c r="AQ419" i="215" s="1"/>
  <c r="BE419" i="215" s="1"/>
  <c r="BC430" i="215"/>
  <c r="BD430" i="215" s="1"/>
  <c r="BC391" i="215"/>
  <c r="BD391" i="215" s="1"/>
  <c r="BC409" i="215"/>
  <c r="BD409" i="215" s="1"/>
  <c r="BC413" i="215"/>
  <c r="BD413" i="215" s="1"/>
  <c r="AN410" i="215"/>
  <c r="AM410" i="215" s="1"/>
  <c r="BE414" i="215"/>
  <c r="AR414" i="215"/>
  <c r="AQ414" i="215" s="1"/>
  <c r="AR436" i="215"/>
  <c r="AQ436" i="215" s="1"/>
  <c r="AR395" i="215"/>
  <c r="AQ395" i="215" s="1"/>
  <c r="BE395" i="215"/>
  <c r="AN424" i="215"/>
  <c r="AM424" i="215" s="1"/>
  <c r="AN404" i="215"/>
  <c r="AM404" i="215" s="1"/>
  <c r="BC404" i="215" s="1"/>
  <c r="BD404" i="215" s="1"/>
  <c r="AN417" i="215"/>
  <c r="AM417" i="215" s="1"/>
  <c r="BC417" i="215"/>
  <c r="BD417" i="215" s="1"/>
  <c r="AN423" i="215"/>
  <c r="AM423" i="215" s="1"/>
  <c r="BC423" i="215"/>
  <c r="BD423" i="215" s="1"/>
  <c r="AN382" i="215"/>
  <c r="AM382" i="215" s="1"/>
  <c r="BC382" i="215"/>
  <c r="BD382" i="215" s="1"/>
  <c r="AR407" i="215"/>
  <c r="AQ407" i="215" s="1"/>
  <c r="AR432" i="215"/>
  <c r="AQ432" i="215" s="1"/>
  <c r="AR429" i="215"/>
  <c r="AQ429" i="215" s="1"/>
  <c r="BE429" i="215" s="1"/>
  <c r="AR381" i="215"/>
  <c r="AQ381" i="215" s="1"/>
  <c r="BE381" i="215"/>
  <c r="AR387" i="215"/>
  <c r="AQ387" i="215" s="1"/>
  <c r="BE387" i="215" s="1"/>
  <c r="AR435" i="215"/>
  <c r="AQ435" i="215" s="1"/>
  <c r="BE435" i="215" s="1"/>
  <c r="BE389" i="215"/>
  <c r="AR389" i="215"/>
  <c r="AQ389" i="215" s="1"/>
  <c r="AN415" i="215"/>
  <c r="AM415" i="215" s="1"/>
  <c r="AN426" i="215"/>
  <c r="AM426" i="215" s="1"/>
  <c r="AN427" i="215"/>
  <c r="AM427" i="215" s="1"/>
  <c r="BC427" i="215"/>
  <c r="BD427" i="215" s="1"/>
  <c r="AR401" i="215"/>
  <c r="AQ401" i="215" s="1"/>
  <c r="BE401" i="215" s="1"/>
  <c r="BE383" i="215"/>
  <c r="AR383" i="215"/>
  <c r="AQ383" i="215" s="1"/>
  <c r="AR425" i="215"/>
  <c r="AQ425" i="215" s="1"/>
  <c r="BE425" i="215"/>
  <c r="AN421" i="215"/>
  <c r="AM421" i="215" s="1"/>
  <c r="AR431" i="215"/>
  <c r="AQ431" i="215" s="1"/>
  <c r="AR380" i="215"/>
  <c r="AQ380" i="215" s="1"/>
  <c r="BE380" i="215"/>
  <c r="AR412" i="215"/>
  <c r="AQ412" i="215" s="1"/>
  <c r="BE412" i="215" s="1"/>
  <c r="AR378" i="215"/>
  <c r="AQ378" i="215" s="1"/>
  <c r="BE378" i="215" s="1"/>
  <c r="AR438" i="215"/>
  <c r="AQ438" i="215" s="1"/>
  <c r="BE438" i="215" s="1"/>
  <c r="BE394" i="215"/>
  <c r="AR394" i="215"/>
  <c r="AQ394" i="215" s="1"/>
  <c r="BC385" i="215"/>
  <c r="BD385" i="215" s="1"/>
  <c r="BC411" i="215"/>
  <c r="BD411" i="215" s="1"/>
  <c r="BC428" i="215"/>
  <c r="BD428" i="215" s="1"/>
  <c r="BC416" i="215"/>
  <c r="BD416" i="215" s="1"/>
  <c r="BC393" i="215"/>
  <c r="BD393" i="215" s="1"/>
  <c r="BC397" i="215"/>
  <c r="BD397" i="215" s="1"/>
  <c r="AN350" i="215"/>
  <c r="AM350" i="215" s="1"/>
  <c r="AR355" i="215"/>
  <c r="AQ355" i="215" s="1"/>
  <c r="BE355" i="215" s="1"/>
  <c r="AN336" i="215"/>
  <c r="AM336" i="215" s="1"/>
  <c r="BC336" i="215" s="1"/>
  <c r="BD336" i="215" s="1"/>
  <c r="AN360" i="215"/>
  <c r="AM360" i="215" s="1"/>
  <c r="BC360" i="215"/>
  <c r="BD360" i="215" s="1"/>
  <c r="AR377" i="215"/>
  <c r="AQ377" i="215" s="1"/>
  <c r="BE377" i="215" s="1"/>
  <c r="BE326" i="215"/>
  <c r="AR326" i="215"/>
  <c r="AQ326" i="215" s="1"/>
  <c r="AR337" i="215"/>
  <c r="AQ337" i="215" s="1"/>
  <c r="BE337" i="215" s="1"/>
  <c r="AR369" i="215"/>
  <c r="AQ369" i="215" s="1"/>
  <c r="BE369" i="215" s="1"/>
  <c r="AN332" i="215"/>
  <c r="AM332" i="215" s="1"/>
  <c r="BC332" i="215" s="1"/>
  <c r="BD332" i="215" s="1"/>
  <c r="AN371" i="215"/>
  <c r="AM371" i="215" s="1"/>
  <c r="AR334" i="215"/>
  <c r="AQ334" i="215" s="1"/>
  <c r="BE334" i="215" s="1"/>
  <c r="AN327" i="215"/>
  <c r="AM327" i="215" s="1"/>
  <c r="BC327" i="215" s="1"/>
  <c r="BD327" i="215" s="1"/>
  <c r="AR352" i="215"/>
  <c r="AQ352" i="215" s="1"/>
  <c r="BE352" i="215" s="1"/>
  <c r="AR368" i="215"/>
  <c r="AQ368" i="215" s="1"/>
  <c r="BE368" i="215" s="1"/>
  <c r="BC353" i="215"/>
  <c r="BD353" i="215" s="1"/>
  <c r="AN353" i="215"/>
  <c r="AM353" i="215" s="1"/>
  <c r="AN324" i="215"/>
  <c r="AM324" i="215" s="1"/>
  <c r="BC324" i="215"/>
  <c r="BD324" i="215" s="1"/>
  <c r="AN366" i="215"/>
  <c r="AM366" i="215" s="1"/>
  <c r="AR362" i="215"/>
  <c r="AQ362" i="215" s="1"/>
  <c r="BE362" i="215"/>
  <c r="AN328" i="215"/>
  <c r="AM328" i="215" s="1"/>
  <c r="BC328" i="215"/>
  <c r="BD328" i="215" s="1"/>
  <c r="AR363" i="215"/>
  <c r="AQ363" i="215" s="1"/>
  <c r="AR358" i="215"/>
  <c r="AQ358" i="215" s="1"/>
  <c r="BE358" i="215" s="1"/>
  <c r="AR364" i="215"/>
  <c r="AQ364" i="215" s="1"/>
  <c r="BE364" i="215" s="1"/>
  <c r="BC321" i="215"/>
  <c r="BD321" i="215" s="1"/>
  <c r="AR322" i="215"/>
  <c r="AQ322" i="215" s="1"/>
  <c r="BE322" i="215" s="1"/>
  <c r="AR338" i="215"/>
  <c r="AQ338" i="215" s="1"/>
  <c r="BE338" i="215" s="1"/>
  <c r="AR340" i="215"/>
  <c r="AQ340" i="215" s="1"/>
  <c r="BE340" i="215"/>
  <c r="AR361" i="215"/>
  <c r="AQ361" i="215" s="1"/>
  <c r="BE361" i="215" s="1"/>
  <c r="AR331" i="215"/>
  <c r="AQ331" i="215" s="1"/>
  <c r="BE331" i="215" s="1"/>
  <c r="AR351" i="215"/>
  <c r="AQ351" i="215" s="1"/>
  <c r="BE351" i="215" s="1"/>
  <c r="BC342" i="215"/>
  <c r="BD342" i="215" s="1"/>
  <c r="BC367" i="215"/>
  <c r="BD367" i="215" s="1"/>
  <c r="AR373" i="215"/>
  <c r="AQ373" i="215" s="1"/>
  <c r="AN372" i="215"/>
  <c r="AM372" i="215" s="1"/>
  <c r="AR320" i="215"/>
  <c r="AQ320" i="215" s="1"/>
  <c r="BE320" i="215"/>
  <c r="AN330" i="215"/>
  <c r="AM330" i="215" s="1"/>
  <c r="AN374" i="215"/>
  <c r="AM374" i="215" s="1"/>
  <c r="AN348" i="215"/>
  <c r="AM348" i="215" s="1"/>
  <c r="BC348" i="215" s="1"/>
  <c r="BD348" i="215" s="1"/>
  <c r="AN375" i="215"/>
  <c r="AM375" i="215" s="1"/>
  <c r="AR347" i="215"/>
  <c r="AQ347" i="215" s="1"/>
  <c r="BE347" i="215" s="1"/>
  <c r="AN357" i="215"/>
  <c r="AM357" i="215" s="1"/>
  <c r="BC357" i="215"/>
  <c r="BD357" i="215" s="1"/>
  <c r="AN354" i="215"/>
  <c r="AM354" i="215" s="1"/>
  <c r="BC354" i="215"/>
  <c r="BD354" i="215" s="1"/>
  <c r="AN370" i="215"/>
  <c r="AM370" i="215" s="1"/>
  <c r="BC370" i="215"/>
  <c r="BD370" i="215" s="1"/>
  <c r="AR339" i="215"/>
  <c r="AQ339" i="215" s="1"/>
  <c r="AN346" i="215"/>
  <c r="AM346" i="215" s="1"/>
  <c r="BC346" i="215"/>
  <c r="BD346" i="215" s="1"/>
  <c r="BC343" i="215"/>
  <c r="BD343" i="215" s="1"/>
  <c r="BC341" i="215"/>
  <c r="BD341" i="215" s="1"/>
  <c r="BC356" i="215"/>
  <c r="BD356" i="215" s="1"/>
  <c r="BC329" i="215"/>
  <c r="BD329" i="215" s="1"/>
  <c r="BC345" i="215"/>
  <c r="BD345" i="215" s="1"/>
  <c r="AN345" i="215"/>
  <c r="AM345" i="215" s="1"/>
  <c r="AR349" i="215"/>
  <c r="AQ349" i="215" s="1"/>
  <c r="BE349" i="215" s="1"/>
  <c r="AR376" i="215"/>
  <c r="AQ376" i="215" s="1"/>
  <c r="BE376" i="215" s="1"/>
  <c r="BC333" i="215"/>
  <c r="BD333" i="215" s="1"/>
  <c r="BC325" i="215"/>
  <c r="BD325" i="215" s="1"/>
  <c r="BC344" i="215"/>
  <c r="BD344" i="215" s="1"/>
  <c r="BC365" i="215"/>
  <c r="BD365" i="215" s="1"/>
  <c r="BC359" i="215"/>
  <c r="BD359" i="215" s="1"/>
  <c r="BC323" i="215"/>
  <c r="BD323" i="215" s="1"/>
  <c r="BC335" i="215"/>
  <c r="BD335" i="215" s="1"/>
  <c r="AR311" i="215"/>
  <c r="AQ311" i="215" s="1"/>
  <c r="BE311" i="215"/>
  <c r="AN285" i="215"/>
  <c r="AM285" i="215" s="1"/>
  <c r="BE274" i="215"/>
  <c r="AR274" i="215"/>
  <c r="AQ274" i="215" s="1"/>
  <c r="AN281" i="215"/>
  <c r="AM281" i="215" s="1"/>
  <c r="AN291" i="215"/>
  <c r="AM291" i="215" s="1"/>
  <c r="BC291" i="215" s="1"/>
  <c r="BD291" i="215" s="1"/>
  <c r="BE317" i="215"/>
  <c r="AR317" i="215"/>
  <c r="AQ317" i="215" s="1"/>
  <c r="AR300" i="215"/>
  <c r="AQ300" i="215" s="1"/>
  <c r="BE300" i="215" s="1"/>
  <c r="AR268" i="215"/>
  <c r="AQ268" i="215" s="1"/>
  <c r="BE268" i="215"/>
  <c r="BE275" i="215"/>
  <c r="AR275" i="215"/>
  <c r="AQ275" i="215" s="1"/>
  <c r="AR286" i="215"/>
  <c r="AQ286" i="215" s="1"/>
  <c r="AR282" i="215"/>
  <c r="AQ282" i="215" s="1"/>
  <c r="BE282" i="215" s="1"/>
  <c r="BC316" i="215"/>
  <c r="BD316" i="215" s="1"/>
  <c r="AN316" i="215"/>
  <c r="AM316" i="215" s="1"/>
  <c r="AN284" i="215"/>
  <c r="AM284" i="215" s="1"/>
  <c r="BC284" i="215"/>
  <c r="BD284" i="215" s="1"/>
  <c r="AN271" i="215"/>
  <c r="AM271" i="215" s="1"/>
  <c r="BC271" i="215"/>
  <c r="BD271" i="215" s="1"/>
  <c r="BE292" i="215"/>
  <c r="AR292" i="215"/>
  <c r="AQ292" i="215" s="1"/>
  <c r="AN290" i="215"/>
  <c r="AM290" i="215" s="1"/>
  <c r="BC290" i="215"/>
  <c r="BD290" i="215" s="1"/>
  <c r="AR294" i="215"/>
  <c r="AQ294" i="215" s="1"/>
  <c r="AR262" i="215"/>
  <c r="AQ262" i="215" s="1"/>
  <c r="BE262" i="215" s="1"/>
  <c r="AN314" i="215"/>
  <c r="AM314" i="215" s="1"/>
  <c r="BC314" i="215"/>
  <c r="BD314" i="215" s="1"/>
  <c r="AR309" i="215"/>
  <c r="AQ309" i="215" s="1"/>
  <c r="AR297" i="215"/>
  <c r="AQ297" i="215" s="1"/>
  <c r="BE297" i="215" s="1"/>
  <c r="BE261" i="215"/>
  <c r="AR261" i="215"/>
  <c r="AQ261" i="215" s="1"/>
  <c r="AR304" i="215"/>
  <c r="AQ304" i="215" s="1"/>
  <c r="BE304" i="215" s="1"/>
  <c r="AN296" i="215"/>
  <c r="AM296" i="215" s="1"/>
  <c r="AR288" i="215"/>
  <c r="AQ288" i="215" s="1"/>
  <c r="BE288" i="215" s="1"/>
  <c r="AR305" i="215"/>
  <c r="AQ305" i="215" s="1"/>
  <c r="BE305" i="215"/>
  <c r="AN260" i="215"/>
  <c r="AM260" i="215" s="1"/>
  <c r="AR312" i="215"/>
  <c r="AQ312" i="215" s="1"/>
  <c r="BE312" i="215"/>
  <c r="AR280" i="215"/>
  <c r="AQ280" i="215" s="1"/>
  <c r="AR303" i="215"/>
  <c r="AQ303" i="215" s="1"/>
  <c r="BE303" i="215" s="1"/>
  <c r="AR299" i="215"/>
  <c r="AQ299" i="215" s="1"/>
  <c r="BE299" i="215" s="1"/>
  <c r="AR267" i="215"/>
  <c r="AQ267" i="215" s="1"/>
  <c r="BE267" i="215"/>
  <c r="AR306" i="215"/>
  <c r="AQ306" i="215" s="1"/>
  <c r="BE306" i="215"/>
  <c r="AR298" i="215"/>
  <c r="AQ298" i="215" s="1"/>
  <c r="BE298" i="215"/>
  <c r="BC266" i="215"/>
  <c r="BD266" i="215" s="1"/>
  <c r="BC279" i="215"/>
  <c r="BD279" i="215" s="1"/>
  <c r="BC315" i="215"/>
  <c r="BD315" i="215" s="1"/>
  <c r="BC293" i="215"/>
  <c r="BD293" i="215" s="1"/>
  <c r="BC283" i="215"/>
  <c r="BD283" i="215" s="1"/>
  <c r="BC264" i="215"/>
  <c r="BD264" i="215" s="1"/>
  <c r="AN259" i="215"/>
  <c r="AM259" i="215" s="1"/>
  <c r="AR270" i="215"/>
  <c r="AQ270" i="215" s="1"/>
  <c r="AN265" i="215"/>
  <c r="AM265" i="215" s="1"/>
  <c r="BC265" i="215"/>
  <c r="BD265" i="215" s="1"/>
  <c r="AN308" i="215"/>
  <c r="AM308" i="215" s="1"/>
  <c r="BC308" i="215"/>
  <c r="BD308" i="215" s="1"/>
  <c r="AR301" i="215"/>
  <c r="AQ301" i="215" s="1"/>
  <c r="BE301" i="215"/>
  <c r="AR310" i="215"/>
  <c r="AQ310" i="215" s="1"/>
  <c r="BE310" i="215"/>
  <c r="AR289" i="215"/>
  <c r="AQ289" i="215" s="1"/>
  <c r="AN302" i="215"/>
  <c r="AM302" i="215" s="1"/>
  <c r="BC302" i="215"/>
  <c r="BD302" i="215" s="1"/>
  <c r="AR277" i="215"/>
  <c r="AQ277" i="215" s="1"/>
  <c r="BE277" i="215" s="1"/>
  <c r="AR269" i="215"/>
  <c r="AQ269" i="215" s="1"/>
  <c r="BE269" i="215" s="1"/>
  <c r="AR295" i="215"/>
  <c r="AQ295" i="215" s="1"/>
  <c r="BE295" i="215" s="1"/>
  <c r="AR278" i="215"/>
  <c r="AQ278" i="215" s="1"/>
  <c r="AR273" i="215"/>
  <c r="AQ273" i="215" s="1"/>
  <c r="BE273" i="215" s="1"/>
  <c r="AR318" i="215"/>
  <c r="AQ318" i="215" s="1"/>
  <c r="BE318" i="215"/>
  <c r="BC272" i="215"/>
  <c r="BD272" i="215" s="1"/>
  <c r="BC313" i="215"/>
  <c r="BD313" i="215" s="1"/>
  <c r="BC307" i="215"/>
  <c r="BD307" i="215" s="1"/>
  <c r="BC319" i="215"/>
  <c r="BD319" i="215" s="1"/>
  <c r="AR276" i="215"/>
  <c r="AQ276" i="215" s="1"/>
  <c r="AN287" i="215"/>
  <c r="AM287" i="215" s="1"/>
  <c r="AR263" i="215"/>
  <c r="AQ263" i="215" s="1"/>
  <c r="BE263" i="215"/>
  <c r="AN223" i="215"/>
  <c r="AM223" i="215" s="1"/>
  <c r="AR240" i="215"/>
  <c r="AQ240" i="215" s="1"/>
  <c r="BE240" i="215"/>
  <c r="BC255" i="215"/>
  <c r="BD255" i="215" s="1"/>
  <c r="AN255" i="215"/>
  <c r="AM255" i="215" s="1"/>
  <c r="AR220" i="215"/>
  <c r="AQ220" i="215" s="1"/>
  <c r="BE220" i="215" s="1"/>
  <c r="AN230" i="215"/>
  <c r="AM230" i="215" s="1"/>
  <c r="BC230" i="215"/>
  <c r="BD230" i="215" s="1"/>
  <c r="BE257" i="215"/>
  <c r="AR257" i="215"/>
  <c r="AQ257" i="215" s="1"/>
  <c r="AR242" i="215"/>
  <c r="AQ242" i="215" s="1"/>
  <c r="AR248" i="215"/>
  <c r="AQ248" i="215" s="1"/>
  <c r="BE248" i="215" s="1"/>
  <c r="BE214" i="215"/>
  <c r="AR214" i="215"/>
  <c r="AQ214" i="215" s="1"/>
  <c r="AN226" i="215"/>
  <c r="AM226" i="215" s="1"/>
  <c r="BC226" i="215"/>
  <c r="BD226" i="215" s="1"/>
  <c r="AN247" i="215"/>
  <c r="AM247" i="215" s="1"/>
  <c r="BC247" i="215"/>
  <c r="BD247" i="215" s="1"/>
  <c r="BE258" i="215"/>
  <c r="AR258" i="215"/>
  <c r="AQ258" i="215" s="1"/>
  <c r="AR249" i="215"/>
  <c r="AQ249" i="215" s="1"/>
  <c r="BE249" i="215" s="1"/>
  <c r="AN218" i="215"/>
  <c r="AM218" i="215" s="1"/>
  <c r="BC218" i="215"/>
  <c r="BD218" i="215" s="1"/>
  <c r="BE221" i="215"/>
  <c r="AR221" i="215"/>
  <c r="AQ221" i="215" s="1"/>
  <c r="AN251" i="215"/>
  <c r="AM251" i="215" s="1"/>
  <c r="BC251" i="215"/>
  <c r="BD251" i="215" s="1"/>
  <c r="AR224" i="215"/>
  <c r="AQ224" i="215" s="1"/>
  <c r="AR203" i="215"/>
  <c r="AQ203" i="215" s="1"/>
  <c r="BE203" i="215"/>
  <c r="BC241" i="215"/>
  <c r="BD241" i="215" s="1"/>
  <c r="AN241" i="215"/>
  <c r="AM241" i="215" s="1"/>
  <c r="AN246" i="215"/>
  <c r="AM246" i="215" s="1"/>
  <c r="AR219" i="215"/>
  <c r="AQ219" i="215" s="1"/>
  <c r="AR233" i="215"/>
  <c r="AQ233" i="215" s="1"/>
  <c r="BE233" i="215" s="1"/>
  <c r="AR234" i="215"/>
  <c r="AQ234" i="215" s="1"/>
  <c r="BE234" i="215"/>
  <c r="BC209" i="215"/>
  <c r="BD209" i="215" s="1"/>
  <c r="AR210" i="215"/>
  <c r="AQ210" i="215" s="1"/>
  <c r="BE210" i="215" s="1"/>
  <c r="AR254" i="215"/>
  <c r="AQ254" i="215" s="1"/>
  <c r="BE254" i="215" s="1"/>
  <c r="AR215" i="215"/>
  <c r="AQ215" i="215" s="1"/>
  <c r="BE215" i="215" s="1"/>
  <c r="AR256" i="215"/>
  <c r="AQ256" i="215" s="1"/>
  <c r="BE256" i="215"/>
  <c r="BC250" i="215"/>
  <c r="BD250" i="215" s="1"/>
  <c r="AN250" i="215"/>
  <c r="AM250" i="215" s="1"/>
  <c r="AR211" i="215"/>
  <c r="AQ211" i="215" s="1"/>
  <c r="BE211" i="215" s="1"/>
  <c r="AR232" i="215"/>
  <c r="AQ232" i="215" s="1"/>
  <c r="BE232" i="215" s="1"/>
  <c r="AR204" i="215"/>
  <c r="AQ204" i="215" s="1"/>
  <c r="BE204" i="215" s="1"/>
  <c r="AR245" i="215"/>
  <c r="AQ245" i="215" s="1"/>
  <c r="AR227" i="215"/>
  <c r="AQ227" i="215" s="1"/>
  <c r="BE227" i="215" s="1"/>
  <c r="BC236" i="215"/>
  <c r="BD236" i="215" s="1"/>
  <c r="BC235" i="215"/>
  <c r="BD235" i="215" s="1"/>
  <c r="BC252" i="215"/>
  <c r="BD252" i="215" s="1"/>
  <c r="BC229" i="215"/>
  <c r="BD229" i="215" s="1"/>
  <c r="BC253" i="215"/>
  <c r="BD253" i="215" s="1"/>
  <c r="BC243" i="215"/>
  <c r="BD243" i="215" s="1"/>
  <c r="BC231" i="215"/>
  <c r="BD231" i="215" s="1"/>
  <c r="BC244" i="215"/>
  <c r="BD244" i="215" s="1"/>
  <c r="BC238" i="215"/>
  <c r="BD238" i="215" s="1"/>
  <c r="AN213" i="215"/>
  <c r="AM213" i="215" s="1"/>
  <c r="AR206" i="215"/>
  <c r="AQ206" i="215" s="1"/>
  <c r="BE206" i="215" s="1"/>
  <c r="AR237" i="215"/>
  <c r="AQ237" i="215" s="1"/>
  <c r="BE237" i="215"/>
  <c r="AR217" i="215"/>
  <c r="AQ217" i="215" s="1"/>
  <c r="AR208" i="215"/>
  <c r="AQ208" i="215" s="1"/>
  <c r="BE208" i="215" s="1"/>
  <c r="AN207" i="215"/>
  <c r="AM207" i="215" s="1"/>
  <c r="AR239" i="215"/>
  <c r="AQ239" i="215" s="1"/>
  <c r="BE239" i="215" s="1"/>
  <c r="BE216" i="215"/>
  <c r="AR216" i="215"/>
  <c r="AQ216" i="215" s="1"/>
  <c r="AR212" i="215"/>
  <c r="AQ212" i="215" s="1"/>
  <c r="BE212" i="215"/>
  <c r="BE205" i="215"/>
  <c r="AR205" i="215"/>
  <c r="AQ205" i="215" s="1"/>
  <c r="AR222" i="215"/>
  <c r="AQ222" i="215" s="1"/>
  <c r="BE222" i="215"/>
  <c r="AR225" i="215"/>
  <c r="AQ225" i="215" s="1"/>
  <c r="BE228" i="215"/>
  <c r="AR228" i="215"/>
  <c r="AQ228" i="215" s="1"/>
  <c r="AR175" i="215"/>
  <c r="AQ175" i="215" s="1"/>
  <c r="BE175" i="215"/>
  <c r="AR150" i="215"/>
  <c r="AQ150" i="215" s="1"/>
  <c r="AR157" i="215"/>
  <c r="AQ157" i="215" s="1"/>
  <c r="BE157" i="215"/>
  <c r="AN163" i="215"/>
  <c r="AM163" i="215" s="1"/>
  <c r="AR176" i="215"/>
  <c r="AQ176" i="215" s="1"/>
  <c r="BE176" i="215"/>
  <c r="AR180" i="215"/>
  <c r="AQ180" i="215" s="1"/>
  <c r="BE180" i="215" s="1"/>
  <c r="AR192" i="215"/>
  <c r="AQ192" i="215" s="1"/>
  <c r="BE192" i="215" s="1"/>
  <c r="AR151" i="215"/>
  <c r="AQ151" i="215" s="1"/>
  <c r="BE151" i="215" s="1"/>
  <c r="AN191" i="215"/>
  <c r="AM191" i="215" s="1"/>
  <c r="AN196" i="215"/>
  <c r="AM196" i="215" s="1"/>
  <c r="BC196" i="215"/>
  <c r="BD196" i="215" s="1"/>
  <c r="AR165" i="215"/>
  <c r="AQ165" i="215" s="1"/>
  <c r="BE165" i="215"/>
  <c r="AN198" i="215"/>
  <c r="AM198" i="215" s="1"/>
  <c r="BC198" i="215"/>
  <c r="BD198" i="215" s="1"/>
  <c r="AN187" i="215"/>
  <c r="AM187" i="215" s="1"/>
  <c r="AR156" i="215"/>
  <c r="AQ156" i="215" s="1"/>
  <c r="AR179" i="215"/>
  <c r="AQ179" i="215" s="1"/>
  <c r="BE179" i="215"/>
  <c r="AN172" i="215"/>
  <c r="AM172" i="215" s="1"/>
  <c r="BC172" i="215"/>
  <c r="BD172" i="215" s="1"/>
  <c r="BE153" i="215"/>
  <c r="AR153" i="215"/>
  <c r="AQ153" i="215" s="1"/>
  <c r="AN186" i="215"/>
  <c r="AM186" i="215" s="1"/>
  <c r="AN160" i="215"/>
  <c r="AM160" i="215" s="1"/>
  <c r="BC160" i="215"/>
  <c r="BD160" i="215" s="1"/>
  <c r="BE193" i="215"/>
  <c r="AR193" i="215"/>
  <c r="AQ193" i="215" s="1"/>
  <c r="AR169" i="215"/>
  <c r="AQ169" i="215" s="1"/>
  <c r="BE169" i="215"/>
  <c r="BC161" i="215"/>
  <c r="BD161" i="215" s="1"/>
  <c r="BC159" i="215"/>
  <c r="BD159" i="215" s="1"/>
  <c r="BC185" i="215"/>
  <c r="BD185" i="215" s="1"/>
  <c r="BC181" i="215"/>
  <c r="BD181" i="215" s="1"/>
  <c r="AR171" i="215"/>
  <c r="AQ171" i="215" s="1"/>
  <c r="BE171" i="215"/>
  <c r="BE184" i="215"/>
  <c r="AR184" i="215"/>
  <c r="AQ184" i="215" s="1"/>
  <c r="AR167" i="215"/>
  <c r="AQ167" i="215" s="1"/>
  <c r="AR200" i="215"/>
  <c r="AQ200" i="215" s="1"/>
  <c r="AR162" i="215"/>
  <c r="AQ162" i="215" s="1"/>
  <c r="AR174" i="215"/>
  <c r="AQ174" i="215" s="1"/>
  <c r="BE174" i="215"/>
  <c r="BE155" i="215"/>
  <c r="AR155" i="215"/>
  <c r="AQ155" i="215" s="1"/>
  <c r="AN154" i="215"/>
  <c r="AM154" i="215" s="1"/>
  <c r="AR182" i="215"/>
  <c r="AQ182" i="215" s="1"/>
  <c r="BE182" i="215"/>
  <c r="AR199" i="215"/>
  <c r="AQ199" i="215" s="1"/>
  <c r="AN178" i="215"/>
  <c r="AM178" i="215" s="1"/>
  <c r="BE177" i="215"/>
  <c r="AR177" i="215"/>
  <c r="AQ177" i="215" s="1"/>
  <c r="AR194" i="215"/>
  <c r="AQ194" i="215" s="1"/>
  <c r="BE194" i="215" s="1"/>
  <c r="BC190" i="215"/>
  <c r="BD190" i="215" s="1"/>
  <c r="BC188" i="215"/>
  <c r="BD188" i="215" s="1"/>
  <c r="AN197" i="215"/>
  <c r="AM197" i="215" s="1"/>
  <c r="AN166" i="215"/>
  <c r="AM166" i="215" s="1"/>
  <c r="BE149" i="215"/>
  <c r="AR149" i="215"/>
  <c r="AQ149" i="215" s="1"/>
  <c r="AR201" i="215"/>
  <c r="AQ201" i="215" s="1"/>
  <c r="BE201" i="215"/>
  <c r="BC195" i="215"/>
  <c r="BD195" i="215" s="1"/>
  <c r="BC158" i="215"/>
  <c r="BD158" i="215" s="1"/>
  <c r="BC173" i="215"/>
  <c r="BD173" i="215" s="1"/>
  <c r="BC183" i="215"/>
  <c r="BD183" i="215" s="1"/>
  <c r="BC168" i="215"/>
  <c r="BD168" i="215" s="1"/>
  <c r="BC189" i="215"/>
  <c r="BD189" i="215" s="1"/>
  <c r="BC170" i="215"/>
  <c r="BD170" i="215" s="1"/>
  <c r="BC164" i="215"/>
  <c r="BD164" i="215" s="1"/>
  <c r="BC152" i="215"/>
  <c r="BD152" i="215" s="1"/>
  <c r="BC202" i="215"/>
  <c r="BD202" i="215" s="1"/>
  <c r="AN105" i="215"/>
  <c r="AM105" i="215" s="1"/>
  <c r="AR130" i="215"/>
  <c r="AQ130" i="215" s="1"/>
  <c r="AR129" i="215"/>
  <c r="AQ129" i="215" s="1"/>
  <c r="BE129" i="215" s="1"/>
  <c r="AN109" i="215"/>
  <c r="AM109" i="215" s="1"/>
  <c r="AN112" i="215"/>
  <c r="AM112" i="215" s="1"/>
  <c r="BC112" i="215"/>
  <c r="BD112" i="215" s="1"/>
  <c r="BE135" i="215"/>
  <c r="AR135" i="215"/>
  <c r="AQ135" i="215" s="1"/>
  <c r="AN118" i="215"/>
  <c r="AM118" i="215" s="1"/>
  <c r="BC118" i="215"/>
  <c r="BD118" i="215" s="1"/>
  <c r="AN131" i="215"/>
  <c r="AM131" i="215" s="1"/>
  <c r="AN106" i="215"/>
  <c r="AM106" i="215" s="1"/>
  <c r="AN124" i="215"/>
  <c r="AM124" i="215" s="1"/>
  <c r="AR110" i="215"/>
  <c r="AQ110" i="215" s="1"/>
  <c r="BE110" i="215" s="1"/>
  <c r="BE134" i="215"/>
  <c r="AR134" i="215"/>
  <c r="AQ134" i="215" s="1"/>
  <c r="AR100" i="215"/>
  <c r="AQ100" i="215" s="1"/>
  <c r="BE100" i="215"/>
  <c r="BE138" i="215"/>
  <c r="AR138" i="215"/>
  <c r="AQ138" i="215" s="1"/>
  <c r="BE102" i="215"/>
  <c r="AR102" i="215"/>
  <c r="AQ102" i="215" s="1"/>
  <c r="AR97" i="215"/>
  <c r="AQ97" i="215" s="1"/>
  <c r="BE97" i="215" s="1"/>
  <c r="AR115" i="215"/>
  <c r="AQ115" i="215" s="1"/>
  <c r="BE115" i="215"/>
  <c r="BE101" i="215"/>
  <c r="AR101" i="215"/>
  <c r="AQ101" i="215" s="1"/>
  <c r="BC103" i="215"/>
  <c r="BD103" i="215" s="1"/>
  <c r="BC133" i="215"/>
  <c r="BD133" i="215" s="1"/>
  <c r="BC94" i="215"/>
  <c r="BD94" i="215" s="1"/>
  <c r="AR113" i="215"/>
  <c r="AQ113" i="215" s="1"/>
  <c r="AR143" i="215"/>
  <c r="AQ143" i="215" s="1"/>
  <c r="AR146" i="215"/>
  <c r="AQ146" i="215" s="1"/>
  <c r="BE146" i="215" s="1"/>
  <c r="AR139" i="215"/>
  <c r="AQ139" i="215" s="1"/>
  <c r="BE139" i="215" s="1"/>
  <c r="BC125" i="215"/>
  <c r="BD125" i="215" s="1"/>
  <c r="BC96" i="215"/>
  <c r="BD96" i="215" s="1"/>
  <c r="BC93" i="215"/>
  <c r="BD93" i="215" s="1"/>
  <c r="BC98" i="215"/>
  <c r="BD98" i="215" s="1"/>
  <c r="BC122" i="215"/>
  <c r="BD122" i="215" s="1"/>
  <c r="BC148" i="215"/>
  <c r="BD148" i="215" s="1"/>
  <c r="AR132" i="215"/>
  <c r="AQ132" i="215" s="1"/>
  <c r="AR142" i="215"/>
  <c r="AQ142" i="215" s="1"/>
  <c r="AR117" i="215"/>
  <c r="AQ117" i="215" s="1"/>
  <c r="BE117" i="215"/>
  <c r="BE127" i="215"/>
  <c r="AR127" i="215"/>
  <c r="AQ127" i="215" s="1"/>
  <c r="AR141" i="215"/>
  <c r="AQ141" i="215" s="1"/>
  <c r="BE141" i="215" s="1"/>
  <c r="AR126" i="215"/>
  <c r="AQ126" i="215" s="1"/>
  <c r="BE147" i="215"/>
  <c r="AR147" i="215"/>
  <c r="AQ147" i="215" s="1"/>
  <c r="AR104" i="215"/>
  <c r="AQ104" i="215" s="1"/>
  <c r="AR114" i="215"/>
  <c r="AQ114" i="215" s="1"/>
  <c r="BE114" i="215" s="1"/>
  <c r="AR95" i="215"/>
  <c r="AQ95" i="215" s="1"/>
  <c r="BE95" i="215" s="1"/>
  <c r="BC145" i="215"/>
  <c r="BD145" i="215" s="1"/>
  <c r="AN144" i="215"/>
  <c r="AM144" i="215" s="1"/>
  <c r="AN137" i="215"/>
  <c r="AM137" i="215" s="1"/>
  <c r="AR121" i="215"/>
  <c r="AQ121" i="215" s="1"/>
  <c r="BE121" i="215"/>
  <c r="AR119" i="215"/>
  <c r="AQ119" i="215" s="1"/>
  <c r="AR116" i="215"/>
  <c r="AQ116" i="215" s="1"/>
  <c r="BE116" i="215"/>
  <c r="AR108" i="215"/>
  <c r="AQ108" i="215" s="1"/>
  <c r="BC111" i="215"/>
  <c r="BD111" i="215" s="1"/>
  <c r="BC107" i="215"/>
  <c r="BD107" i="215" s="1"/>
  <c r="BC99" i="215"/>
  <c r="BD99" i="215" s="1"/>
  <c r="BC140" i="215"/>
  <c r="BD140" i="215" s="1"/>
  <c r="BC136" i="215"/>
  <c r="BD136" i="215" s="1"/>
  <c r="BC128" i="215"/>
  <c r="BD128" i="215" s="1"/>
  <c r="BC120" i="215"/>
  <c r="BD120" i="215" s="1"/>
  <c r="BC123" i="215"/>
  <c r="BD123" i="215" s="1"/>
  <c r="AN83" i="215"/>
  <c r="AM83" i="215" s="1"/>
  <c r="BC83" i="215"/>
  <c r="BD83" i="215" s="1"/>
  <c r="AN79" i="215"/>
  <c r="AM79" i="215" s="1"/>
  <c r="BC79" i="215"/>
  <c r="BD79" i="215" s="1"/>
  <c r="BC81" i="215"/>
  <c r="BD81" i="215" s="1"/>
  <c r="AN81" i="215"/>
  <c r="AM81" i="215" s="1"/>
  <c r="AN75" i="215"/>
  <c r="AM75" i="215" s="1"/>
  <c r="BC75" i="215"/>
  <c r="BD75" i="215" s="1"/>
  <c r="AN82" i="215"/>
  <c r="AM82" i="215" s="1"/>
  <c r="AN91" i="215"/>
  <c r="AM91" i="215" s="1"/>
  <c r="AN78" i="215"/>
  <c r="AM78" i="215" s="1"/>
  <c r="BC78" i="215"/>
  <c r="BD78" i="215" s="1"/>
  <c r="AR92" i="215"/>
  <c r="AQ92" i="215" s="1"/>
  <c r="BE92" i="215"/>
  <c r="AR74" i="215"/>
  <c r="AQ74" i="215" s="1"/>
  <c r="BE74" i="215" s="1"/>
  <c r="AR70" i="215"/>
  <c r="AQ70" i="215" s="1"/>
  <c r="BE70" i="215" s="1"/>
  <c r="AR77" i="215"/>
  <c r="AQ77" i="215" s="1"/>
  <c r="BE77" i="215" s="1"/>
  <c r="AR85" i="215"/>
  <c r="AQ85" i="215" s="1"/>
  <c r="BE85" i="215" s="1"/>
  <c r="AN87" i="215"/>
  <c r="AM87" i="215" s="1"/>
  <c r="AR84" i="215"/>
  <c r="AQ84" i="215" s="1"/>
  <c r="BE84" i="215" s="1"/>
  <c r="BC86" i="215"/>
  <c r="BD86" i="215" s="1"/>
  <c r="BC69" i="215"/>
  <c r="BD69" i="215" s="1"/>
  <c r="BC80" i="215"/>
  <c r="BD80" i="215" s="1"/>
  <c r="AR88" i="215"/>
  <c r="AQ88" i="215" s="1"/>
  <c r="BE89" i="215"/>
  <c r="AR89" i="215"/>
  <c r="AQ89" i="215" s="1"/>
  <c r="AR71" i="215"/>
  <c r="AQ71" i="215" s="1"/>
  <c r="BE71" i="215" s="1"/>
  <c r="AR90" i="215"/>
  <c r="AQ90" i="215" s="1"/>
  <c r="BE90" i="215" s="1"/>
  <c r="BE76" i="215"/>
  <c r="AR76" i="215"/>
  <c r="AQ76" i="215" s="1"/>
  <c r="BC73" i="215"/>
  <c r="BD73" i="215" s="1"/>
  <c r="BC72" i="215"/>
  <c r="BD72" i="215" s="1"/>
  <c r="AT741" i="215" l="1"/>
  <c r="AS741" i="215" s="1"/>
  <c r="AR739" i="215"/>
  <c r="AQ739" i="215" s="1"/>
  <c r="AT740" i="215"/>
  <c r="AS740" i="215" s="1"/>
  <c r="BF740" i="215"/>
  <c r="BG742" i="215"/>
  <c r="AV742" i="215"/>
  <c r="AU742" i="215" s="1"/>
  <c r="AV732" i="215"/>
  <c r="AU732" i="215" s="1"/>
  <c r="AT733" i="215"/>
  <c r="AS733" i="215" s="1"/>
  <c r="BF733" i="215" s="1"/>
  <c r="AT738" i="215"/>
  <c r="AS738" i="215" s="1"/>
  <c r="AT736" i="215"/>
  <c r="AS736" i="215" s="1"/>
  <c r="BF736" i="215" s="1"/>
  <c r="AT734" i="215"/>
  <c r="AS734" i="215" s="1"/>
  <c r="BF734" i="215" s="1"/>
  <c r="BF731" i="215"/>
  <c r="AT731" i="215"/>
  <c r="AS731" i="215" s="1"/>
  <c r="AR737" i="215"/>
  <c r="AQ737" i="215" s="1"/>
  <c r="AR735" i="215"/>
  <c r="AQ735" i="215" s="1"/>
  <c r="BE730" i="215"/>
  <c r="AT722" i="215"/>
  <c r="AS722" i="215" s="1"/>
  <c r="AT728" i="215"/>
  <c r="AS728" i="215" s="1"/>
  <c r="BF728" i="215" s="1"/>
  <c r="AT729" i="215"/>
  <c r="AS729" i="215" s="1"/>
  <c r="BF729" i="215" s="1"/>
  <c r="AT724" i="215"/>
  <c r="AS724" i="215" s="1"/>
  <c r="BF724" i="215"/>
  <c r="BE726" i="215"/>
  <c r="AR726" i="215"/>
  <c r="AQ726" i="215" s="1"/>
  <c r="BE727" i="215"/>
  <c r="AR725" i="215"/>
  <c r="AQ725" i="215" s="1"/>
  <c r="BE723" i="215"/>
  <c r="AR723" i="215"/>
  <c r="AQ723" i="215" s="1"/>
  <c r="AT702" i="215"/>
  <c r="AS702" i="215" s="1"/>
  <c r="BF702" i="215" s="1"/>
  <c r="AT721" i="215"/>
  <c r="AS721" i="215" s="1"/>
  <c r="BF721" i="215"/>
  <c r="AT718" i="215"/>
  <c r="AS718" i="215" s="1"/>
  <c r="AT715" i="215"/>
  <c r="AS715" i="215" s="1"/>
  <c r="BF715" i="215"/>
  <c r="AT714" i="215"/>
  <c r="AS714" i="215" s="1"/>
  <c r="BF714" i="215" s="1"/>
  <c r="AT706" i="215"/>
  <c r="AS706" i="215" s="1"/>
  <c r="BF706" i="215" s="1"/>
  <c r="AT707" i="215"/>
  <c r="AS707" i="215" s="1"/>
  <c r="BF707" i="215" s="1"/>
  <c r="AT710" i="215"/>
  <c r="AS710" i="215" s="1"/>
  <c r="BF710" i="215"/>
  <c r="BE695" i="215"/>
  <c r="AT713" i="215"/>
  <c r="AS713" i="215" s="1"/>
  <c r="BF713" i="215" s="1"/>
  <c r="AR704" i="215"/>
  <c r="AQ704" i="215" s="1"/>
  <c r="BE704" i="215" s="1"/>
  <c r="AT703" i="215"/>
  <c r="AS703" i="215" s="1"/>
  <c r="BE701" i="215"/>
  <c r="BE711" i="215"/>
  <c r="BE705" i="215"/>
  <c r="BF708" i="215"/>
  <c r="AT708" i="215"/>
  <c r="AS708" i="215" s="1"/>
  <c r="AT699" i="215"/>
  <c r="AS699" i="215" s="1"/>
  <c r="BF696" i="215"/>
  <c r="AT696" i="215"/>
  <c r="AS696" i="215" s="1"/>
  <c r="BF709" i="215"/>
  <c r="AT709" i="215"/>
  <c r="AS709" i="215" s="1"/>
  <c r="AT700" i="215"/>
  <c r="AS700" i="215" s="1"/>
  <c r="BE720" i="215"/>
  <c r="AR697" i="215"/>
  <c r="AQ697" i="215" s="1"/>
  <c r="AT698" i="215"/>
  <c r="AS698" i="215" s="1"/>
  <c r="BF698" i="215"/>
  <c r="AR716" i="215"/>
  <c r="AQ716" i="215" s="1"/>
  <c r="BE716" i="215" s="1"/>
  <c r="AT719" i="215"/>
  <c r="AS719" i="215" s="1"/>
  <c r="BF719" i="215" s="1"/>
  <c r="AT712" i="215"/>
  <c r="AS712" i="215" s="1"/>
  <c r="BC717" i="215"/>
  <c r="BD717" i="215" s="1"/>
  <c r="AT692" i="215"/>
  <c r="AS692" i="215" s="1"/>
  <c r="AT688" i="215"/>
  <c r="AS688" i="215" s="1"/>
  <c r="BF688" i="215"/>
  <c r="AT690" i="215"/>
  <c r="AS690" i="215" s="1"/>
  <c r="BF690" i="215"/>
  <c r="AR693" i="215"/>
  <c r="AQ693" i="215" s="1"/>
  <c r="BE694" i="215"/>
  <c r="AR689" i="215"/>
  <c r="AQ689" i="215" s="1"/>
  <c r="AR687" i="215"/>
  <c r="AQ687" i="215" s="1"/>
  <c r="BE691" i="215"/>
  <c r="AR691" i="215"/>
  <c r="AQ691" i="215" s="1"/>
  <c r="AT686" i="215"/>
  <c r="AS686" i="215" s="1"/>
  <c r="BF686" i="215"/>
  <c r="AR685" i="215"/>
  <c r="AQ685" i="215" s="1"/>
  <c r="BE684" i="215"/>
  <c r="AR684" i="215"/>
  <c r="AQ684" i="215" s="1"/>
  <c r="AR683" i="215"/>
  <c r="AQ683" i="215" s="1"/>
  <c r="AT673" i="215"/>
  <c r="AS673" i="215" s="1"/>
  <c r="BF673" i="215"/>
  <c r="AT674" i="215"/>
  <c r="AS674" i="215" s="1"/>
  <c r="AT680" i="215"/>
  <c r="AS680" i="215" s="1"/>
  <c r="AT671" i="215"/>
  <c r="AS671" i="215" s="1"/>
  <c r="BF671" i="215"/>
  <c r="BE672" i="215"/>
  <c r="AR672" i="215"/>
  <c r="AQ672" i="215" s="1"/>
  <c r="AR677" i="215"/>
  <c r="AQ677" i="215" s="1"/>
  <c r="AR679" i="215"/>
  <c r="AQ679" i="215" s="1"/>
  <c r="BE681" i="215"/>
  <c r="AT682" i="215"/>
  <c r="AS682" i="215" s="1"/>
  <c r="BF682" i="215"/>
  <c r="AT670" i="215"/>
  <c r="AS670" i="215" s="1"/>
  <c r="BF670" i="215"/>
  <c r="BE675" i="215"/>
  <c r="AR675" i="215"/>
  <c r="AQ675" i="215" s="1"/>
  <c r="AR678" i="215"/>
  <c r="AQ678" i="215" s="1"/>
  <c r="AT669" i="215"/>
  <c r="AS669" i="215" s="1"/>
  <c r="BF669" i="215"/>
  <c r="AT676" i="215"/>
  <c r="AS676" i="215" s="1"/>
  <c r="BF676" i="215" s="1"/>
  <c r="AT653" i="215"/>
  <c r="AS653" i="215" s="1"/>
  <c r="BF653" i="215"/>
  <c r="AT658" i="215"/>
  <c r="AS658" i="215" s="1"/>
  <c r="BF658" i="215"/>
  <c r="AT649" i="215"/>
  <c r="AS649" i="215" s="1"/>
  <c r="BF649" i="215"/>
  <c r="AT650" i="215"/>
  <c r="AS650" i="215" s="1"/>
  <c r="BF650" i="215"/>
  <c r="AT668" i="215"/>
  <c r="AS668" i="215" s="1"/>
  <c r="AT662" i="215"/>
  <c r="AS662" i="215" s="1"/>
  <c r="BF662" i="215"/>
  <c r="AT659" i="215"/>
  <c r="AS659" i="215" s="1"/>
  <c r="BF659" i="215"/>
  <c r="BE656" i="215"/>
  <c r="AR665" i="215"/>
  <c r="AQ665" i="215" s="1"/>
  <c r="BE666" i="215"/>
  <c r="BE667" i="215"/>
  <c r="AR667" i="215"/>
  <c r="AQ667" i="215" s="1"/>
  <c r="BE654" i="215"/>
  <c r="AR654" i="215"/>
  <c r="AQ654" i="215" s="1"/>
  <c r="BE652" i="215"/>
  <c r="AR652" i="215"/>
  <c r="AQ652" i="215" s="1"/>
  <c r="BE661" i="215"/>
  <c r="AR661" i="215"/>
  <c r="AQ661" i="215" s="1"/>
  <c r="BE664" i="215"/>
  <c r="AR664" i="215"/>
  <c r="AQ664" i="215" s="1"/>
  <c r="BE660" i="215"/>
  <c r="AR660" i="215"/>
  <c r="AQ660" i="215" s="1"/>
  <c r="BE663" i="215"/>
  <c r="AR663" i="215"/>
  <c r="AQ663" i="215" s="1"/>
  <c r="AT657" i="215"/>
  <c r="AS657" i="215" s="1"/>
  <c r="BF657" i="215" s="1"/>
  <c r="AT651" i="215"/>
  <c r="AS651" i="215" s="1"/>
  <c r="BE655" i="215"/>
  <c r="AR655" i="215"/>
  <c r="AQ655" i="215" s="1"/>
  <c r="AT645" i="215"/>
  <c r="AS645" i="215" s="1"/>
  <c r="AT635" i="215"/>
  <c r="AS635" i="215" s="1"/>
  <c r="BE627" i="215"/>
  <c r="AR627" i="215"/>
  <c r="AQ627" i="215" s="1"/>
  <c r="AT644" i="215"/>
  <c r="AS644" i="215" s="1"/>
  <c r="BF641" i="215"/>
  <c r="AT641" i="215"/>
  <c r="AS641" i="215" s="1"/>
  <c r="AT646" i="215"/>
  <c r="AS646" i="215" s="1"/>
  <c r="BF646" i="215"/>
  <c r="BF633" i="215"/>
  <c r="AT633" i="215"/>
  <c r="AS633" i="215" s="1"/>
  <c r="AR643" i="215"/>
  <c r="AQ643" i="215" s="1"/>
  <c r="BE643" i="215"/>
  <c r="AT638" i="215"/>
  <c r="AS638" i="215" s="1"/>
  <c r="BF638" i="215"/>
  <c r="AR648" i="215"/>
  <c r="AQ648" i="215" s="1"/>
  <c r="BE630" i="215"/>
  <c r="AT642" i="215"/>
  <c r="AS642" i="215" s="1"/>
  <c r="BF642" i="215" s="1"/>
  <c r="AR634" i="215"/>
  <c r="AQ634" i="215" s="1"/>
  <c r="BE634" i="215"/>
  <c r="AT637" i="215"/>
  <c r="AS637" i="215" s="1"/>
  <c r="BF637" i="215" s="1"/>
  <c r="AT629" i="215"/>
  <c r="AS629" i="215" s="1"/>
  <c r="AT632" i="215"/>
  <c r="AS632" i="215" s="1"/>
  <c r="BE628" i="215"/>
  <c r="AR628" i="215"/>
  <c r="AQ628" i="215" s="1"/>
  <c r="AT640" i="215"/>
  <c r="AS640" i="215" s="1"/>
  <c r="BF640" i="215"/>
  <c r="AT647" i="215"/>
  <c r="AS647" i="215" s="1"/>
  <c r="BF647" i="215"/>
  <c r="AR631" i="215"/>
  <c r="AQ631" i="215" s="1"/>
  <c r="AR623" i="215"/>
  <c r="AQ623" i="215" s="1"/>
  <c r="BE623" i="215" s="1"/>
  <c r="BE621" i="215"/>
  <c r="BE624" i="215"/>
  <c r="AR636" i="215"/>
  <c r="AQ636" i="215" s="1"/>
  <c r="AR622" i="215"/>
  <c r="AQ622" i="215" s="1"/>
  <c r="BE626" i="215"/>
  <c r="AR626" i="215"/>
  <c r="AQ626" i="215" s="1"/>
  <c r="AT639" i="215"/>
  <c r="AS639" i="215" s="1"/>
  <c r="AT625" i="215"/>
  <c r="AS625" i="215" s="1"/>
  <c r="BF625" i="215"/>
  <c r="BE576" i="215"/>
  <c r="AR576" i="215"/>
  <c r="AQ576" i="215" s="1"/>
  <c r="AT607" i="215"/>
  <c r="AS607" i="215" s="1"/>
  <c r="BF607" i="215"/>
  <c r="AR601" i="215"/>
  <c r="AQ601" i="215" s="1"/>
  <c r="BE601" i="215"/>
  <c r="AR583" i="215"/>
  <c r="AQ583" i="215" s="1"/>
  <c r="BE583" i="215" s="1"/>
  <c r="AR596" i="215"/>
  <c r="AQ596" i="215" s="1"/>
  <c r="BE596" i="215" s="1"/>
  <c r="AT585" i="215"/>
  <c r="AS585" i="215" s="1"/>
  <c r="AR603" i="215"/>
  <c r="AQ603" i="215" s="1"/>
  <c r="BE603" i="215" s="1"/>
  <c r="AT578" i="215"/>
  <c r="AS578" i="215" s="1"/>
  <c r="BF578" i="215"/>
  <c r="AT616" i="215"/>
  <c r="AS616" i="215" s="1"/>
  <c r="BF616" i="215"/>
  <c r="AT579" i="215"/>
  <c r="AS579" i="215" s="1"/>
  <c r="AT591" i="215"/>
  <c r="AS591" i="215" s="1"/>
  <c r="BF591" i="215" s="1"/>
  <c r="AT618" i="215"/>
  <c r="AS618" i="215" s="1"/>
  <c r="BF618" i="215" s="1"/>
  <c r="AR595" i="215"/>
  <c r="AQ595" i="215" s="1"/>
  <c r="BE595" i="215" s="1"/>
  <c r="AT619" i="215"/>
  <c r="AS619" i="215" s="1"/>
  <c r="AT613" i="215"/>
  <c r="AS613" i="215" s="1"/>
  <c r="BF613" i="215" s="1"/>
  <c r="AT600" i="215"/>
  <c r="AS600" i="215" s="1"/>
  <c r="AR609" i="215"/>
  <c r="AQ609" i="215" s="1"/>
  <c r="BE609" i="215" s="1"/>
  <c r="BF594" i="215"/>
  <c r="AT594" i="215"/>
  <c r="AS594" i="215" s="1"/>
  <c r="AR580" i="215"/>
  <c r="AQ580" i="215" s="1"/>
  <c r="BE580" i="215" s="1"/>
  <c r="AR593" i="215"/>
  <c r="AQ593" i="215" s="1"/>
  <c r="BE593" i="215"/>
  <c r="BE574" i="215"/>
  <c r="BE614" i="215"/>
  <c r="BE587" i="215"/>
  <c r="BE612" i="215"/>
  <c r="BF575" i="215"/>
  <c r="AT575" i="215"/>
  <c r="AS575" i="215" s="1"/>
  <c r="AT611" i="215"/>
  <c r="AS611" i="215" s="1"/>
  <c r="AR602" i="215"/>
  <c r="AQ602" i="215" s="1"/>
  <c r="BE602" i="215" s="1"/>
  <c r="BE608" i="215"/>
  <c r="BE604" i="215"/>
  <c r="AT597" i="215"/>
  <c r="AS597" i="215" s="1"/>
  <c r="AT582" i="215"/>
  <c r="AS582" i="215" s="1"/>
  <c r="BF582" i="215"/>
  <c r="BE584" i="215"/>
  <c r="AR584" i="215"/>
  <c r="AQ584" i="215" s="1"/>
  <c r="BF573" i="215"/>
  <c r="AT573" i="215"/>
  <c r="AS573" i="215" s="1"/>
  <c r="AR605" i="215"/>
  <c r="AQ605" i="215" s="1"/>
  <c r="BE605" i="215" s="1"/>
  <c r="AR586" i="215"/>
  <c r="AQ586" i="215" s="1"/>
  <c r="BE586" i="215"/>
  <c r="AR592" i="215"/>
  <c r="AQ592" i="215" s="1"/>
  <c r="BE592" i="215"/>
  <c r="BC577" i="215"/>
  <c r="BD577" i="215" s="1"/>
  <c r="BE572" i="215"/>
  <c r="BE589" i="215"/>
  <c r="AT599" i="215"/>
  <c r="AS599" i="215" s="1"/>
  <c r="AT581" i="215"/>
  <c r="AS581" i="215" s="1"/>
  <c r="BF581" i="215" s="1"/>
  <c r="BE617" i="215"/>
  <c r="BF588" i="215"/>
  <c r="AT588" i="215"/>
  <c r="AS588" i="215" s="1"/>
  <c r="AR615" i="215"/>
  <c r="AQ615" i="215" s="1"/>
  <c r="BE598" i="215"/>
  <c r="AR598" i="215"/>
  <c r="AQ598" i="215" s="1"/>
  <c r="BF610" i="215"/>
  <c r="AT610" i="215"/>
  <c r="AS610" i="215" s="1"/>
  <c r="AT620" i="215"/>
  <c r="AS620" i="215" s="1"/>
  <c r="AT606" i="215"/>
  <c r="AS606" i="215" s="1"/>
  <c r="BF606" i="215"/>
  <c r="AT590" i="215"/>
  <c r="AS590" i="215" s="1"/>
  <c r="BF590" i="215"/>
  <c r="AT522" i="215"/>
  <c r="AS522" i="215" s="1"/>
  <c r="BF522" i="215" s="1"/>
  <c r="BF555" i="215"/>
  <c r="AT555" i="215"/>
  <c r="AS555" i="215" s="1"/>
  <c r="AT526" i="215"/>
  <c r="AS526" i="215" s="1"/>
  <c r="BF529" i="215"/>
  <c r="AT529" i="215"/>
  <c r="AS529" i="215" s="1"/>
  <c r="AT570" i="215"/>
  <c r="AS570" i="215" s="1"/>
  <c r="BF570" i="215" s="1"/>
  <c r="AR560" i="215"/>
  <c r="AQ560" i="215" s="1"/>
  <c r="BE560" i="215" s="1"/>
  <c r="AT549" i="215"/>
  <c r="AS549" i="215" s="1"/>
  <c r="BF549" i="215" s="1"/>
  <c r="AT553" i="215"/>
  <c r="AS553" i="215" s="1"/>
  <c r="BF553" i="215" s="1"/>
  <c r="AT533" i="215"/>
  <c r="AS533" i="215" s="1"/>
  <c r="BF533" i="215" s="1"/>
  <c r="BF568" i="215"/>
  <c r="AT568" i="215"/>
  <c r="AS568" i="215" s="1"/>
  <c r="BF569" i="215"/>
  <c r="AT569" i="215"/>
  <c r="AS569" i="215" s="1"/>
  <c r="AT539" i="215"/>
  <c r="AS539" i="215" s="1"/>
  <c r="AT557" i="215"/>
  <c r="AS557" i="215" s="1"/>
  <c r="BF557" i="215" s="1"/>
  <c r="AT561" i="215"/>
  <c r="AS561" i="215" s="1"/>
  <c r="BF561" i="215"/>
  <c r="AT558" i="215"/>
  <c r="AS558" i="215" s="1"/>
  <c r="BF558" i="215"/>
  <c r="AT518" i="215"/>
  <c r="AS518" i="215" s="1"/>
  <c r="AT535" i="215"/>
  <c r="AS535" i="215" s="1"/>
  <c r="BF535" i="215"/>
  <c r="AT543" i="215"/>
  <c r="AS543" i="215" s="1"/>
  <c r="BF543" i="215"/>
  <c r="AR537" i="215"/>
  <c r="AQ537" i="215" s="1"/>
  <c r="BE537" i="215" s="1"/>
  <c r="AR550" i="215"/>
  <c r="AQ550" i="215" s="1"/>
  <c r="BE550" i="215"/>
  <c r="AT556" i="215"/>
  <c r="AS556" i="215" s="1"/>
  <c r="BF564" i="215"/>
  <c r="AT564" i="215"/>
  <c r="AS564" i="215" s="1"/>
  <c r="AT538" i="215"/>
  <c r="AS538" i="215" s="1"/>
  <c r="AR525" i="215"/>
  <c r="AQ525" i="215" s="1"/>
  <c r="BE525" i="215" s="1"/>
  <c r="AT563" i="215"/>
  <c r="AS563" i="215" s="1"/>
  <c r="BF563" i="215" s="1"/>
  <c r="AT515" i="215"/>
  <c r="AS515" i="215" s="1"/>
  <c r="BF515" i="215" s="1"/>
  <c r="AT567" i="215"/>
  <c r="AS567" i="215" s="1"/>
  <c r="AR552" i="215"/>
  <c r="AQ552" i="215" s="1"/>
  <c r="BE520" i="215"/>
  <c r="AR520" i="215"/>
  <c r="AQ520" i="215" s="1"/>
  <c r="BE530" i="215"/>
  <c r="AT523" i="215"/>
  <c r="AS523" i="215" s="1"/>
  <c r="AR534" i="215"/>
  <c r="AQ534" i="215" s="1"/>
  <c r="BE534" i="215" s="1"/>
  <c r="AT536" i="215"/>
  <c r="AS536" i="215" s="1"/>
  <c r="AT516" i="215"/>
  <c r="AS516" i="215" s="1"/>
  <c r="BC554" i="215"/>
  <c r="BD554" i="215" s="1"/>
  <c r="AR545" i="215"/>
  <c r="AQ545" i="215" s="1"/>
  <c r="BE545" i="215"/>
  <c r="BE524" i="215"/>
  <c r="AR524" i="215"/>
  <c r="AQ524" i="215" s="1"/>
  <c r="BC517" i="215"/>
  <c r="BD517" i="215" s="1"/>
  <c r="AR562" i="215"/>
  <c r="AQ562" i="215" s="1"/>
  <c r="BE562" i="215"/>
  <c r="AT571" i="215"/>
  <c r="AS571" i="215" s="1"/>
  <c r="BF571" i="215" s="1"/>
  <c r="BF519" i="215"/>
  <c r="AT519" i="215"/>
  <c r="AS519" i="215" s="1"/>
  <c r="AR559" i="215"/>
  <c r="AQ559" i="215" s="1"/>
  <c r="AT521" i="215"/>
  <c r="AS521" i="215" s="1"/>
  <c r="BF521" i="215" s="1"/>
  <c r="AT546" i="215"/>
  <c r="AS546" i="215" s="1"/>
  <c r="BF546" i="215"/>
  <c r="AT544" i="215"/>
  <c r="AS544" i="215" s="1"/>
  <c r="BF544" i="215" s="1"/>
  <c r="AR566" i="215"/>
  <c r="AQ566" i="215" s="1"/>
  <c r="BE566" i="215"/>
  <c r="AT527" i="215"/>
  <c r="AS527" i="215" s="1"/>
  <c r="AR542" i="215"/>
  <c r="AQ542" i="215" s="1"/>
  <c r="BE542" i="215" s="1"/>
  <c r="BF541" i="215"/>
  <c r="AT541" i="215"/>
  <c r="AS541" i="215" s="1"/>
  <c r="AR540" i="215"/>
  <c r="AQ540" i="215" s="1"/>
  <c r="BE540" i="215"/>
  <c r="AR531" i="215"/>
  <c r="AQ531" i="215" s="1"/>
  <c r="BE531" i="215" s="1"/>
  <c r="BE551" i="215"/>
  <c r="AT548" i="215"/>
  <c r="AS548" i="215" s="1"/>
  <c r="AT565" i="215"/>
  <c r="AS565" i="215" s="1"/>
  <c r="BF565" i="215"/>
  <c r="AR528" i="215"/>
  <c r="AQ528" i="215" s="1"/>
  <c r="BC532" i="215"/>
  <c r="BD532" i="215" s="1"/>
  <c r="AR547" i="215"/>
  <c r="AQ547" i="215" s="1"/>
  <c r="BE513" i="215"/>
  <c r="BE514" i="215"/>
  <c r="BE512" i="215"/>
  <c r="AR512" i="215"/>
  <c r="AQ512" i="215" s="1"/>
  <c r="AR510" i="215"/>
  <c r="AQ510" i="215" s="1"/>
  <c r="BE511" i="215"/>
  <c r="BE508" i="215"/>
  <c r="AR508" i="215"/>
  <c r="AQ508" i="215" s="1"/>
  <c r="AR509" i="215"/>
  <c r="AQ509" i="215" s="1"/>
  <c r="AR506" i="215"/>
  <c r="AQ506" i="215" s="1"/>
  <c r="AT505" i="215"/>
  <c r="AS505" i="215" s="1"/>
  <c r="BE507" i="215"/>
  <c r="AR507" i="215"/>
  <c r="AQ507" i="215" s="1"/>
  <c r="AT504" i="215"/>
  <c r="AS504" i="215" s="1"/>
  <c r="BF504" i="215" s="1"/>
  <c r="AT493" i="215"/>
  <c r="AS493" i="215" s="1"/>
  <c r="BF493" i="215"/>
  <c r="AT501" i="215"/>
  <c r="AS501" i="215" s="1"/>
  <c r="AT500" i="215"/>
  <c r="AS500" i="215" s="1"/>
  <c r="BF500" i="215"/>
  <c r="AT503" i="215"/>
  <c r="AS503" i="215" s="1"/>
  <c r="BF503" i="215"/>
  <c r="AT492" i="215"/>
  <c r="AS492" i="215" s="1"/>
  <c r="BF492" i="215" s="1"/>
  <c r="BF502" i="215"/>
  <c r="AT502" i="215"/>
  <c r="AS502" i="215" s="1"/>
  <c r="AT496" i="215"/>
  <c r="AS496" i="215" s="1"/>
  <c r="AR497" i="215"/>
  <c r="AQ497" i="215" s="1"/>
  <c r="AT498" i="215"/>
  <c r="AS498" i="215" s="1"/>
  <c r="BF498" i="215"/>
  <c r="BE494" i="215"/>
  <c r="AR494" i="215"/>
  <c r="AQ494" i="215" s="1"/>
  <c r="AT491" i="215"/>
  <c r="AS491" i="215" s="1"/>
  <c r="BF491" i="215"/>
  <c r="BE499" i="215"/>
  <c r="AR499" i="215"/>
  <c r="AQ499" i="215" s="1"/>
  <c r="AR495" i="215"/>
  <c r="AQ495" i="215" s="1"/>
  <c r="AT489" i="215"/>
  <c r="AS489" i="215" s="1"/>
  <c r="BF489" i="215"/>
  <c r="AR490" i="215"/>
  <c r="AQ490" i="215" s="1"/>
  <c r="BE490" i="215" s="1"/>
  <c r="AR488" i="215"/>
  <c r="AQ488" i="215" s="1"/>
  <c r="BE488" i="215" s="1"/>
  <c r="AR468" i="215"/>
  <c r="AQ468" i="215" s="1"/>
  <c r="BE468" i="215" s="1"/>
  <c r="AR482" i="215"/>
  <c r="AQ482" i="215" s="1"/>
  <c r="BF450" i="215"/>
  <c r="AT450" i="215"/>
  <c r="AS450" i="215" s="1"/>
  <c r="BE484" i="215"/>
  <c r="AR484" i="215"/>
  <c r="AQ484" i="215" s="1"/>
  <c r="AR472" i="215"/>
  <c r="AQ472" i="215" s="1"/>
  <c r="BE472" i="215" s="1"/>
  <c r="AR447" i="215"/>
  <c r="AQ447" i="215" s="1"/>
  <c r="BF487" i="215"/>
  <c r="AT487" i="215"/>
  <c r="AS487" i="215" s="1"/>
  <c r="AT456" i="215"/>
  <c r="AS456" i="215" s="1"/>
  <c r="BF440" i="215"/>
  <c r="AT440" i="215"/>
  <c r="AS440" i="215" s="1"/>
  <c r="BE458" i="215"/>
  <c r="AR458" i="215"/>
  <c r="AQ458" i="215" s="1"/>
  <c r="AR464" i="215"/>
  <c r="AQ464" i="215" s="1"/>
  <c r="BE464" i="215" s="1"/>
  <c r="BF474" i="215"/>
  <c r="AT474" i="215"/>
  <c r="AS474" i="215" s="1"/>
  <c r="AR467" i="215"/>
  <c r="AQ467" i="215" s="1"/>
  <c r="BE467" i="215" s="1"/>
  <c r="AR470" i="215"/>
  <c r="AQ470" i="215" s="1"/>
  <c r="BE470" i="215" s="1"/>
  <c r="AT462" i="215"/>
  <c r="AS462" i="215" s="1"/>
  <c r="BF462" i="215"/>
  <c r="AR448" i="215"/>
  <c r="AQ448" i="215" s="1"/>
  <c r="AR442" i="215"/>
  <c r="AQ442" i="215" s="1"/>
  <c r="AR475" i="215"/>
  <c r="AQ475" i="215" s="1"/>
  <c r="BE475" i="215"/>
  <c r="BE444" i="215"/>
  <c r="AR444" i="215"/>
  <c r="AQ444" i="215" s="1"/>
  <c r="BC473" i="215"/>
  <c r="BD473" i="215" s="1"/>
  <c r="AT443" i="215"/>
  <c r="AS443" i="215" s="1"/>
  <c r="AR460" i="215"/>
  <c r="AQ460" i="215" s="1"/>
  <c r="AT479" i="215"/>
  <c r="AS479" i="215" s="1"/>
  <c r="AT449" i="215"/>
  <c r="AS449" i="215" s="1"/>
  <c r="AR457" i="215"/>
  <c r="AQ457" i="215" s="1"/>
  <c r="BE457" i="215" s="1"/>
  <c r="AR459" i="215"/>
  <c r="AQ459" i="215" s="1"/>
  <c r="AR452" i="215"/>
  <c r="AQ452" i="215" s="1"/>
  <c r="BE446" i="215"/>
  <c r="AR446" i="215"/>
  <c r="AQ446" i="215" s="1"/>
  <c r="BF466" i="215"/>
  <c r="AT466" i="215"/>
  <c r="AS466" i="215" s="1"/>
  <c r="BC481" i="215"/>
  <c r="BD481" i="215" s="1"/>
  <c r="AR485" i="215"/>
  <c r="AQ485" i="215" s="1"/>
  <c r="BE485" i="215"/>
  <c r="BF453" i="215"/>
  <c r="AT453" i="215"/>
  <c r="AS453" i="215" s="1"/>
  <c r="BC454" i="215"/>
  <c r="BD454" i="215" s="1"/>
  <c r="BC471" i="215"/>
  <c r="BD471" i="215" s="1"/>
  <c r="BC483" i="215"/>
  <c r="BD483" i="215" s="1"/>
  <c r="AR445" i="215"/>
  <c r="AQ445" i="215" s="1"/>
  <c r="AR455" i="215"/>
  <c r="AQ455" i="215" s="1"/>
  <c r="AR469" i="215"/>
  <c r="AQ469" i="215" s="1"/>
  <c r="BE469" i="215"/>
  <c r="BC477" i="215"/>
  <c r="BD477" i="215" s="1"/>
  <c r="AT439" i="215"/>
  <c r="AS439" i="215" s="1"/>
  <c r="BF439" i="215"/>
  <c r="AR486" i="215"/>
  <c r="AQ486" i="215" s="1"/>
  <c r="BE486" i="215" s="1"/>
  <c r="AT478" i="215"/>
  <c r="AS478" i="215" s="1"/>
  <c r="BF478" i="215" s="1"/>
  <c r="AR463" i="215"/>
  <c r="AQ463" i="215" s="1"/>
  <c r="BE463" i="215"/>
  <c r="AR480" i="215"/>
  <c r="AQ480" i="215" s="1"/>
  <c r="BE480" i="215" s="1"/>
  <c r="AT465" i="215"/>
  <c r="AS465" i="215" s="1"/>
  <c r="BF465" i="215"/>
  <c r="AT461" i="215"/>
  <c r="AS461" i="215" s="1"/>
  <c r="BF461" i="215"/>
  <c r="AT441" i="215"/>
  <c r="AS441" i="215" s="1"/>
  <c r="BF441" i="215"/>
  <c r="AR451" i="215"/>
  <c r="AQ451" i="215" s="1"/>
  <c r="BE451" i="215"/>
  <c r="AR476" i="215"/>
  <c r="AQ476" i="215" s="1"/>
  <c r="BE476" i="215"/>
  <c r="AT438" i="215"/>
  <c r="AS438" i="215" s="1"/>
  <c r="BF438" i="215" s="1"/>
  <c r="AT435" i="215"/>
  <c r="AS435" i="215" s="1"/>
  <c r="BF435" i="215" s="1"/>
  <c r="AT437" i="215"/>
  <c r="AS437" i="215" s="1"/>
  <c r="BF437" i="215"/>
  <c r="AT378" i="215"/>
  <c r="AS378" i="215" s="1"/>
  <c r="BF378" i="215" s="1"/>
  <c r="BF387" i="215"/>
  <c r="AT387" i="215"/>
  <c r="AS387" i="215" s="1"/>
  <c r="AR404" i="215"/>
  <c r="AQ404" i="215" s="1"/>
  <c r="BE404" i="215" s="1"/>
  <c r="AT419" i="215"/>
  <c r="AS419" i="215" s="1"/>
  <c r="BF419" i="215"/>
  <c r="AT434" i="215"/>
  <c r="AS434" i="215" s="1"/>
  <c r="BF434" i="215" s="1"/>
  <c r="AT403" i="215"/>
  <c r="AS403" i="215" s="1"/>
  <c r="BF403" i="215"/>
  <c r="AR402" i="215"/>
  <c r="AQ402" i="215" s="1"/>
  <c r="BE402" i="215"/>
  <c r="BF412" i="215"/>
  <c r="AT412" i="215"/>
  <c r="AS412" i="215" s="1"/>
  <c r="AT379" i="215"/>
  <c r="AS379" i="215" s="1"/>
  <c r="BF379" i="215"/>
  <c r="AT418" i="215"/>
  <c r="AS418" i="215" s="1"/>
  <c r="BF418" i="215"/>
  <c r="AT399" i="215"/>
  <c r="AS399" i="215" s="1"/>
  <c r="BF399" i="215" s="1"/>
  <c r="AT390" i="215"/>
  <c r="AS390" i="215" s="1"/>
  <c r="BF390" i="215"/>
  <c r="BF429" i="215"/>
  <c r="AT429" i="215"/>
  <c r="AS429" i="215" s="1"/>
  <c r="AT422" i="215"/>
  <c r="AS422" i="215" s="1"/>
  <c r="BF422" i="215" s="1"/>
  <c r="AT420" i="215"/>
  <c r="AS420" i="215" s="1"/>
  <c r="BF420" i="215"/>
  <c r="AT401" i="215"/>
  <c r="AS401" i="215" s="1"/>
  <c r="BF401" i="215"/>
  <c r="AT408" i="215"/>
  <c r="AS408" i="215" s="1"/>
  <c r="AT425" i="215"/>
  <c r="AS425" i="215" s="1"/>
  <c r="BF425" i="215"/>
  <c r="AR427" i="215"/>
  <c r="AQ427" i="215" s="1"/>
  <c r="AR423" i="215"/>
  <c r="AQ423" i="215" s="1"/>
  <c r="BE423" i="215" s="1"/>
  <c r="BE436" i="215"/>
  <c r="AR409" i="215"/>
  <c r="AQ409" i="215" s="1"/>
  <c r="BF386" i="215"/>
  <c r="AT386" i="215"/>
  <c r="AS386" i="215" s="1"/>
  <c r="AR397" i="215"/>
  <c r="AQ397" i="215" s="1"/>
  <c r="BE397" i="215" s="1"/>
  <c r="AR428" i="215"/>
  <c r="AQ428" i="215" s="1"/>
  <c r="BE428" i="215" s="1"/>
  <c r="BE431" i="215"/>
  <c r="BE407" i="215"/>
  <c r="BC424" i="215"/>
  <c r="BD424" i="215" s="1"/>
  <c r="BE384" i="215"/>
  <c r="BE393" i="215"/>
  <c r="AR393" i="215"/>
  <c r="AQ393" i="215" s="1"/>
  <c r="AR411" i="215"/>
  <c r="AQ411" i="215" s="1"/>
  <c r="BE411" i="215" s="1"/>
  <c r="AT394" i="215"/>
  <c r="AS394" i="215" s="1"/>
  <c r="BF383" i="215"/>
  <c r="AT383" i="215"/>
  <c r="AS383" i="215" s="1"/>
  <c r="AT389" i="215"/>
  <c r="AS389" i="215" s="1"/>
  <c r="BF389" i="215"/>
  <c r="AT381" i="215"/>
  <c r="AS381" i="215" s="1"/>
  <c r="BF381" i="215" s="1"/>
  <c r="AR417" i="215"/>
  <c r="AQ417" i="215" s="1"/>
  <c r="BE417" i="215" s="1"/>
  <c r="AT395" i="215"/>
  <c r="AS395" i="215" s="1"/>
  <c r="BF395" i="215"/>
  <c r="AT414" i="215"/>
  <c r="AS414" i="215" s="1"/>
  <c r="BF414" i="215"/>
  <c r="BE413" i="215"/>
  <c r="AR413" i="215"/>
  <c r="AQ413" i="215" s="1"/>
  <c r="AR391" i="215"/>
  <c r="AQ391" i="215" s="1"/>
  <c r="BE391" i="215"/>
  <c r="AT396" i="215"/>
  <c r="AS396" i="215" s="1"/>
  <c r="BF396" i="215"/>
  <c r="AR392" i="215"/>
  <c r="AQ392" i="215" s="1"/>
  <c r="BE392" i="215" s="1"/>
  <c r="AR405" i="215"/>
  <c r="AQ405" i="215" s="1"/>
  <c r="BE405" i="215" s="1"/>
  <c r="BF400" i="215"/>
  <c r="AT400" i="215"/>
  <c r="AS400" i="215" s="1"/>
  <c r="AR385" i="215"/>
  <c r="AQ385" i="215" s="1"/>
  <c r="BE385" i="215"/>
  <c r="AR382" i="215"/>
  <c r="AQ382" i="215" s="1"/>
  <c r="BE382" i="215" s="1"/>
  <c r="BE416" i="215"/>
  <c r="AR416" i="215"/>
  <c r="AQ416" i="215" s="1"/>
  <c r="BC421" i="215"/>
  <c r="BD421" i="215" s="1"/>
  <c r="BC426" i="215"/>
  <c r="BD426" i="215" s="1"/>
  <c r="BE432" i="215"/>
  <c r="AR430" i="215"/>
  <c r="AQ430" i="215" s="1"/>
  <c r="BE430" i="215" s="1"/>
  <c r="BC433" i="215"/>
  <c r="BD433" i="215" s="1"/>
  <c r="BC406" i="215"/>
  <c r="BD406" i="215" s="1"/>
  <c r="AT380" i="215"/>
  <c r="AS380" i="215" s="1"/>
  <c r="BF380" i="215"/>
  <c r="AR398" i="215"/>
  <c r="AQ398" i="215" s="1"/>
  <c r="BE398" i="215" s="1"/>
  <c r="BC415" i="215"/>
  <c r="BD415" i="215" s="1"/>
  <c r="BC410" i="215"/>
  <c r="BD410" i="215" s="1"/>
  <c r="BC388" i="215"/>
  <c r="BD388" i="215" s="1"/>
  <c r="AT347" i="215"/>
  <c r="AS347" i="215" s="1"/>
  <c r="BF347" i="215"/>
  <c r="AT331" i="215"/>
  <c r="AS331" i="215" s="1"/>
  <c r="BF331" i="215"/>
  <c r="AR332" i="215"/>
  <c r="AQ332" i="215" s="1"/>
  <c r="BE332" i="215" s="1"/>
  <c r="AT376" i="215"/>
  <c r="AS376" i="215" s="1"/>
  <c r="BF376" i="215"/>
  <c r="AT361" i="215"/>
  <c r="AS361" i="215" s="1"/>
  <c r="BF364" i="215"/>
  <c r="AT364" i="215"/>
  <c r="AS364" i="215" s="1"/>
  <c r="AT368" i="215"/>
  <c r="AS368" i="215" s="1"/>
  <c r="AT369" i="215"/>
  <c r="AS369" i="215" s="1"/>
  <c r="BF369" i="215"/>
  <c r="AT349" i="215"/>
  <c r="AS349" i="215" s="1"/>
  <c r="BF349" i="215" s="1"/>
  <c r="AR348" i="215"/>
  <c r="AQ348" i="215" s="1"/>
  <c r="BE348" i="215" s="1"/>
  <c r="AT358" i="215"/>
  <c r="AS358" i="215" s="1"/>
  <c r="AT352" i="215"/>
  <c r="AS352" i="215" s="1"/>
  <c r="BF352" i="215"/>
  <c r="AT337" i="215"/>
  <c r="AS337" i="215" s="1"/>
  <c r="BF337" i="215"/>
  <c r="AR336" i="215"/>
  <c r="AQ336" i="215" s="1"/>
  <c r="AR327" i="215"/>
  <c r="AQ327" i="215" s="1"/>
  <c r="BE327" i="215" s="1"/>
  <c r="AT355" i="215"/>
  <c r="AS355" i="215" s="1"/>
  <c r="BF355" i="215"/>
  <c r="BF338" i="215"/>
  <c r="AT338" i="215"/>
  <c r="AS338" i="215" s="1"/>
  <c r="AT334" i="215"/>
  <c r="AS334" i="215" s="1"/>
  <c r="AT351" i="215"/>
  <c r="AS351" i="215" s="1"/>
  <c r="BF351" i="215" s="1"/>
  <c r="AT322" i="215"/>
  <c r="AS322" i="215" s="1"/>
  <c r="BF322" i="215" s="1"/>
  <c r="AT377" i="215"/>
  <c r="AS377" i="215" s="1"/>
  <c r="BF377" i="215" s="1"/>
  <c r="AR359" i="215"/>
  <c r="AQ359" i="215" s="1"/>
  <c r="AR335" i="215"/>
  <c r="AQ335" i="215" s="1"/>
  <c r="BE335" i="215" s="1"/>
  <c r="AR333" i="215"/>
  <c r="AQ333" i="215" s="1"/>
  <c r="BE333" i="215"/>
  <c r="BE356" i="215"/>
  <c r="AR356" i="215"/>
  <c r="AQ356" i="215" s="1"/>
  <c r="AR346" i="215"/>
  <c r="AQ346" i="215" s="1"/>
  <c r="BE346" i="215"/>
  <c r="BE342" i="215"/>
  <c r="AR342" i="215"/>
  <c r="AQ342" i="215" s="1"/>
  <c r="AR324" i="215"/>
  <c r="AQ324" i="215" s="1"/>
  <c r="BE324" i="215"/>
  <c r="AR365" i="215"/>
  <c r="AQ365" i="215" s="1"/>
  <c r="BE365" i="215"/>
  <c r="AR354" i="215"/>
  <c r="AQ354" i="215" s="1"/>
  <c r="AT320" i="215"/>
  <c r="AS320" i="215" s="1"/>
  <c r="BE373" i="215"/>
  <c r="AT340" i="215"/>
  <c r="AS340" i="215" s="1"/>
  <c r="BF340" i="215"/>
  <c r="BE363" i="215"/>
  <c r="AT362" i="215"/>
  <c r="AS362" i="215" s="1"/>
  <c r="BC371" i="215"/>
  <c r="BD371" i="215" s="1"/>
  <c r="BC350" i="215"/>
  <c r="BD350" i="215" s="1"/>
  <c r="AR323" i="215"/>
  <c r="AQ323" i="215" s="1"/>
  <c r="AR344" i="215"/>
  <c r="AQ344" i="215" s="1"/>
  <c r="BE344" i="215" s="1"/>
  <c r="AR341" i="215"/>
  <c r="AQ341" i="215" s="1"/>
  <c r="BE341" i="215"/>
  <c r="BC374" i="215"/>
  <c r="BD374" i="215" s="1"/>
  <c r="AR367" i="215"/>
  <c r="AQ367" i="215" s="1"/>
  <c r="BE367" i="215" s="1"/>
  <c r="AR345" i="215"/>
  <c r="AQ345" i="215" s="1"/>
  <c r="BE345" i="215"/>
  <c r="AR343" i="215"/>
  <c r="AQ343" i="215" s="1"/>
  <c r="BE343" i="215" s="1"/>
  <c r="AR321" i="215"/>
  <c r="AQ321" i="215" s="1"/>
  <c r="BE321" i="215"/>
  <c r="AR328" i="215"/>
  <c r="AQ328" i="215" s="1"/>
  <c r="BE328" i="215"/>
  <c r="AR353" i="215"/>
  <c r="AQ353" i="215" s="1"/>
  <c r="BE353" i="215"/>
  <c r="AT326" i="215"/>
  <c r="AS326" i="215" s="1"/>
  <c r="BF326" i="215" s="1"/>
  <c r="AR329" i="215"/>
  <c r="AQ329" i="215" s="1"/>
  <c r="BE339" i="215"/>
  <c r="BC375" i="215"/>
  <c r="BD375" i="215" s="1"/>
  <c r="BC330" i="215"/>
  <c r="BD330" i="215" s="1"/>
  <c r="AR370" i="215"/>
  <c r="AQ370" i="215" s="1"/>
  <c r="BE370" i="215" s="1"/>
  <c r="AR357" i="215"/>
  <c r="AQ357" i="215" s="1"/>
  <c r="BE357" i="215"/>
  <c r="BC372" i="215"/>
  <c r="BD372" i="215" s="1"/>
  <c r="BC366" i="215"/>
  <c r="BD366" i="215" s="1"/>
  <c r="AR360" i="215"/>
  <c r="AQ360" i="215" s="1"/>
  <c r="BE360" i="215" s="1"/>
  <c r="AR325" i="215"/>
  <c r="AQ325" i="215" s="1"/>
  <c r="AT277" i="215"/>
  <c r="AS277" i="215" s="1"/>
  <c r="AT304" i="215"/>
  <c r="AS304" i="215" s="1"/>
  <c r="AT262" i="215"/>
  <c r="AS262" i="215" s="1"/>
  <c r="BF262" i="215"/>
  <c r="AT282" i="215"/>
  <c r="AS282" i="215" s="1"/>
  <c r="BF282" i="215" s="1"/>
  <c r="AT300" i="215"/>
  <c r="AS300" i="215" s="1"/>
  <c r="BF300" i="215"/>
  <c r="AT273" i="215"/>
  <c r="AS273" i="215" s="1"/>
  <c r="BF273" i="215" s="1"/>
  <c r="AT299" i="215"/>
  <c r="AS299" i="215" s="1"/>
  <c r="BF299" i="215"/>
  <c r="AT303" i="215"/>
  <c r="AS303" i="215" s="1"/>
  <c r="AT297" i="215"/>
  <c r="AS297" i="215" s="1"/>
  <c r="BF297" i="215"/>
  <c r="AT295" i="215"/>
  <c r="AS295" i="215" s="1"/>
  <c r="BF295" i="215" s="1"/>
  <c r="AT288" i="215"/>
  <c r="AS288" i="215" s="1"/>
  <c r="BF288" i="215" s="1"/>
  <c r="AR291" i="215"/>
  <c r="AQ291" i="215" s="1"/>
  <c r="BE291" i="215" s="1"/>
  <c r="AT269" i="215"/>
  <c r="AS269" i="215" s="1"/>
  <c r="BF263" i="215"/>
  <c r="AT263" i="215"/>
  <c r="AS263" i="215" s="1"/>
  <c r="AR319" i="215"/>
  <c r="AQ319" i="215" s="1"/>
  <c r="AT318" i="215"/>
  <c r="AS318" i="215" s="1"/>
  <c r="BE289" i="215"/>
  <c r="AT301" i="215"/>
  <c r="AS301" i="215" s="1"/>
  <c r="BF301" i="215"/>
  <c r="AR315" i="215"/>
  <c r="AQ315" i="215" s="1"/>
  <c r="BE315" i="215" s="1"/>
  <c r="BE280" i="215"/>
  <c r="AT305" i="215"/>
  <c r="AS305" i="215" s="1"/>
  <c r="BF305" i="215"/>
  <c r="AR271" i="215"/>
  <c r="AQ271" i="215" s="1"/>
  <c r="BE271" i="215" s="1"/>
  <c r="AT268" i="215"/>
  <c r="AS268" i="215" s="1"/>
  <c r="BF268" i="215" s="1"/>
  <c r="AR307" i="215"/>
  <c r="AQ307" i="215" s="1"/>
  <c r="BE307" i="215"/>
  <c r="AT310" i="215"/>
  <c r="AS310" i="215" s="1"/>
  <c r="AR264" i="215"/>
  <c r="AQ264" i="215" s="1"/>
  <c r="BE264" i="215" s="1"/>
  <c r="AR279" i="215"/>
  <c r="AQ279" i="215" s="1"/>
  <c r="AT312" i="215"/>
  <c r="AS312" i="215" s="1"/>
  <c r="BF312" i="215" s="1"/>
  <c r="BC296" i="215"/>
  <c r="BD296" i="215" s="1"/>
  <c r="BE309" i="215"/>
  <c r="BE294" i="215"/>
  <c r="BC285" i="215"/>
  <c r="BD285" i="215" s="1"/>
  <c r="BE278" i="215"/>
  <c r="BE270" i="215"/>
  <c r="AR283" i="215"/>
  <c r="AQ283" i="215" s="1"/>
  <c r="BE283" i="215"/>
  <c r="BE314" i="215"/>
  <c r="AR314" i="215"/>
  <c r="AQ314" i="215" s="1"/>
  <c r="AR290" i="215"/>
  <c r="AQ290" i="215" s="1"/>
  <c r="BE290" i="215"/>
  <c r="AR284" i="215"/>
  <c r="AQ284" i="215" s="1"/>
  <c r="AT311" i="215"/>
  <c r="AS311" i="215" s="1"/>
  <c r="BF311" i="215"/>
  <c r="BC287" i="215"/>
  <c r="BD287" i="215" s="1"/>
  <c r="AR313" i="215"/>
  <c r="AQ313" i="215" s="1"/>
  <c r="BE313" i="215"/>
  <c r="AR302" i="215"/>
  <c r="AQ302" i="215" s="1"/>
  <c r="BE302" i="215"/>
  <c r="AR308" i="215"/>
  <c r="AQ308" i="215" s="1"/>
  <c r="AR293" i="215"/>
  <c r="AQ293" i="215" s="1"/>
  <c r="AT306" i="215"/>
  <c r="AS306" i="215" s="1"/>
  <c r="BF306" i="215"/>
  <c r="BE286" i="215"/>
  <c r="BC281" i="215"/>
  <c r="BD281" i="215" s="1"/>
  <c r="BE276" i="215"/>
  <c r="AR272" i="215"/>
  <c r="AQ272" i="215" s="1"/>
  <c r="BE272" i="215" s="1"/>
  <c r="BC259" i="215"/>
  <c r="BD259" i="215" s="1"/>
  <c r="AR266" i="215"/>
  <c r="AQ266" i="215" s="1"/>
  <c r="BE266" i="215" s="1"/>
  <c r="BC260" i="215"/>
  <c r="BD260" i="215" s="1"/>
  <c r="AR265" i="215"/>
  <c r="AQ265" i="215" s="1"/>
  <c r="BE265" i="215" s="1"/>
  <c r="AT298" i="215"/>
  <c r="AS298" i="215" s="1"/>
  <c r="AT267" i="215"/>
  <c r="AS267" i="215" s="1"/>
  <c r="BF267" i="215" s="1"/>
  <c r="AT261" i="215"/>
  <c r="AS261" i="215" s="1"/>
  <c r="BF261" i="215" s="1"/>
  <c r="AT292" i="215"/>
  <c r="AS292" i="215" s="1"/>
  <c r="AR316" i="215"/>
  <c r="AQ316" i="215" s="1"/>
  <c r="AT275" i="215"/>
  <c r="AS275" i="215" s="1"/>
  <c r="AT317" i="215"/>
  <c r="AS317" i="215" s="1"/>
  <c r="BF317" i="215"/>
  <c r="AT274" i="215"/>
  <c r="AS274" i="215" s="1"/>
  <c r="BF274" i="215"/>
  <c r="AT208" i="215"/>
  <c r="AS208" i="215" s="1"/>
  <c r="BF208" i="215"/>
  <c r="AT232" i="215"/>
  <c r="AS232" i="215" s="1"/>
  <c r="BF232" i="215" s="1"/>
  <c r="BF215" i="215"/>
  <c r="AT215" i="215"/>
  <c r="AS215" i="215" s="1"/>
  <c r="AT233" i="215"/>
  <c r="AS233" i="215" s="1"/>
  <c r="BF233" i="215"/>
  <c r="AT211" i="215"/>
  <c r="AS211" i="215" s="1"/>
  <c r="BF211" i="215" s="1"/>
  <c r="AT254" i="215"/>
  <c r="AS254" i="215" s="1"/>
  <c r="BF254" i="215"/>
  <c r="AT210" i="215"/>
  <c r="AS210" i="215" s="1"/>
  <c r="BF210" i="215"/>
  <c r="AT249" i="215"/>
  <c r="AS249" i="215" s="1"/>
  <c r="AT227" i="215"/>
  <c r="AS227" i="215" s="1"/>
  <c r="BF227" i="215"/>
  <c r="AT239" i="215"/>
  <c r="AS239" i="215" s="1"/>
  <c r="BF239" i="215" s="1"/>
  <c r="AT206" i="215"/>
  <c r="AS206" i="215" s="1"/>
  <c r="BF206" i="215"/>
  <c r="AT204" i="215"/>
  <c r="AS204" i="215" s="1"/>
  <c r="BF204" i="215"/>
  <c r="AT248" i="215"/>
  <c r="AS248" i="215" s="1"/>
  <c r="BF248" i="215"/>
  <c r="AT220" i="215"/>
  <c r="AS220" i="215" s="1"/>
  <c r="AT228" i="215"/>
  <c r="AS228" i="215" s="1"/>
  <c r="BF228" i="215"/>
  <c r="AT205" i="215"/>
  <c r="AS205" i="215" s="1"/>
  <c r="AT216" i="215"/>
  <c r="AS216" i="215" s="1"/>
  <c r="BF216" i="215"/>
  <c r="AR243" i="215"/>
  <c r="AQ243" i="215" s="1"/>
  <c r="AR250" i="215"/>
  <c r="AQ250" i="215" s="1"/>
  <c r="BE250" i="215"/>
  <c r="AR209" i="215"/>
  <c r="AQ209" i="215" s="1"/>
  <c r="BE209" i="215"/>
  <c r="AR241" i="215"/>
  <c r="AQ241" i="215" s="1"/>
  <c r="BE241" i="215" s="1"/>
  <c r="AT221" i="215"/>
  <c r="AS221" i="215" s="1"/>
  <c r="BF221" i="215"/>
  <c r="AT258" i="215"/>
  <c r="AS258" i="215" s="1"/>
  <c r="AT214" i="215"/>
  <c r="AS214" i="215" s="1"/>
  <c r="AT257" i="215"/>
  <c r="AS257" i="215" s="1"/>
  <c r="BF257" i="215"/>
  <c r="AR255" i="215"/>
  <c r="AQ255" i="215" s="1"/>
  <c r="BE255" i="215"/>
  <c r="AT237" i="215"/>
  <c r="AS237" i="215" s="1"/>
  <c r="BF237" i="215" s="1"/>
  <c r="AR238" i="215"/>
  <c r="AQ238" i="215" s="1"/>
  <c r="BE238" i="215" s="1"/>
  <c r="AT203" i="215"/>
  <c r="AS203" i="215" s="1"/>
  <c r="BF203" i="215" s="1"/>
  <c r="BE224" i="215"/>
  <c r="AR218" i="215"/>
  <c r="AQ218" i="215" s="1"/>
  <c r="BE218" i="215"/>
  <c r="AR247" i="215"/>
  <c r="AQ247" i="215" s="1"/>
  <c r="BE247" i="215" s="1"/>
  <c r="AR230" i="215"/>
  <c r="AQ230" i="215" s="1"/>
  <c r="BE230" i="215"/>
  <c r="AT240" i="215"/>
  <c r="AS240" i="215" s="1"/>
  <c r="BF240" i="215"/>
  <c r="BE225" i="215"/>
  <c r="AT212" i="215"/>
  <c r="AS212" i="215" s="1"/>
  <c r="BE253" i="215"/>
  <c r="AR253" i="215"/>
  <c r="AQ253" i="215" s="1"/>
  <c r="AR235" i="215"/>
  <c r="AQ235" i="215" s="1"/>
  <c r="BE235" i="215"/>
  <c r="BE245" i="215"/>
  <c r="AT256" i="215"/>
  <c r="AS256" i="215" s="1"/>
  <c r="BF256" i="215" s="1"/>
  <c r="AT234" i="215"/>
  <c r="AS234" i="215" s="1"/>
  <c r="BF234" i="215"/>
  <c r="BE219" i="215"/>
  <c r="AT222" i="215"/>
  <c r="AS222" i="215" s="1"/>
  <c r="BF222" i="215"/>
  <c r="BC213" i="215"/>
  <c r="BD213" i="215" s="1"/>
  <c r="BE244" i="215"/>
  <c r="AR244" i="215"/>
  <c r="AQ244" i="215" s="1"/>
  <c r="AR229" i="215"/>
  <c r="AQ229" i="215" s="1"/>
  <c r="BE229" i="215"/>
  <c r="AR251" i="215"/>
  <c r="AQ251" i="215" s="1"/>
  <c r="BE251" i="215"/>
  <c r="AR226" i="215"/>
  <c r="AQ226" i="215" s="1"/>
  <c r="BE226" i="215"/>
  <c r="BE217" i="215"/>
  <c r="AR231" i="215"/>
  <c r="AQ231" i="215" s="1"/>
  <c r="AR236" i="215"/>
  <c r="AQ236" i="215" s="1"/>
  <c r="BC246" i="215"/>
  <c r="BD246" i="215" s="1"/>
  <c r="BE242" i="215"/>
  <c r="BC223" i="215"/>
  <c r="BD223" i="215" s="1"/>
  <c r="BC207" i="215"/>
  <c r="BD207" i="215" s="1"/>
  <c r="AR252" i="215"/>
  <c r="AQ252" i="215" s="1"/>
  <c r="BF192" i="215"/>
  <c r="AT192" i="215"/>
  <c r="AS192" i="215" s="1"/>
  <c r="AT180" i="215"/>
  <c r="AS180" i="215" s="1"/>
  <c r="BF180" i="215" s="1"/>
  <c r="AT194" i="215"/>
  <c r="AS194" i="215" s="1"/>
  <c r="BF194" i="215"/>
  <c r="AT151" i="215"/>
  <c r="AS151" i="215" s="1"/>
  <c r="BF151" i="215"/>
  <c r="AT182" i="215"/>
  <c r="AS182" i="215" s="1"/>
  <c r="BF184" i="215"/>
  <c r="AT184" i="215"/>
  <c r="AS184" i="215" s="1"/>
  <c r="AT193" i="215"/>
  <c r="AS193" i="215" s="1"/>
  <c r="BF153" i="215"/>
  <c r="AT153" i="215"/>
  <c r="AS153" i="215" s="1"/>
  <c r="AR170" i="215"/>
  <c r="AQ170" i="215" s="1"/>
  <c r="BE170" i="215" s="1"/>
  <c r="BF174" i="215"/>
  <c r="AT174" i="215"/>
  <c r="AS174" i="215" s="1"/>
  <c r="BE200" i="215"/>
  <c r="BE160" i="215"/>
  <c r="AR160" i="215"/>
  <c r="AQ160" i="215" s="1"/>
  <c r="BE156" i="215"/>
  <c r="BE150" i="215"/>
  <c r="AR202" i="215"/>
  <c r="AQ202" i="215" s="1"/>
  <c r="BE189" i="215"/>
  <c r="AR189" i="215"/>
  <c r="AQ189" i="215" s="1"/>
  <c r="AR195" i="215"/>
  <c r="AQ195" i="215" s="1"/>
  <c r="BC197" i="215"/>
  <c r="BD197" i="215" s="1"/>
  <c r="BC178" i="215"/>
  <c r="BD178" i="215" s="1"/>
  <c r="AR172" i="215"/>
  <c r="AQ172" i="215" s="1"/>
  <c r="BE172" i="215" s="1"/>
  <c r="AR196" i="215"/>
  <c r="AQ196" i="215" s="1"/>
  <c r="BE196" i="215"/>
  <c r="AT175" i="215"/>
  <c r="AS175" i="215" s="1"/>
  <c r="BF175" i="215"/>
  <c r="BE168" i="215"/>
  <c r="AR168" i="215"/>
  <c r="AQ168" i="215" s="1"/>
  <c r="AT201" i="215"/>
  <c r="AS201" i="215" s="1"/>
  <c r="BF201" i="215" s="1"/>
  <c r="AR188" i="215"/>
  <c r="AQ188" i="215" s="1"/>
  <c r="BF171" i="215"/>
  <c r="AT171" i="215"/>
  <c r="AS171" i="215" s="1"/>
  <c r="AR181" i="215"/>
  <c r="AQ181" i="215" s="1"/>
  <c r="BE181" i="215" s="1"/>
  <c r="AT169" i="215"/>
  <c r="AS169" i="215" s="1"/>
  <c r="BF169" i="215"/>
  <c r="BC187" i="215"/>
  <c r="BD187" i="215" s="1"/>
  <c r="BC163" i="215"/>
  <c r="BD163" i="215" s="1"/>
  <c r="AR183" i="215"/>
  <c r="AQ183" i="215" s="1"/>
  <c r="BE183" i="215" s="1"/>
  <c r="BC166" i="215"/>
  <c r="BD166" i="215" s="1"/>
  <c r="AR190" i="215"/>
  <c r="AQ190" i="215" s="1"/>
  <c r="BE190" i="215" s="1"/>
  <c r="BE199" i="215"/>
  <c r="BC154" i="215"/>
  <c r="BD154" i="215" s="1"/>
  <c r="BE167" i="215"/>
  <c r="BC186" i="215"/>
  <c r="BD186" i="215" s="1"/>
  <c r="AT179" i="215"/>
  <c r="AS179" i="215" s="1"/>
  <c r="AR198" i="215"/>
  <c r="AQ198" i="215" s="1"/>
  <c r="BE198" i="215" s="1"/>
  <c r="AT157" i="215"/>
  <c r="AS157" i="215" s="1"/>
  <c r="BF157" i="215"/>
  <c r="BE152" i="215"/>
  <c r="AR152" i="215"/>
  <c r="AQ152" i="215" s="1"/>
  <c r="BE173" i="215"/>
  <c r="AR173" i="215"/>
  <c r="AQ173" i="215" s="1"/>
  <c r="BE162" i="215"/>
  <c r="BE185" i="215"/>
  <c r="AR185" i="215"/>
  <c r="AQ185" i="215" s="1"/>
  <c r="BC191" i="215"/>
  <c r="BD191" i="215" s="1"/>
  <c r="AT165" i="215"/>
  <c r="AS165" i="215" s="1"/>
  <c r="BF165" i="215"/>
  <c r="AT177" i="215"/>
  <c r="AS177" i="215" s="1"/>
  <c r="AT149" i="215"/>
  <c r="AS149" i="215" s="1"/>
  <c r="BF149" i="215" s="1"/>
  <c r="AR164" i="215"/>
  <c r="AQ164" i="215" s="1"/>
  <c r="AT155" i="215"/>
  <c r="AS155" i="215" s="1"/>
  <c r="BE159" i="215"/>
  <c r="AR159" i="215"/>
  <c r="AQ159" i="215" s="1"/>
  <c r="AT176" i="215"/>
  <c r="AS176" i="215" s="1"/>
  <c r="BF176" i="215" s="1"/>
  <c r="AR158" i="215"/>
  <c r="AQ158" i="215" s="1"/>
  <c r="BE161" i="215"/>
  <c r="AR161" i="215"/>
  <c r="AQ161" i="215" s="1"/>
  <c r="AT95" i="215"/>
  <c r="AS95" i="215" s="1"/>
  <c r="AT141" i="215"/>
  <c r="AS141" i="215" s="1"/>
  <c r="BF141" i="215"/>
  <c r="AT97" i="215"/>
  <c r="AS97" i="215" s="1"/>
  <c r="AT114" i="215"/>
  <c r="AS114" i="215" s="1"/>
  <c r="BF139" i="215"/>
  <c r="AT139" i="215"/>
  <c r="AS139" i="215" s="1"/>
  <c r="AT146" i="215"/>
  <c r="AS146" i="215" s="1"/>
  <c r="AT129" i="215"/>
  <c r="AS129" i="215" s="1"/>
  <c r="BF129" i="215" s="1"/>
  <c r="AT110" i="215"/>
  <c r="AS110" i="215" s="1"/>
  <c r="AR136" i="215"/>
  <c r="AQ136" i="215" s="1"/>
  <c r="BE136" i="215" s="1"/>
  <c r="AR145" i="215"/>
  <c r="AQ145" i="215" s="1"/>
  <c r="AT147" i="215"/>
  <c r="AS147" i="215" s="1"/>
  <c r="BF147" i="215"/>
  <c r="AT127" i="215"/>
  <c r="AS127" i="215" s="1"/>
  <c r="AR122" i="215"/>
  <c r="AQ122" i="215" s="1"/>
  <c r="BE122" i="215"/>
  <c r="AT101" i="215"/>
  <c r="AS101" i="215" s="1"/>
  <c r="BF102" i="215"/>
  <c r="AT102" i="215"/>
  <c r="AS102" i="215" s="1"/>
  <c r="AT138" i="215"/>
  <c r="AS138" i="215" s="1"/>
  <c r="AT134" i="215"/>
  <c r="AS134" i="215" s="1"/>
  <c r="BF134" i="215"/>
  <c r="AT135" i="215"/>
  <c r="AS135" i="215" s="1"/>
  <c r="BF135" i="215"/>
  <c r="AR99" i="215"/>
  <c r="AQ99" i="215" s="1"/>
  <c r="BE99" i="215"/>
  <c r="BE119" i="215"/>
  <c r="BE142" i="215"/>
  <c r="AR98" i="215"/>
  <c r="AQ98" i="215" s="1"/>
  <c r="AR125" i="215"/>
  <c r="AQ125" i="215" s="1"/>
  <c r="BE125" i="215"/>
  <c r="BE143" i="215"/>
  <c r="AR133" i="215"/>
  <c r="AQ133" i="215" s="1"/>
  <c r="BE133" i="215"/>
  <c r="AT115" i="215"/>
  <c r="AS115" i="215" s="1"/>
  <c r="BF115" i="215"/>
  <c r="BE112" i="215"/>
  <c r="AR112" i="215"/>
  <c r="AQ112" i="215" s="1"/>
  <c r="AR123" i="215"/>
  <c r="AQ123" i="215" s="1"/>
  <c r="AR140" i="215"/>
  <c r="AQ140" i="215" s="1"/>
  <c r="BE108" i="215"/>
  <c r="AT121" i="215"/>
  <c r="AS121" i="215" s="1"/>
  <c r="BF121" i="215"/>
  <c r="BC144" i="215"/>
  <c r="BD144" i="215" s="1"/>
  <c r="BE126" i="215"/>
  <c r="AR93" i="215"/>
  <c r="AQ93" i="215" s="1"/>
  <c r="AR103" i="215"/>
  <c r="AQ103" i="215" s="1"/>
  <c r="BE103" i="215"/>
  <c r="AT100" i="215"/>
  <c r="AS100" i="215" s="1"/>
  <c r="BC131" i="215"/>
  <c r="BD131" i="215" s="1"/>
  <c r="BE130" i="215"/>
  <c r="AR120" i="215"/>
  <c r="AQ120" i="215" s="1"/>
  <c r="BE120" i="215"/>
  <c r="AR107" i="215"/>
  <c r="AQ107" i="215" s="1"/>
  <c r="AT116" i="215"/>
  <c r="AS116" i="215" s="1"/>
  <c r="BF116" i="215"/>
  <c r="BE104" i="215"/>
  <c r="BE132" i="215"/>
  <c r="AR118" i="215"/>
  <c r="AQ118" i="215" s="1"/>
  <c r="BE118" i="215" s="1"/>
  <c r="AR128" i="215"/>
  <c r="AQ128" i="215" s="1"/>
  <c r="BE128" i="215"/>
  <c r="AR111" i="215"/>
  <c r="AQ111" i="215" s="1"/>
  <c r="BE111" i="215"/>
  <c r="AT117" i="215"/>
  <c r="AS117" i="215" s="1"/>
  <c r="BE113" i="215"/>
  <c r="BC124" i="215"/>
  <c r="BD124" i="215" s="1"/>
  <c r="BC109" i="215"/>
  <c r="BD109" i="215" s="1"/>
  <c r="BC105" i="215"/>
  <c r="BD105" i="215" s="1"/>
  <c r="BC137" i="215"/>
  <c r="BD137" i="215" s="1"/>
  <c r="BE148" i="215"/>
  <c r="AR148" i="215"/>
  <c r="AQ148" i="215" s="1"/>
  <c r="AR96" i="215"/>
  <c r="AQ96" i="215" s="1"/>
  <c r="AR94" i="215"/>
  <c r="AQ94" i="215" s="1"/>
  <c r="BE94" i="215"/>
  <c r="BC106" i="215"/>
  <c r="BD106" i="215" s="1"/>
  <c r="AT77" i="215"/>
  <c r="AS77" i="215" s="1"/>
  <c r="BF77" i="215" s="1"/>
  <c r="AT90" i="215"/>
  <c r="AS90" i="215" s="1"/>
  <c r="BF90" i="215"/>
  <c r="BF70" i="215"/>
  <c r="AT70" i="215"/>
  <c r="AS70" i="215" s="1"/>
  <c r="AT71" i="215"/>
  <c r="AS71" i="215" s="1"/>
  <c r="AT74" i="215"/>
  <c r="AS74" i="215" s="1"/>
  <c r="AT84" i="215"/>
  <c r="AS84" i="215" s="1"/>
  <c r="AT85" i="215"/>
  <c r="AS85" i="215" s="1"/>
  <c r="BF85" i="215"/>
  <c r="BE72" i="215"/>
  <c r="AR72" i="215"/>
  <c r="AQ72" i="215" s="1"/>
  <c r="AT76" i="215"/>
  <c r="AS76" i="215" s="1"/>
  <c r="AT89" i="215"/>
  <c r="AS89" i="215" s="1"/>
  <c r="BF89" i="215" s="1"/>
  <c r="AR86" i="215"/>
  <c r="AQ86" i="215" s="1"/>
  <c r="AR81" i="215"/>
  <c r="AQ81" i="215" s="1"/>
  <c r="BE81" i="215"/>
  <c r="BF92" i="215"/>
  <c r="AT92" i="215"/>
  <c r="AS92" i="215" s="1"/>
  <c r="AR79" i="215"/>
  <c r="AQ79" i="215" s="1"/>
  <c r="BE79" i="215"/>
  <c r="BE73" i="215"/>
  <c r="AR73" i="215"/>
  <c r="AQ73" i="215" s="1"/>
  <c r="BE88" i="215"/>
  <c r="BC87" i="215"/>
  <c r="BD87" i="215" s="1"/>
  <c r="BC82" i="215"/>
  <c r="BD82" i="215" s="1"/>
  <c r="BE80" i="215"/>
  <c r="AR80" i="215"/>
  <c r="AQ80" i="215" s="1"/>
  <c r="AR78" i="215"/>
  <c r="AQ78" i="215" s="1"/>
  <c r="BE78" i="215"/>
  <c r="AR75" i="215"/>
  <c r="AQ75" i="215" s="1"/>
  <c r="BE75" i="215" s="1"/>
  <c r="AR83" i="215"/>
  <c r="AQ83" i="215" s="1"/>
  <c r="BE83" i="215" s="1"/>
  <c r="AR69" i="215"/>
  <c r="AQ69" i="215" s="1"/>
  <c r="BC91" i="215"/>
  <c r="BD91" i="215" s="1"/>
  <c r="AV740" i="215" l="1"/>
  <c r="AU740" i="215" s="1"/>
  <c r="BG740" i="215"/>
  <c r="BF741" i="215"/>
  <c r="BE739" i="215"/>
  <c r="AX742" i="215"/>
  <c r="AW742" i="215" s="1"/>
  <c r="BH742" i="215" s="1"/>
  <c r="AY742" i="215" s="1"/>
  <c r="AZ742" i="215" s="1"/>
  <c r="AV733" i="215"/>
  <c r="AU733" i="215" s="1"/>
  <c r="BG733" i="215" s="1"/>
  <c r="AV734" i="215"/>
  <c r="AU734" i="215" s="1"/>
  <c r="BG734" i="215"/>
  <c r="AV736" i="215"/>
  <c r="AU736" i="215" s="1"/>
  <c r="BG736" i="215"/>
  <c r="BF738" i="215"/>
  <c r="AV731" i="215"/>
  <c r="AU731" i="215" s="1"/>
  <c r="BG731" i="215"/>
  <c r="AT730" i="215"/>
  <c r="AS730" i="215" s="1"/>
  <c r="BF730" i="215" s="1"/>
  <c r="BE737" i="215"/>
  <c r="BE735" i="215"/>
  <c r="BG732" i="215"/>
  <c r="AV729" i="215"/>
  <c r="AU729" i="215" s="1"/>
  <c r="BG729" i="215" s="1"/>
  <c r="BG728" i="215"/>
  <c r="AV728" i="215"/>
  <c r="AU728" i="215" s="1"/>
  <c r="BF722" i="215"/>
  <c r="AT723" i="215"/>
  <c r="AS723" i="215" s="1"/>
  <c r="BF723" i="215" s="1"/>
  <c r="AT726" i="215"/>
  <c r="AS726" i="215" s="1"/>
  <c r="BF726" i="215"/>
  <c r="BE725" i="215"/>
  <c r="BF727" i="215"/>
  <c r="AT727" i="215"/>
  <c r="AS727" i="215" s="1"/>
  <c r="AV724" i="215"/>
  <c r="AU724" i="215" s="1"/>
  <c r="AV707" i="215"/>
  <c r="AU707" i="215" s="1"/>
  <c r="AV719" i="215"/>
  <c r="AU719" i="215" s="1"/>
  <c r="BG719" i="215" s="1"/>
  <c r="AT704" i="215"/>
  <c r="AS704" i="215" s="1"/>
  <c r="BF704" i="215" s="1"/>
  <c r="AV706" i="215"/>
  <c r="AU706" i="215" s="1"/>
  <c r="BG706" i="215" s="1"/>
  <c r="AT716" i="215"/>
  <c r="AS716" i="215" s="1"/>
  <c r="BF716" i="215"/>
  <c r="AV713" i="215"/>
  <c r="AU713" i="215" s="1"/>
  <c r="AV714" i="215"/>
  <c r="AU714" i="215" s="1"/>
  <c r="BG714" i="215" s="1"/>
  <c r="AV702" i="215"/>
  <c r="AU702" i="215" s="1"/>
  <c r="BG702" i="215"/>
  <c r="BF712" i="215"/>
  <c r="AV709" i="215"/>
  <c r="AU709" i="215" s="1"/>
  <c r="BG709" i="215"/>
  <c r="BG708" i="215"/>
  <c r="AV708" i="215"/>
  <c r="AU708" i="215" s="1"/>
  <c r="AT701" i="215"/>
  <c r="AS701" i="215" s="1"/>
  <c r="BF701" i="215"/>
  <c r="BE717" i="215"/>
  <c r="AR717" i="215"/>
  <c r="AQ717" i="215" s="1"/>
  <c r="BE697" i="215"/>
  <c r="BF705" i="215"/>
  <c r="AT705" i="215"/>
  <c r="AS705" i="215" s="1"/>
  <c r="BF718" i="215"/>
  <c r="AT720" i="215"/>
  <c r="AS720" i="215" s="1"/>
  <c r="BF720" i="215"/>
  <c r="AV696" i="215"/>
  <c r="AU696" i="215" s="1"/>
  <c r="BG696" i="215"/>
  <c r="AV721" i="215"/>
  <c r="AU721" i="215" s="1"/>
  <c r="BG721" i="215" s="1"/>
  <c r="AT695" i="215"/>
  <c r="AS695" i="215" s="1"/>
  <c r="BF695" i="215"/>
  <c r="AV698" i="215"/>
  <c r="AU698" i="215" s="1"/>
  <c r="BG698" i="215" s="1"/>
  <c r="BF700" i="215"/>
  <c r="BF699" i="215"/>
  <c r="AT711" i="215"/>
  <c r="AS711" i="215" s="1"/>
  <c r="BF711" i="215"/>
  <c r="BF703" i="215"/>
  <c r="AV710" i="215"/>
  <c r="AU710" i="215" s="1"/>
  <c r="AV715" i="215"/>
  <c r="AU715" i="215" s="1"/>
  <c r="BG715" i="215"/>
  <c r="AT691" i="215"/>
  <c r="AS691" i="215" s="1"/>
  <c r="BF691" i="215"/>
  <c r="AT694" i="215"/>
  <c r="AS694" i="215" s="1"/>
  <c r="BF694" i="215" s="1"/>
  <c r="AV688" i="215"/>
  <c r="AU688" i="215" s="1"/>
  <c r="BE687" i="215"/>
  <c r="BE693" i="215"/>
  <c r="BE689" i="215"/>
  <c r="AV690" i="215"/>
  <c r="AU690" i="215" s="1"/>
  <c r="BG690" i="215"/>
  <c r="BF692" i="215"/>
  <c r="AT684" i="215"/>
  <c r="AS684" i="215" s="1"/>
  <c r="BE685" i="215"/>
  <c r="BE683" i="215"/>
  <c r="AV686" i="215"/>
  <c r="AU686" i="215" s="1"/>
  <c r="AV676" i="215"/>
  <c r="AU676" i="215" s="1"/>
  <c r="AV673" i="215"/>
  <c r="AU673" i="215" s="1"/>
  <c r="BG673" i="215"/>
  <c r="BG682" i="215"/>
  <c r="AV682" i="215"/>
  <c r="AU682" i="215" s="1"/>
  <c r="BE677" i="215"/>
  <c r="BF680" i="215"/>
  <c r="BE678" i="215"/>
  <c r="AT681" i="215"/>
  <c r="AS681" i="215" s="1"/>
  <c r="BF681" i="215"/>
  <c r="AT672" i="215"/>
  <c r="AS672" i="215" s="1"/>
  <c r="BF672" i="215" s="1"/>
  <c r="AT675" i="215"/>
  <c r="AS675" i="215" s="1"/>
  <c r="BF675" i="215"/>
  <c r="AV671" i="215"/>
  <c r="AU671" i="215" s="1"/>
  <c r="AV669" i="215"/>
  <c r="AU669" i="215" s="1"/>
  <c r="BG669" i="215" s="1"/>
  <c r="AV670" i="215"/>
  <c r="AU670" i="215" s="1"/>
  <c r="BE679" i="215"/>
  <c r="BF674" i="215"/>
  <c r="AV657" i="215"/>
  <c r="AU657" i="215" s="1"/>
  <c r="BG657" i="215" s="1"/>
  <c r="AT655" i="215"/>
  <c r="AS655" i="215" s="1"/>
  <c r="BF655" i="215" s="1"/>
  <c r="AT663" i="215"/>
  <c r="AS663" i="215" s="1"/>
  <c r="BF663" i="215"/>
  <c r="AT661" i="215"/>
  <c r="AS661" i="215" s="1"/>
  <c r="BF661" i="215" s="1"/>
  <c r="AT667" i="215"/>
  <c r="AS667" i="215" s="1"/>
  <c r="BF667" i="215" s="1"/>
  <c r="AV649" i="215"/>
  <c r="AU649" i="215" s="1"/>
  <c r="BG649" i="215" s="1"/>
  <c r="BF651" i="215"/>
  <c r="AT666" i="215"/>
  <c r="AS666" i="215" s="1"/>
  <c r="BF666" i="215" s="1"/>
  <c r="BF668" i="215"/>
  <c r="AT660" i="215"/>
  <c r="AS660" i="215" s="1"/>
  <c r="AT652" i="215"/>
  <c r="AS652" i="215" s="1"/>
  <c r="BF652" i="215"/>
  <c r="AV659" i="215"/>
  <c r="AU659" i="215" s="1"/>
  <c r="BG659" i="215" s="1"/>
  <c r="AV658" i="215"/>
  <c r="AU658" i="215" s="1"/>
  <c r="BG658" i="215" s="1"/>
  <c r="BE665" i="215"/>
  <c r="AT664" i="215"/>
  <c r="AS664" i="215" s="1"/>
  <c r="BF664" i="215"/>
  <c r="BF654" i="215"/>
  <c r="AT654" i="215"/>
  <c r="AS654" i="215" s="1"/>
  <c r="AT656" i="215"/>
  <c r="AS656" i="215" s="1"/>
  <c r="BF656" i="215"/>
  <c r="AV662" i="215"/>
  <c r="AU662" i="215" s="1"/>
  <c r="BG650" i="215"/>
  <c r="AV650" i="215"/>
  <c r="AU650" i="215" s="1"/>
  <c r="AV653" i="215"/>
  <c r="AU653" i="215" s="1"/>
  <c r="BG653" i="215"/>
  <c r="AV642" i="215"/>
  <c r="AU642" i="215" s="1"/>
  <c r="BG642" i="215" s="1"/>
  <c r="AV637" i="215"/>
  <c r="AU637" i="215" s="1"/>
  <c r="BG637" i="215"/>
  <c r="AT623" i="215"/>
  <c r="AS623" i="215" s="1"/>
  <c r="AT624" i="215"/>
  <c r="AS624" i="215" s="1"/>
  <c r="BF624" i="215"/>
  <c r="BE631" i="215"/>
  <c r="AT627" i="215"/>
  <c r="AS627" i="215" s="1"/>
  <c r="BF626" i="215"/>
  <c r="AT626" i="215"/>
  <c r="AS626" i="215" s="1"/>
  <c r="AT621" i="215"/>
  <c r="AS621" i="215" s="1"/>
  <c r="AT628" i="215"/>
  <c r="AS628" i="215" s="1"/>
  <c r="BF628" i="215"/>
  <c r="AV633" i="215"/>
  <c r="AU633" i="215" s="1"/>
  <c r="BG633" i="215"/>
  <c r="AV641" i="215"/>
  <c r="AU641" i="215" s="1"/>
  <c r="BG641" i="215" s="1"/>
  <c r="AV625" i="215"/>
  <c r="AU625" i="215" s="1"/>
  <c r="AV647" i="215"/>
  <c r="AU647" i="215" s="1"/>
  <c r="BG647" i="215"/>
  <c r="AV638" i="215"/>
  <c r="AU638" i="215" s="1"/>
  <c r="BG638" i="215" s="1"/>
  <c r="AV646" i="215"/>
  <c r="AU646" i="215" s="1"/>
  <c r="BG646" i="215" s="1"/>
  <c r="BE622" i="215"/>
  <c r="AT634" i="215"/>
  <c r="AS634" i="215" s="1"/>
  <c r="BF634" i="215"/>
  <c r="AT630" i="215"/>
  <c r="AS630" i="215" s="1"/>
  <c r="BF635" i="215"/>
  <c r="AV640" i="215"/>
  <c r="AU640" i="215" s="1"/>
  <c r="BF632" i="215"/>
  <c r="AT643" i="215"/>
  <c r="AS643" i="215" s="1"/>
  <c r="BF643" i="215"/>
  <c r="BF644" i="215"/>
  <c r="BF639" i="215"/>
  <c r="BE636" i="215"/>
  <c r="BF629" i="215"/>
  <c r="BE648" i="215"/>
  <c r="BF645" i="215"/>
  <c r="AT580" i="215"/>
  <c r="AS580" i="215" s="1"/>
  <c r="BF580" i="215"/>
  <c r="BG581" i="215"/>
  <c r="AV581" i="215"/>
  <c r="AU581" i="215" s="1"/>
  <c r="AT595" i="215"/>
  <c r="AS595" i="215" s="1"/>
  <c r="AT602" i="215"/>
  <c r="AS602" i="215" s="1"/>
  <c r="BG618" i="215"/>
  <c r="AV618" i="215"/>
  <c r="AU618" i="215" s="1"/>
  <c r="AT609" i="215"/>
  <c r="AS609" i="215" s="1"/>
  <c r="BG591" i="215"/>
  <c r="AV591" i="215"/>
  <c r="AU591" i="215" s="1"/>
  <c r="AT603" i="215"/>
  <c r="AS603" i="215" s="1"/>
  <c r="BF603" i="215"/>
  <c r="AT605" i="215"/>
  <c r="AS605" i="215" s="1"/>
  <c r="AV613" i="215"/>
  <c r="AU613" i="215" s="1"/>
  <c r="BG613" i="215" s="1"/>
  <c r="BF596" i="215"/>
  <c r="AT596" i="215"/>
  <c r="AS596" i="215" s="1"/>
  <c r="AT583" i="215"/>
  <c r="AS583" i="215" s="1"/>
  <c r="AV606" i="215"/>
  <c r="AU606" i="215" s="1"/>
  <c r="BG606" i="215" s="1"/>
  <c r="BG610" i="215"/>
  <c r="AV610" i="215"/>
  <c r="AU610" i="215" s="1"/>
  <c r="AV588" i="215"/>
  <c r="AU588" i="215" s="1"/>
  <c r="BG588" i="215"/>
  <c r="AT589" i="215"/>
  <c r="AS589" i="215" s="1"/>
  <c r="AT586" i="215"/>
  <c r="AS586" i="215" s="1"/>
  <c r="BF586" i="215" s="1"/>
  <c r="AV573" i="215"/>
  <c r="AU573" i="215" s="1"/>
  <c r="BG573" i="215" s="1"/>
  <c r="AT574" i="215"/>
  <c r="AS574" i="215" s="1"/>
  <c r="AV616" i="215"/>
  <c r="AU616" i="215" s="1"/>
  <c r="BG616" i="215" s="1"/>
  <c r="BF601" i="215"/>
  <c r="AT601" i="215"/>
  <c r="AS601" i="215" s="1"/>
  <c r="AV607" i="215"/>
  <c r="AU607" i="215" s="1"/>
  <c r="BG607" i="215" s="1"/>
  <c r="AT576" i="215"/>
  <c r="AS576" i="215" s="1"/>
  <c r="BF576" i="215"/>
  <c r="BF572" i="215"/>
  <c r="AT572" i="215"/>
  <c r="AS572" i="215" s="1"/>
  <c r="BF597" i="215"/>
  <c r="BF611" i="215"/>
  <c r="AT612" i="215"/>
  <c r="AS612" i="215" s="1"/>
  <c r="BF612" i="215"/>
  <c r="BF600" i="215"/>
  <c r="BF585" i="215"/>
  <c r="AT598" i="215"/>
  <c r="AS598" i="215" s="1"/>
  <c r="AR577" i="215"/>
  <c r="AQ577" i="215" s="1"/>
  <c r="AT584" i="215"/>
  <c r="AS584" i="215" s="1"/>
  <c r="AT604" i="215"/>
  <c r="AS604" i="215" s="1"/>
  <c r="BF604" i="215" s="1"/>
  <c r="AT587" i="215"/>
  <c r="AS587" i="215" s="1"/>
  <c r="BF587" i="215"/>
  <c r="AT593" i="215"/>
  <c r="AS593" i="215" s="1"/>
  <c r="BF593" i="215" s="1"/>
  <c r="AV594" i="215"/>
  <c r="AU594" i="215" s="1"/>
  <c r="AV578" i="215"/>
  <c r="AU578" i="215" s="1"/>
  <c r="AV590" i="215"/>
  <c r="AU590" i="215" s="1"/>
  <c r="BG590" i="215"/>
  <c r="BF620" i="215"/>
  <c r="AT617" i="215"/>
  <c r="AS617" i="215" s="1"/>
  <c r="AT608" i="215"/>
  <c r="AS608" i="215" s="1"/>
  <c r="BF608" i="215"/>
  <c r="AT614" i="215"/>
  <c r="AS614" i="215" s="1"/>
  <c r="BE615" i="215"/>
  <c r="AV582" i="215"/>
  <c r="AU582" i="215" s="1"/>
  <c r="BG582" i="215" s="1"/>
  <c r="BF599" i="215"/>
  <c r="AT592" i="215"/>
  <c r="AS592" i="215" s="1"/>
  <c r="BF592" i="215"/>
  <c r="BG575" i="215"/>
  <c r="AV575" i="215"/>
  <c r="AU575" i="215" s="1"/>
  <c r="BF619" i="215"/>
  <c r="BF579" i="215"/>
  <c r="AV571" i="215"/>
  <c r="AU571" i="215" s="1"/>
  <c r="BG571" i="215"/>
  <c r="AV515" i="215"/>
  <c r="AU515" i="215" s="1"/>
  <c r="BG515" i="215" s="1"/>
  <c r="AT542" i="215"/>
  <c r="AS542" i="215" s="1"/>
  <c r="BF542" i="215"/>
  <c r="AV563" i="215"/>
  <c r="AU563" i="215" s="1"/>
  <c r="BG563" i="215" s="1"/>
  <c r="BG557" i="215"/>
  <c r="AV557" i="215"/>
  <c r="AU557" i="215" s="1"/>
  <c r="AV533" i="215"/>
  <c r="AU533" i="215" s="1"/>
  <c r="BG533" i="215" s="1"/>
  <c r="AT531" i="215"/>
  <c r="AS531" i="215" s="1"/>
  <c r="BF531" i="215" s="1"/>
  <c r="AV521" i="215"/>
  <c r="AU521" i="215" s="1"/>
  <c r="BG521" i="215" s="1"/>
  <c r="AT525" i="215"/>
  <c r="AS525" i="215" s="1"/>
  <c r="BF525" i="215" s="1"/>
  <c r="AV553" i="215"/>
  <c r="AU553" i="215" s="1"/>
  <c r="BG553" i="215"/>
  <c r="AT537" i="215"/>
  <c r="AS537" i="215" s="1"/>
  <c r="AV549" i="215"/>
  <c r="AU549" i="215" s="1"/>
  <c r="BG549" i="215" s="1"/>
  <c r="AT560" i="215"/>
  <c r="AS560" i="215" s="1"/>
  <c r="BF560" i="215" s="1"/>
  <c r="BG544" i="215"/>
  <c r="AV544" i="215"/>
  <c r="AU544" i="215" s="1"/>
  <c r="AT534" i="215"/>
  <c r="AS534" i="215" s="1"/>
  <c r="BF534" i="215"/>
  <c r="AV570" i="215"/>
  <c r="AU570" i="215" s="1"/>
  <c r="BG522" i="215"/>
  <c r="AV522" i="215"/>
  <c r="AU522" i="215" s="1"/>
  <c r="AR517" i="215"/>
  <c r="AQ517" i="215" s="1"/>
  <c r="BE517" i="215"/>
  <c r="BF516" i="215"/>
  <c r="BF523" i="215"/>
  <c r="BE552" i="215"/>
  <c r="BE528" i="215"/>
  <c r="BF548" i="215"/>
  <c r="AT540" i="215"/>
  <c r="AS540" i="215" s="1"/>
  <c r="BE559" i="215"/>
  <c r="BF524" i="215"/>
  <c r="AT524" i="215"/>
  <c r="AS524" i="215" s="1"/>
  <c r="AT545" i="215"/>
  <c r="AS545" i="215" s="1"/>
  <c r="BF545" i="215" s="1"/>
  <c r="AT520" i="215"/>
  <c r="AS520" i="215" s="1"/>
  <c r="BF520" i="215"/>
  <c r="AV564" i="215"/>
  <c r="AU564" i="215" s="1"/>
  <c r="BG564" i="215"/>
  <c r="AV569" i="215"/>
  <c r="AU569" i="215" s="1"/>
  <c r="BG569" i="215" s="1"/>
  <c r="AV555" i="215"/>
  <c r="AU555" i="215" s="1"/>
  <c r="BE547" i="215"/>
  <c r="BF527" i="215"/>
  <c r="AV546" i="215"/>
  <c r="AU546" i="215" s="1"/>
  <c r="AT562" i="215"/>
  <c r="AS562" i="215" s="1"/>
  <c r="BF567" i="215"/>
  <c r="BF518" i="215"/>
  <c r="AT551" i="215"/>
  <c r="AS551" i="215" s="1"/>
  <c r="BF551" i="215" s="1"/>
  <c r="BF536" i="215"/>
  <c r="BF556" i="215"/>
  <c r="BG543" i="215"/>
  <c r="AV543" i="215"/>
  <c r="AU543" i="215" s="1"/>
  <c r="AV558" i="215"/>
  <c r="AU558" i="215" s="1"/>
  <c r="BG568" i="215"/>
  <c r="AV568" i="215"/>
  <c r="AU568" i="215" s="1"/>
  <c r="AV529" i="215"/>
  <c r="AU529" i="215" s="1"/>
  <c r="BG529" i="215"/>
  <c r="AR532" i="215"/>
  <c r="AQ532" i="215" s="1"/>
  <c r="BG541" i="215"/>
  <c r="AV541" i="215"/>
  <c r="AU541" i="215" s="1"/>
  <c r="AT566" i="215"/>
  <c r="AS566" i="215" s="1"/>
  <c r="BF566" i="215"/>
  <c r="BG519" i="215"/>
  <c r="AV519" i="215"/>
  <c r="AU519" i="215" s="1"/>
  <c r="AR554" i="215"/>
  <c r="AQ554" i="215" s="1"/>
  <c r="BE554" i="215"/>
  <c r="AT530" i="215"/>
  <c r="AS530" i="215" s="1"/>
  <c r="BF530" i="215"/>
  <c r="AT550" i="215"/>
  <c r="AS550" i="215" s="1"/>
  <c r="BF539" i="215"/>
  <c r="AV565" i="215"/>
  <c r="AU565" i="215" s="1"/>
  <c r="BF538" i="215"/>
  <c r="AV535" i="215"/>
  <c r="AU535" i="215" s="1"/>
  <c r="BG535" i="215"/>
  <c r="BG561" i="215"/>
  <c r="AV561" i="215"/>
  <c r="AU561" i="215" s="1"/>
  <c r="BF526" i="215"/>
  <c r="AT513" i="215"/>
  <c r="AS513" i="215" s="1"/>
  <c r="BF513" i="215"/>
  <c r="AT512" i="215"/>
  <c r="AS512" i="215" s="1"/>
  <c r="AT514" i="215"/>
  <c r="AS514" i="215" s="1"/>
  <c r="BF514" i="215"/>
  <c r="BE510" i="215"/>
  <c r="BE509" i="215"/>
  <c r="AT508" i="215"/>
  <c r="AS508" i="215" s="1"/>
  <c r="BF508" i="215"/>
  <c r="AT511" i="215"/>
  <c r="AS511" i="215" s="1"/>
  <c r="BF511" i="215"/>
  <c r="BF505" i="215"/>
  <c r="BE506" i="215"/>
  <c r="AT507" i="215"/>
  <c r="AS507" i="215" s="1"/>
  <c r="BF507" i="215"/>
  <c r="AV492" i="215"/>
  <c r="AU492" i="215" s="1"/>
  <c r="BG504" i="215"/>
  <c r="AV504" i="215"/>
  <c r="AU504" i="215" s="1"/>
  <c r="AV491" i="215"/>
  <c r="AU491" i="215" s="1"/>
  <c r="AT494" i="215"/>
  <c r="AS494" i="215" s="1"/>
  <c r="BF494" i="215" s="1"/>
  <c r="BG503" i="215"/>
  <c r="AV503" i="215"/>
  <c r="AU503" i="215" s="1"/>
  <c r="BG498" i="215"/>
  <c r="AV498" i="215"/>
  <c r="AU498" i="215" s="1"/>
  <c r="BF496" i="215"/>
  <c r="AV493" i="215"/>
  <c r="AU493" i="215" s="1"/>
  <c r="BG493" i="215"/>
  <c r="BE495" i="215"/>
  <c r="AV502" i="215"/>
  <c r="AU502" i="215" s="1"/>
  <c r="BG502" i="215" s="1"/>
  <c r="AV500" i="215"/>
  <c r="AU500" i="215" s="1"/>
  <c r="BG500" i="215"/>
  <c r="AT499" i="215"/>
  <c r="AS499" i="215" s="1"/>
  <c r="BF499" i="215" s="1"/>
  <c r="BE497" i="215"/>
  <c r="BF501" i="215"/>
  <c r="AT488" i="215"/>
  <c r="AS488" i="215" s="1"/>
  <c r="BF488" i="215" s="1"/>
  <c r="AT490" i="215"/>
  <c r="AS490" i="215" s="1"/>
  <c r="BF490" i="215"/>
  <c r="BG489" i="215"/>
  <c r="AV489" i="215"/>
  <c r="AU489" i="215" s="1"/>
  <c r="AT467" i="215"/>
  <c r="AS467" i="215" s="1"/>
  <c r="BF467" i="215"/>
  <c r="AT472" i="215"/>
  <c r="AS472" i="215" s="1"/>
  <c r="BF472" i="215" s="1"/>
  <c r="AT468" i="215"/>
  <c r="AS468" i="215" s="1"/>
  <c r="AT480" i="215"/>
  <c r="AS480" i="215" s="1"/>
  <c r="BF480" i="215"/>
  <c r="AT457" i="215"/>
  <c r="AS457" i="215" s="1"/>
  <c r="AT464" i="215"/>
  <c r="AS464" i="215" s="1"/>
  <c r="AV478" i="215"/>
  <c r="AU478" i="215" s="1"/>
  <c r="BG478" i="215"/>
  <c r="AT486" i="215"/>
  <c r="AS486" i="215" s="1"/>
  <c r="AT470" i="215"/>
  <c r="AS470" i="215" s="1"/>
  <c r="BF470" i="215"/>
  <c r="AV441" i="215"/>
  <c r="AU441" i="215" s="1"/>
  <c r="BG441" i="215" s="1"/>
  <c r="AR473" i="215"/>
  <c r="AQ473" i="215" s="1"/>
  <c r="BF476" i="215"/>
  <c r="AT476" i="215"/>
  <c r="AS476" i="215" s="1"/>
  <c r="BE471" i="215"/>
  <c r="AR471" i="215"/>
  <c r="AQ471" i="215" s="1"/>
  <c r="BF449" i="215"/>
  <c r="AT451" i="215"/>
  <c r="AS451" i="215" s="1"/>
  <c r="BF451" i="215"/>
  <c r="AV465" i="215"/>
  <c r="AU465" i="215" s="1"/>
  <c r="AT463" i="215"/>
  <c r="AS463" i="215" s="1"/>
  <c r="BF463" i="215"/>
  <c r="AV439" i="215"/>
  <c r="AU439" i="215" s="1"/>
  <c r="BG439" i="215"/>
  <c r="AR477" i="215"/>
  <c r="AQ477" i="215" s="1"/>
  <c r="AV453" i="215"/>
  <c r="AU453" i="215" s="1"/>
  <c r="BG453" i="215"/>
  <c r="BG466" i="215"/>
  <c r="AV466" i="215"/>
  <c r="AU466" i="215" s="1"/>
  <c r="AV462" i="215"/>
  <c r="AU462" i="215" s="1"/>
  <c r="BG462" i="215"/>
  <c r="AT458" i="215"/>
  <c r="AS458" i="215" s="1"/>
  <c r="AV487" i="215"/>
  <c r="AU487" i="215" s="1"/>
  <c r="BG487" i="215"/>
  <c r="AT484" i="215"/>
  <c r="AS484" i="215" s="1"/>
  <c r="BE445" i="215"/>
  <c r="BE452" i="215"/>
  <c r="BF443" i="215"/>
  <c r="BE442" i="215"/>
  <c r="BE447" i="215"/>
  <c r="AR483" i="215"/>
  <c r="AQ483" i="215" s="1"/>
  <c r="AT446" i="215"/>
  <c r="AS446" i="215" s="1"/>
  <c r="AV474" i="215"/>
  <c r="AU474" i="215" s="1"/>
  <c r="BG474" i="215"/>
  <c r="AV440" i="215"/>
  <c r="AU440" i="215" s="1"/>
  <c r="BG440" i="215"/>
  <c r="BE448" i="215"/>
  <c r="AV461" i="215"/>
  <c r="AU461" i="215" s="1"/>
  <c r="BG461" i="215" s="1"/>
  <c r="AR454" i="215"/>
  <c r="AQ454" i="215" s="1"/>
  <c r="AR481" i="215"/>
  <c r="AQ481" i="215" s="1"/>
  <c r="BE481" i="215"/>
  <c r="AT475" i="215"/>
  <c r="AS475" i="215" s="1"/>
  <c r="BF475" i="215"/>
  <c r="BF456" i="215"/>
  <c r="BE482" i="215"/>
  <c r="BE455" i="215"/>
  <c r="BE459" i="215"/>
  <c r="BF479" i="215"/>
  <c r="BE460" i="215"/>
  <c r="AT469" i="215"/>
  <c r="AS469" i="215" s="1"/>
  <c r="BF469" i="215" s="1"/>
  <c r="AT485" i="215"/>
  <c r="AS485" i="215" s="1"/>
  <c r="BF485" i="215"/>
  <c r="AT444" i="215"/>
  <c r="AS444" i="215" s="1"/>
  <c r="BF444" i="215"/>
  <c r="AV450" i="215"/>
  <c r="AU450" i="215" s="1"/>
  <c r="BG450" i="215"/>
  <c r="BF397" i="215"/>
  <c r="AT397" i="215"/>
  <c r="AS397" i="215" s="1"/>
  <c r="BG434" i="215"/>
  <c r="AV434" i="215"/>
  <c r="AU434" i="215" s="1"/>
  <c r="AV378" i="215"/>
  <c r="AU378" i="215" s="1"/>
  <c r="BG378" i="215" s="1"/>
  <c r="AV399" i="215"/>
  <c r="AU399" i="215" s="1"/>
  <c r="BG399" i="215"/>
  <c r="AV422" i="215"/>
  <c r="AU422" i="215" s="1"/>
  <c r="AT405" i="215"/>
  <c r="AS405" i="215" s="1"/>
  <c r="BF405" i="215"/>
  <c r="BF417" i="215"/>
  <c r="AT417" i="215"/>
  <c r="AS417" i="215" s="1"/>
  <c r="AT404" i="215"/>
  <c r="AS404" i="215" s="1"/>
  <c r="BF404" i="215"/>
  <c r="AV435" i="215"/>
  <c r="AU435" i="215" s="1"/>
  <c r="BG435" i="215" s="1"/>
  <c r="AT430" i="215"/>
  <c r="AS430" i="215" s="1"/>
  <c r="AT382" i="215"/>
  <c r="AS382" i="215" s="1"/>
  <c r="BF382" i="215" s="1"/>
  <c r="AT392" i="215"/>
  <c r="AS392" i="215" s="1"/>
  <c r="BF392" i="215"/>
  <c r="AV381" i="215"/>
  <c r="AU381" i="215" s="1"/>
  <c r="BG381" i="215" s="1"/>
  <c r="AT411" i="215"/>
  <c r="AS411" i="215" s="1"/>
  <c r="AV438" i="215"/>
  <c r="AU438" i="215" s="1"/>
  <c r="BG438" i="215"/>
  <c r="BF398" i="215"/>
  <c r="AT398" i="215"/>
  <c r="AS398" i="215" s="1"/>
  <c r="AT428" i="215"/>
  <c r="AS428" i="215" s="1"/>
  <c r="AT423" i="215"/>
  <c r="AS423" i="215" s="1"/>
  <c r="BG414" i="215"/>
  <c r="AV414" i="215"/>
  <c r="AU414" i="215" s="1"/>
  <c r="AT431" i="215"/>
  <c r="AS431" i="215" s="1"/>
  <c r="BE427" i="215"/>
  <c r="AV390" i="215"/>
  <c r="AU390" i="215" s="1"/>
  <c r="BG390" i="215" s="1"/>
  <c r="AR415" i="215"/>
  <c r="AQ415" i="215" s="1"/>
  <c r="BE415" i="215"/>
  <c r="AT432" i="215"/>
  <c r="AS432" i="215" s="1"/>
  <c r="BF432" i="215"/>
  <c r="BG395" i="215"/>
  <c r="AV395" i="215"/>
  <c r="AU395" i="215" s="1"/>
  <c r="BF394" i="215"/>
  <c r="AT436" i="215"/>
  <c r="AS436" i="215" s="1"/>
  <c r="AV425" i="215"/>
  <c r="AU425" i="215" s="1"/>
  <c r="BG425" i="215" s="1"/>
  <c r="BG379" i="215"/>
  <c r="AV379" i="215"/>
  <c r="AU379" i="215" s="1"/>
  <c r="AV437" i="215"/>
  <c r="AU437" i="215" s="1"/>
  <c r="AR388" i="215"/>
  <c r="AQ388" i="215" s="1"/>
  <c r="AR421" i="215"/>
  <c r="AQ421" i="215" s="1"/>
  <c r="AR424" i="215"/>
  <c r="AQ424" i="215" s="1"/>
  <c r="BE424" i="215" s="1"/>
  <c r="AR410" i="215"/>
  <c r="AQ410" i="215" s="1"/>
  <c r="BE410" i="215"/>
  <c r="AT413" i="215"/>
  <c r="AS413" i="215" s="1"/>
  <c r="BF413" i="215"/>
  <c r="AV386" i="215"/>
  <c r="AU386" i="215" s="1"/>
  <c r="BF408" i="215"/>
  <c r="AV412" i="215"/>
  <c r="AU412" i="215" s="1"/>
  <c r="BG412" i="215" s="1"/>
  <c r="BG387" i="215"/>
  <c r="AV387" i="215"/>
  <c r="AU387" i="215" s="1"/>
  <c r="AT416" i="215"/>
  <c r="AS416" i="215" s="1"/>
  <c r="BF416" i="215"/>
  <c r="AT393" i="215"/>
  <c r="AS393" i="215" s="1"/>
  <c r="AT407" i="215"/>
  <c r="AS407" i="215" s="1"/>
  <c r="BF407" i="215" s="1"/>
  <c r="AV429" i="215"/>
  <c r="AU429" i="215" s="1"/>
  <c r="BG429" i="215" s="1"/>
  <c r="BG418" i="215"/>
  <c r="AV418" i="215"/>
  <c r="AU418" i="215" s="1"/>
  <c r="AT402" i="215"/>
  <c r="AS402" i="215" s="1"/>
  <c r="BF402" i="215" s="1"/>
  <c r="AV419" i="215"/>
  <c r="AU419" i="215" s="1"/>
  <c r="BG419" i="215"/>
  <c r="AV400" i="215"/>
  <c r="AU400" i="215" s="1"/>
  <c r="BG400" i="215"/>
  <c r="AR406" i="215"/>
  <c r="AQ406" i="215" s="1"/>
  <c r="BE406" i="215"/>
  <c r="AT391" i="215"/>
  <c r="AS391" i="215" s="1"/>
  <c r="AV403" i="215"/>
  <c r="AU403" i="215" s="1"/>
  <c r="BG403" i="215"/>
  <c r="AV380" i="215"/>
  <c r="AU380" i="215" s="1"/>
  <c r="BG380" i="215"/>
  <c r="AV396" i="215"/>
  <c r="AU396" i="215" s="1"/>
  <c r="BG396" i="215" s="1"/>
  <c r="AV383" i="215"/>
  <c r="AU383" i="215" s="1"/>
  <c r="BG383" i="215"/>
  <c r="AV420" i="215"/>
  <c r="AU420" i="215" s="1"/>
  <c r="BG420" i="215"/>
  <c r="BE409" i="215"/>
  <c r="AR433" i="215"/>
  <c r="AQ433" i="215" s="1"/>
  <c r="BE433" i="215"/>
  <c r="AR426" i="215"/>
  <c r="AQ426" i="215" s="1"/>
  <c r="AT385" i="215"/>
  <c r="AS385" i="215" s="1"/>
  <c r="BF385" i="215"/>
  <c r="AV389" i="215"/>
  <c r="AU389" i="215" s="1"/>
  <c r="BG389" i="215" s="1"/>
  <c r="AT384" i="215"/>
  <c r="AS384" i="215" s="1"/>
  <c r="BG401" i="215"/>
  <c r="AV401" i="215"/>
  <c r="AU401" i="215" s="1"/>
  <c r="AV322" i="215"/>
  <c r="AU322" i="215" s="1"/>
  <c r="BG322" i="215" s="1"/>
  <c r="AV351" i="215"/>
  <c r="AU351" i="215" s="1"/>
  <c r="BG351" i="215" s="1"/>
  <c r="AT327" i="215"/>
  <c r="AS327" i="215" s="1"/>
  <c r="BF327" i="215"/>
  <c r="BG326" i="215"/>
  <c r="AV326" i="215"/>
  <c r="AU326" i="215" s="1"/>
  <c r="AT348" i="215"/>
  <c r="AS348" i="215" s="1"/>
  <c r="BF348" i="215"/>
  <c r="BF370" i="215"/>
  <c r="AT370" i="215"/>
  <c r="AS370" i="215" s="1"/>
  <c r="AT343" i="215"/>
  <c r="AS343" i="215" s="1"/>
  <c r="BF343" i="215" s="1"/>
  <c r="AT335" i="215"/>
  <c r="AS335" i="215" s="1"/>
  <c r="BF335" i="215"/>
  <c r="AV349" i="215"/>
  <c r="AU349" i="215" s="1"/>
  <c r="BG349" i="215" s="1"/>
  <c r="AV377" i="215"/>
  <c r="AU377" i="215" s="1"/>
  <c r="BG377" i="215" s="1"/>
  <c r="AT367" i="215"/>
  <c r="AS367" i="215" s="1"/>
  <c r="BF367" i="215" s="1"/>
  <c r="AT332" i="215"/>
  <c r="AS332" i="215" s="1"/>
  <c r="AT360" i="215"/>
  <c r="AS360" i="215" s="1"/>
  <c r="AT344" i="215"/>
  <c r="AS344" i="215" s="1"/>
  <c r="BF344" i="215" s="1"/>
  <c r="BE371" i="215"/>
  <c r="AR371" i="215"/>
  <c r="AQ371" i="215" s="1"/>
  <c r="BE354" i="215"/>
  <c r="AV355" i="215"/>
  <c r="AU355" i="215" s="1"/>
  <c r="BE325" i="215"/>
  <c r="BF353" i="215"/>
  <c r="AT353" i="215"/>
  <c r="AS353" i="215" s="1"/>
  <c r="BF361" i="215"/>
  <c r="AT341" i="215"/>
  <c r="AS341" i="215" s="1"/>
  <c r="BF341" i="215" s="1"/>
  <c r="AT324" i="215"/>
  <c r="AS324" i="215" s="1"/>
  <c r="BF324" i="215"/>
  <c r="BF346" i="215"/>
  <c r="AT346" i="215"/>
  <c r="AS346" i="215" s="1"/>
  <c r="AV376" i="215"/>
  <c r="AU376" i="215" s="1"/>
  <c r="AV347" i="215"/>
  <c r="AU347" i="215" s="1"/>
  <c r="BG347" i="215"/>
  <c r="BE330" i="215"/>
  <c r="AR330" i="215"/>
  <c r="AQ330" i="215" s="1"/>
  <c r="AR375" i="215"/>
  <c r="AQ375" i="215" s="1"/>
  <c r="BE375" i="215" s="1"/>
  <c r="BE350" i="215"/>
  <c r="AR350" i="215"/>
  <c r="AQ350" i="215" s="1"/>
  <c r="AT363" i="215"/>
  <c r="AS363" i="215" s="1"/>
  <c r="BF363" i="215" s="1"/>
  <c r="AR366" i="215"/>
  <c r="AQ366" i="215" s="1"/>
  <c r="BE366" i="215"/>
  <c r="AT339" i="215"/>
  <c r="AS339" i="215" s="1"/>
  <c r="BF339" i="215"/>
  <c r="AT321" i="215"/>
  <c r="AS321" i="215" s="1"/>
  <c r="BF321" i="215" s="1"/>
  <c r="AT345" i="215"/>
  <c r="AS345" i="215" s="1"/>
  <c r="BF345" i="215"/>
  <c r="AR374" i="215"/>
  <c r="AQ374" i="215" s="1"/>
  <c r="BE374" i="215"/>
  <c r="BG340" i="215"/>
  <c r="AV340" i="215"/>
  <c r="AU340" i="215" s="1"/>
  <c r="AT342" i="215"/>
  <c r="AS342" i="215" s="1"/>
  <c r="BF342" i="215" s="1"/>
  <c r="AT356" i="215"/>
  <c r="AS356" i="215" s="1"/>
  <c r="BF356" i="215" s="1"/>
  <c r="BG338" i="215"/>
  <c r="AV338" i="215"/>
  <c r="AU338" i="215" s="1"/>
  <c r="BE336" i="215"/>
  <c r="AV364" i="215"/>
  <c r="AU364" i="215" s="1"/>
  <c r="BG364" i="215" s="1"/>
  <c r="AT333" i="215"/>
  <c r="AS333" i="215" s="1"/>
  <c r="BF333" i="215"/>
  <c r="BE359" i="215"/>
  <c r="BF358" i="215"/>
  <c r="BG369" i="215"/>
  <c r="AV369" i="215"/>
  <c r="AU369" i="215" s="1"/>
  <c r="AV331" i="215"/>
  <c r="AU331" i="215" s="1"/>
  <c r="BG331" i="215" s="1"/>
  <c r="BE372" i="215"/>
  <c r="AR372" i="215"/>
  <c r="AQ372" i="215" s="1"/>
  <c r="BE329" i="215"/>
  <c r="AT373" i="215"/>
  <c r="AS373" i="215" s="1"/>
  <c r="AV337" i="215"/>
  <c r="AU337" i="215" s="1"/>
  <c r="AT357" i="215"/>
  <c r="AS357" i="215" s="1"/>
  <c r="AT328" i="215"/>
  <c r="AS328" i="215" s="1"/>
  <c r="BE323" i="215"/>
  <c r="BF362" i="215"/>
  <c r="BF320" i="215"/>
  <c r="AT365" i="215"/>
  <c r="AS365" i="215" s="1"/>
  <c r="BF334" i="215"/>
  <c r="AV352" i="215"/>
  <c r="AU352" i="215" s="1"/>
  <c r="BG352" i="215"/>
  <c r="BF368" i="215"/>
  <c r="AV267" i="215"/>
  <c r="AU267" i="215" s="1"/>
  <c r="AT291" i="215"/>
  <c r="AS291" i="215" s="1"/>
  <c r="AV295" i="215"/>
  <c r="AU295" i="215" s="1"/>
  <c r="BG295" i="215"/>
  <c r="AT266" i="215"/>
  <c r="AS266" i="215" s="1"/>
  <c r="BF266" i="215" s="1"/>
  <c r="AV312" i="215"/>
  <c r="AU312" i="215" s="1"/>
  <c r="BG312" i="215" s="1"/>
  <c r="AV268" i="215"/>
  <c r="AU268" i="215" s="1"/>
  <c r="BG268" i="215" s="1"/>
  <c r="BF272" i="215"/>
  <c r="AT272" i="215"/>
  <c r="AS272" i="215" s="1"/>
  <c r="AT264" i="215"/>
  <c r="AS264" i="215" s="1"/>
  <c r="BF264" i="215" s="1"/>
  <c r="AV288" i="215"/>
  <c r="AU288" i="215" s="1"/>
  <c r="BG288" i="215" s="1"/>
  <c r="AT265" i="215"/>
  <c r="AS265" i="215" s="1"/>
  <c r="BF265" i="215"/>
  <c r="AV273" i="215"/>
  <c r="AU273" i="215" s="1"/>
  <c r="BG273" i="215" s="1"/>
  <c r="AT315" i="215"/>
  <c r="AS315" i="215" s="1"/>
  <c r="BF315" i="215" s="1"/>
  <c r="AV261" i="215"/>
  <c r="AU261" i="215" s="1"/>
  <c r="BG261" i="215" s="1"/>
  <c r="AT271" i="215"/>
  <c r="AS271" i="215" s="1"/>
  <c r="BF271" i="215"/>
  <c r="AV282" i="215"/>
  <c r="AU282" i="215" s="1"/>
  <c r="BG282" i="215" s="1"/>
  <c r="BF298" i="215"/>
  <c r="AR285" i="215"/>
  <c r="AQ285" i="215" s="1"/>
  <c r="BF310" i="215"/>
  <c r="AT276" i="215"/>
  <c r="AS276" i="215" s="1"/>
  <c r="BF276" i="215"/>
  <c r="BE284" i="215"/>
  <c r="BF283" i="215"/>
  <c r="AT283" i="215"/>
  <c r="AS283" i="215" s="1"/>
  <c r="AT307" i="215"/>
  <c r="AS307" i="215" s="1"/>
  <c r="BF318" i="215"/>
  <c r="AV300" i="215"/>
  <c r="AU300" i="215" s="1"/>
  <c r="BG300" i="215"/>
  <c r="AR281" i="215"/>
  <c r="AQ281" i="215" s="1"/>
  <c r="BE281" i="215"/>
  <c r="BE308" i="215"/>
  <c r="BF269" i="215"/>
  <c r="BE316" i="215"/>
  <c r="BE293" i="215"/>
  <c r="AT278" i="215"/>
  <c r="AS278" i="215" s="1"/>
  <c r="AR296" i="215"/>
  <c r="AQ296" i="215" s="1"/>
  <c r="BE296" i="215"/>
  <c r="AT280" i="215"/>
  <c r="AS280" i="215" s="1"/>
  <c r="AT289" i="215"/>
  <c r="AS289" i="215" s="1"/>
  <c r="AV263" i="215"/>
  <c r="AU263" i="215" s="1"/>
  <c r="AV297" i="215"/>
  <c r="AU297" i="215" s="1"/>
  <c r="BG297" i="215" s="1"/>
  <c r="AV262" i="215"/>
  <c r="AU262" i="215" s="1"/>
  <c r="BG262" i="215" s="1"/>
  <c r="BF292" i="215"/>
  <c r="AV317" i="215"/>
  <c r="AU317" i="215" s="1"/>
  <c r="BG317" i="215" s="1"/>
  <c r="BE260" i="215"/>
  <c r="AR260" i="215"/>
  <c r="AQ260" i="215" s="1"/>
  <c r="AT314" i="215"/>
  <c r="AS314" i="215" s="1"/>
  <c r="AT313" i="215"/>
  <c r="AS313" i="215" s="1"/>
  <c r="BF313" i="215"/>
  <c r="BF304" i="215"/>
  <c r="BF275" i="215"/>
  <c r="AR259" i="215"/>
  <c r="AQ259" i="215" s="1"/>
  <c r="BG306" i="215"/>
  <c r="AV306" i="215"/>
  <c r="AU306" i="215" s="1"/>
  <c r="AR287" i="215"/>
  <c r="AQ287" i="215" s="1"/>
  <c r="BE287" i="215" s="1"/>
  <c r="AT290" i="215"/>
  <c r="AS290" i="215" s="1"/>
  <c r="BF290" i="215"/>
  <c r="AT294" i="215"/>
  <c r="AS294" i="215" s="1"/>
  <c r="BE279" i="215"/>
  <c r="AV274" i="215"/>
  <c r="AU274" i="215" s="1"/>
  <c r="BF286" i="215"/>
  <c r="AT286" i="215"/>
  <c r="AS286" i="215" s="1"/>
  <c r="AT302" i="215"/>
  <c r="AS302" i="215" s="1"/>
  <c r="BF302" i="215" s="1"/>
  <c r="AV311" i="215"/>
  <c r="AU311" i="215" s="1"/>
  <c r="AT270" i="215"/>
  <c r="AS270" i="215" s="1"/>
  <c r="BF270" i="215"/>
  <c r="AT309" i="215"/>
  <c r="AS309" i="215" s="1"/>
  <c r="BF309" i="215"/>
  <c r="BG305" i="215"/>
  <c r="AV305" i="215"/>
  <c r="AU305" i="215" s="1"/>
  <c r="AV301" i="215"/>
  <c r="AU301" i="215" s="1"/>
  <c r="BG301" i="215"/>
  <c r="BE319" i="215"/>
  <c r="BF303" i="215"/>
  <c r="AV299" i="215"/>
  <c r="AU299" i="215" s="1"/>
  <c r="BG299" i="215" s="1"/>
  <c r="BF277" i="215"/>
  <c r="AV239" i="215"/>
  <c r="AU239" i="215" s="1"/>
  <c r="BG239" i="215" s="1"/>
  <c r="AV256" i="215"/>
  <c r="AU256" i="215" s="1"/>
  <c r="BF247" i="215"/>
  <c r="AT247" i="215"/>
  <c r="AS247" i="215" s="1"/>
  <c r="AV237" i="215"/>
  <c r="AU237" i="215" s="1"/>
  <c r="BG237" i="215"/>
  <c r="AT241" i="215"/>
  <c r="AS241" i="215" s="1"/>
  <c r="BF241" i="215" s="1"/>
  <c r="AV203" i="215"/>
  <c r="AU203" i="215" s="1"/>
  <c r="AV232" i="215"/>
  <c r="AU232" i="215" s="1"/>
  <c r="BG232" i="215"/>
  <c r="AT238" i="215"/>
  <c r="AS238" i="215" s="1"/>
  <c r="BF238" i="215"/>
  <c r="AV211" i="215"/>
  <c r="AU211" i="215" s="1"/>
  <c r="BG211" i="215" s="1"/>
  <c r="AT242" i="215"/>
  <c r="AS242" i="215" s="1"/>
  <c r="AT244" i="215"/>
  <c r="AS244" i="215" s="1"/>
  <c r="BF244" i="215"/>
  <c r="AT253" i="215"/>
  <c r="AS253" i="215" s="1"/>
  <c r="BF253" i="215" s="1"/>
  <c r="AT218" i="215"/>
  <c r="AS218" i="215" s="1"/>
  <c r="AT255" i="215"/>
  <c r="AS255" i="215" s="1"/>
  <c r="AT217" i="215"/>
  <c r="AS217" i="215" s="1"/>
  <c r="BG222" i="215"/>
  <c r="AV222" i="215"/>
  <c r="AU222" i="215" s="1"/>
  <c r="AT219" i="215"/>
  <c r="AS219" i="215" s="1"/>
  <c r="AT230" i="215"/>
  <c r="AS230" i="215" s="1"/>
  <c r="BF224" i="215"/>
  <c r="AT224" i="215"/>
  <c r="AS224" i="215" s="1"/>
  <c r="AV257" i="215"/>
  <c r="AU257" i="215" s="1"/>
  <c r="BG257" i="215" s="1"/>
  <c r="AT250" i="215"/>
  <c r="AS250" i="215" s="1"/>
  <c r="BF250" i="215"/>
  <c r="BG204" i="215"/>
  <c r="AV204" i="215"/>
  <c r="AU204" i="215" s="1"/>
  <c r="AV254" i="215"/>
  <c r="AU254" i="215" s="1"/>
  <c r="AR246" i="215"/>
  <c r="AQ246" i="215" s="1"/>
  <c r="BE246" i="215" s="1"/>
  <c r="AT229" i="215"/>
  <c r="AS229" i="215" s="1"/>
  <c r="BF229" i="215"/>
  <c r="AT235" i="215"/>
  <c r="AS235" i="215" s="1"/>
  <c r="BF235" i="215" s="1"/>
  <c r="BF220" i="215"/>
  <c r="BF249" i="215"/>
  <c r="AV233" i="215"/>
  <c r="AU233" i="215" s="1"/>
  <c r="BG208" i="215"/>
  <c r="AV208" i="215"/>
  <c r="AU208" i="215" s="1"/>
  <c r="AT226" i="215"/>
  <c r="AS226" i="215" s="1"/>
  <c r="BF212" i="215"/>
  <c r="BG227" i="215"/>
  <c r="AV227" i="215"/>
  <c r="AU227" i="215" s="1"/>
  <c r="AV210" i="215"/>
  <c r="AU210" i="215" s="1"/>
  <c r="BG210" i="215" s="1"/>
  <c r="AR223" i="215"/>
  <c r="AQ223" i="215" s="1"/>
  <c r="BE236" i="215"/>
  <c r="AT225" i="215"/>
  <c r="AS225" i="215" s="1"/>
  <c r="BF225" i="215"/>
  <c r="BF214" i="215"/>
  <c r="BE243" i="215"/>
  <c r="BF205" i="215"/>
  <c r="BF251" i="215"/>
  <c r="AT251" i="215"/>
  <c r="AS251" i="215" s="1"/>
  <c r="AV240" i="215"/>
  <c r="AU240" i="215" s="1"/>
  <c r="BG240" i="215"/>
  <c r="BF209" i="215"/>
  <c r="AT209" i="215"/>
  <c r="AS209" i="215" s="1"/>
  <c r="AV228" i="215"/>
  <c r="AU228" i="215" s="1"/>
  <c r="BG228" i="215"/>
  <c r="AV206" i="215"/>
  <c r="AU206" i="215" s="1"/>
  <c r="BG206" i="215"/>
  <c r="AV215" i="215"/>
  <c r="AU215" i="215" s="1"/>
  <c r="BG215" i="215" s="1"/>
  <c r="BE231" i="215"/>
  <c r="AR213" i="215"/>
  <c r="AQ213" i="215" s="1"/>
  <c r="BE213" i="215"/>
  <c r="BF258" i="215"/>
  <c r="BE252" i="215"/>
  <c r="AT245" i="215"/>
  <c r="AS245" i="215" s="1"/>
  <c r="BF245" i="215"/>
  <c r="BG221" i="215"/>
  <c r="AV221" i="215"/>
  <c r="AU221" i="215" s="1"/>
  <c r="AV216" i="215"/>
  <c r="AU216" i="215" s="1"/>
  <c r="BG216" i="215"/>
  <c r="AR207" i="215"/>
  <c r="AQ207" i="215" s="1"/>
  <c r="BE207" i="215"/>
  <c r="BG234" i="215"/>
  <c r="AV234" i="215"/>
  <c r="AU234" i="215" s="1"/>
  <c r="AV248" i="215"/>
  <c r="AU248" i="215" s="1"/>
  <c r="BG248" i="215"/>
  <c r="AT198" i="215"/>
  <c r="AS198" i="215" s="1"/>
  <c r="AT172" i="215"/>
  <c r="AS172" i="215" s="1"/>
  <c r="BF172" i="215" s="1"/>
  <c r="BF181" i="215"/>
  <c r="AT181" i="215"/>
  <c r="AS181" i="215" s="1"/>
  <c r="AT170" i="215"/>
  <c r="AS170" i="215" s="1"/>
  <c r="BF170" i="215"/>
  <c r="AV149" i="215"/>
  <c r="AU149" i="215" s="1"/>
  <c r="AT190" i="215"/>
  <c r="AS190" i="215" s="1"/>
  <c r="BF190" i="215" s="1"/>
  <c r="AV180" i="215"/>
  <c r="AU180" i="215" s="1"/>
  <c r="BG180" i="215"/>
  <c r="AT183" i="215"/>
  <c r="AS183" i="215" s="1"/>
  <c r="BF183" i="215"/>
  <c r="BG176" i="215"/>
  <c r="AV176" i="215"/>
  <c r="AU176" i="215" s="1"/>
  <c r="AV201" i="215"/>
  <c r="AU201" i="215" s="1"/>
  <c r="BG201" i="215" s="1"/>
  <c r="AT185" i="215"/>
  <c r="AS185" i="215" s="1"/>
  <c r="BF185" i="215" s="1"/>
  <c r="AV174" i="215"/>
  <c r="AU174" i="215" s="1"/>
  <c r="BE164" i="215"/>
  <c r="AV165" i="215"/>
  <c r="AU165" i="215" s="1"/>
  <c r="BG165" i="215"/>
  <c r="AT162" i="215"/>
  <c r="AS162" i="215" s="1"/>
  <c r="BG157" i="215"/>
  <c r="AV157" i="215"/>
  <c r="AU157" i="215" s="1"/>
  <c r="BF179" i="215"/>
  <c r="AR187" i="215"/>
  <c r="AQ187" i="215" s="1"/>
  <c r="BE187" i="215"/>
  <c r="BE188" i="215"/>
  <c r="BG175" i="215"/>
  <c r="AV175" i="215"/>
  <c r="AU175" i="215" s="1"/>
  <c r="BE195" i="215"/>
  <c r="AT156" i="215"/>
  <c r="AS156" i="215" s="1"/>
  <c r="BG151" i="215"/>
  <c r="AV151" i="215"/>
  <c r="AU151" i="215" s="1"/>
  <c r="AV194" i="215"/>
  <c r="AU194" i="215" s="1"/>
  <c r="AR186" i="215"/>
  <c r="AQ186" i="215" s="1"/>
  <c r="AR166" i="215"/>
  <c r="AQ166" i="215" s="1"/>
  <c r="BE166" i="215"/>
  <c r="BF193" i="215"/>
  <c r="AT152" i="215"/>
  <c r="AS152" i="215" s="1"/>
  <c r="BF152" i="215" s="1"/>
  <c r="AT168" i="215"/>
  <c r="AS168" i="215" s="1"/>
  <c r="AT150" i="215"/>
  <c r="AS150" i="215" s="1"/>
  <c r="BF150" i="215"/>
  <c r="AV153" i="215"/>
  <c r="AU153" i="215" s="1"/>
  <c r="BG153" i="215"/>
  <c r="AT161" i="215"/>
  <c r="AS161" i="215" s="1"/>
  <c r="BF161" i="215"/>
  <c r="AT159" i="215"/>
  <c r="AS159" i="215" s="1"/>
  <c r="BF159" i="215" s="1"/>
  <c r="AR191" i="215"/>
  <c r="AQ191" i="215" s="1"/>
  <c r="BE191" i="215"/>
  <c r="AT167" i="215"/>
  <c r="AS167" i="215" s="1"/>
  <c r="AT189" i="215"/>
  <c r="AS189" i="215" s="1"/>
  <c r="BF189" i="215"/>
  <c r="BF160" i="215"/>
  <c r="AT160" i="215"/>
  <c r="AS160" i="215" s="1"/>
  <c r="AT173" i="215"/>
  <c r="AS173" i="215" s="1"/>
  <c r="AR154" i="215"/>
  <c r="AQ154" i="215" s="1"/>
  <c r="BE154" i="215"/>
  <c r="AV169" i="215"/>
  <c r="AU169" i="215" s="1"/>
  <c r="BG169" i="215" s="1"/>
  <c r="AV171" i="215"/>
  <c r="AU171" i="215" s="1"/>
  <c r="BG171" i="215"/>
  <c r="AT196" i="215"/>
  <c r="AS196" i="215" s="1"/>
  <c r="BF196" i="215"/>
  <c r="AR178" i="215"/>
  <c r="AQ178" i="215" s="1"/>
  <c r="BE178" i="215"/>
  <c r="AT200" i="215"/>
  <c r="AS200" i="215" s="1"/>
  <c r="AV184" i="215"/>
  <c r="AU184" i="215" s="1"/>
  <c r="BG184" i="215"/>
  <c r="AV192" i="215"/>
  <c r="AU192" i="215" s="1"/>
  <c r="BG192" i="215" s="1"/>
  <c r="BE158" i="215"/>
  <c r="BF155" i="215"/>
  <c r="BF177" i="215"/>
  <c r="AT199" i="215"/>
  <c r="AS199" i="215" s="1"/>
  <c r="AR163" i="215"/>
  <c r="AQ163" i="215" s="1"/>
  <c r="BE163" i="215"/>
  <c r="AR197" i="215"/>
  <c r="AQ197" i="215" s="1"/>
  <c r="BE202" i="215"/>
  <c r="BF182" i="215"/>
  <c r="AT136" i="215"/>
  <c r="AS136" i="215" s="1"/>
  <c r="BF136" i="215"/>
  <c r="AV129" i="215"/>
  <c r="AU129" i="215" s="1"/>
  <c r="AT118" i="215"/>
  <c r="AS118" i="215" s="1"/>
  <c r="BF118" i="215" s="1"/>
  <c r="AR106" i="215"/>
  <c r="AQ106" i="215" s="1"/>
  <c r="AT148" i="215"/>
  <c r="AS148" i="215" s="1"/>
  <c r="AT128" i="215"/>
  <c r="AS128" i="215" s="1"/>
  <c r="BF128" i="215"/>
  <c r="AT108" i="215"/>
  <c r="AS108" i="215" s="1"/>
  <c r="AT112" i="215"/>
  <c r="AS112" i="215" s="1"/>
  <c r="BF112" i="215" s="1"/>
  <c r="AT143" i="215"/>
  <c r="AS143" i="215" s="1"/>
  <c r="BF143" i="215"/>
  <c r="AV102" i="215"/>
  <c r="AU102" i="215" s="1"/>
  <c r="BG102" i="215"/>
  <c r="AV139" i="215"/>
  <c r="AU139" i="215" s="1"/>
  <c r="BG139" i="215"/>
  <c r="AV141" i="215"/>
  <c r="AU141" i="215" s="1"/>
  <c r="AT94" i="215"/>
  <c r="AS94" i="215" s="1"/>
  <c r="BF94" i="215" s="1"/>
  <c r="AT132" i="215"/>
  <c r="AS132" i="215" s="1"/>
  <c r="BF132" i="215"/>
  <c r="BE107" i="215"/>
  <c r="AR131" i="215"/>
  <c r="AQ131" i="215" s="1"/>
  <c r="BE131" i="215" s="1"/>
  <c r="BE93" i="215"/>
  <c r="AT125" i="215"/>
  <c r="AS125" i="215" s="1"/>
  <c r="AT119" i="215"/>
  <c r="AS119" i="215" s="1"/>
  <c r="BF119" i="215"/>
  <c r="AV134" i="215"/>
  <c r="AU134" i="215" s="1"/>
  <c r="BG134" i="215" s="1"/>
  <c r="BF127" i="215"/>
  <c r="AR105" i="215"/>
  <c r="AQ105" i="215" s="1"/>
  <c r="BE105" i="215"/>
  <c r="BF117" i="215"/>
  <c r="AT126" i="215"/>
  <c r="AS126" i="215" s="1"/>
  <c r="BE140" i="215"/>
  <c r="AV115" i="215"/>
  <c r="AU115" i="215" s="1"/>
  <c r="BG115" i="215" s="1"/>
  <c r="AT99" i="215"/>
  <c r="AS99" i="215" s="1"/>
  <c r="BF99" i="215" s="1"/>
  <c r="BF101" i="215"/>
  <c r="AV147" i="215"/>
  <c r="AU147" i="215" s="1"/>
  <c r="BG147" i="215" s="1"/>
  <c r="BF110" i="215"/>
  <c r="BF146" i="215"/>
  <c r="BF114" i="215"/>
  <c r="AR109" i="215"/>
  <c r="AQ109" i="215" s="1"/>
  <c r="BE109" i="215"/>
  <c r="AT104" i="215"/>
  <c r="AS104" i="215" s="1"/>
  <c r="BF104" i="215" s="1"/>
  <c r="AT120" i="215"/>
  <c r="AS120" i="215" s="1"/>
  <c r="BF120" i="215" s="1"/>
  <c r="BF100" i="215"/>
  <c r="AR144" i="215"/>
  <c r="AQ144" i="215" s="1"/>
  <c r="BF95" i="215"/>
  <c r="BE96" i="215"/>
  <c r="AT111" i="215"/>
  <c r="AS111" i="215" s="1"/>
  <c r="BF111" i="215"/>
  <c r="AV116" i="215"/>
  <c r="AU116" i="215" s="1"/>
  <c r="BG116" i="215" s="1"/>
  <c r="AT103" i="215"/>
  <c r="AS103" i="215" s="1"/>
  <c r="BF103" i="215"/>
  <c r="AV121" i="215"/>
  <c r="AU121" i="215" s="1"/>
  <c r="BE123" i="215"/>
  <c r="BF133" i="215"/>
  <c r="AT133" i="215"/>
  <c r="AS133" i="215" s="1"/>
  <c r="BE98" i="215"/>
  <c r="AV135" i="215"/>
  <c r="AU135" i="215" s="1"/>
  <c r="BG135" i="215"/>
  <c r="BF138" i="215"/>
  <c r="BF122" i="215"/>
  <c r="AT122" i="215"/>
  <c r="AS122" i="215" s="1"/>
  <c r="BF97" i="215"/>
  <c r="AR124" i="215"/>
  <c r="AQ124" i="215" s="1"/>
  <c r="BE124" i="215"/>
  <c r="AT130" i="215"/>
  <c r="AS130" i="215" s="1"/>
  <c r="BF130" i="215" s="1"/>
  <c r="AT142" i="215"/>
  <c r="AS142" i="215" s="1"/>
  <c r="BF142" i="215" s="1"/>
  <c r="BE145" i="215"/>
  <c r="AT113" i="215"/>
  <c r="AS113" i="215" s="1"/>
  <c r="AR137" i="215"/>
  <c r="AQ137" i="215" s="1"/>
  <c r="BE137" i="215"/>
  <c r="AT83" i="215"/>
  <c r="AS83" i="215" s="1"/>
  <c r="BF83" i="215" s="1"/>
  <c r="AV89" i="215"/>
  <c r="AU89" i="215" s="1"/>
  <c r="BG89" i="215"/>
  <c r="BF75" i="215"/>
  <c r="AT75" i="215"/>
  <c r="AS75" i="215" s="1"/>
  <c r="AV77" i="215"/>
  <c r="AU77" i="215" s="1"/>
  <c r="AT72" i="215"/>
  <c r="AS72" i="215" s="1"/>
  <c r="BF72" i="215"/>
  <c r="AV70" i="215"/>
  <c r="AU70" i="215" s="1"/>
  <c r="BG70" i="215" s="1"/>
  <c r="BF79" i="215"/>
  <c r="AT79" i="215"/>
  <c r="AS79" i="215" s="1"/>
  <c r="AR82" i="215"/>
  <c r="AQ82" i="215" s="1"/>
  <c r="BE69" i="215"/>
  <c r="AT78" i="215"/>
  <c r="AS78" i="215" s="1"/>
  <c r="AV92" i="215"/>
  <c r="AU92" i="215" s="1"/>
  <c r="BE86" i="215"/>
  <c r="BF84" i="215"/>
  <c r="BF80" i="215"/>
  <c r="AT80" i="215"/>
  <c r="AS80" i="215" s="1"/>
  <c r="AT73" i="215"/>
  <c r="AS73" i="215" s="1"/>
  <c r="BF73" i="215"/>
  <c r="AV85" i="215"/>
  <c r="AU85" i="215" s="1"/>
  <c r="BG85" i="215"/>
  <c r="BG90" i="215"/>
  <c r="AV90" i="215"/>
  <c r="AU90" i="215" s="1"/>
  <c r="AT81" i="215"/>
  <c r="AS81" i="215" s="1"/>
  <c r="BF81" i="215"/>
  <c r="BF74" i="215"/>
  <c r="AR91" i="215"/>
  <c r="AQ91" i="215" s="1"/>
  <c r="AR87" i="215"/>
  <c r="AQ87" i="215" s="1"/>
  <c r="BE87" i="215"/>
  <c r="BF88" i="215"/>
  <c r="AT88" i="215"/>
  <c r="AS88" i="215" s="1"/>
  <c r="BF76" i="215"/>
  <c r="BF71" i="215"/>
  <c r="AT739" i="215" l="1"/>
  <c r="AS739" i="215" s="1"/>
  <c r="AV741" i="215"/>
  <c r="AU741" i="215" s="1"/>
  <c r="BG741" i="215"/>
  <c r="AX740" i="215"/>
  <c r="AW740" i="215" s="1"/>
  <c r="BH740" i="215" s="1"/>
  <c r="AY740" i="215" s="1"/>
  <c r="AX733" i="215"/>
  <c r="AW733" i="215" s="1"/>
  <c r="BH733" i="215" s="1"/>
  <c r="AY733" i="215" s="1"/>
  <c r="AV730" i="215"/>
  <c r="AU730" i="215" s="1"/>
  <c r="BG730" i="215"/>
  <c r="AX731" i="215"/>
  <c r="AW731" i="215" s="1"/>
  <c r="BH731" i="215" s="1"/>
  <c r="AY731" i="215" s="1"/>
  <c r="AX736" i="215"/>
  <c r="AW736" i="215" s="1"/>
  <c r="BH736" i="215"/>
  <c r="AY736" i="215" s="1"/>
  <c r="AT735" i="215"/>
  <c r="AS735" i="215" s="1"/>
  <c r="BF735" i="215"/>
  <c r="AT737" i="215"/>
  <c r="AS737" i="215" s="1"/>
  <c r="BF737" i="215" s="1"/>
  <c r="AX734" i="215"/>
  <c r="AW734" i="215" s="1"/>
  <c r="AX732" i="215"/>
  <c r="AW732" i="215" s="1"/>
  <c r="AV738" i="215"/>
  <c r="AU738" i="215" s="1"/>
  <c r="AX729" i="215"/>
  <c r="AW729" i="215" s="1"/>
  <c r="BG723" i="215"/>
  <c r="AV723" i="215"/>
  <c r="AU723" i="215" s="1"/>
  <c r="AX728" i="215"/>
  <c r="AW728" i="215" s="1"/>
  <c r="BH728" i="215"/>
  <c r="AY728" i="215" s="1"/>
  <c r="AZ728" i="215" s="1"/>
  <c r="BG724" i="215"/>
  <c r="AV726" i="215"/>
  <c r="AU726" i="215" s="1"/>
  <c r="BG726" i="215" s="1"/>
  <c r="AV722" i="215"/>
  <c r="AU722" i="215" s="1"/>
  <c r="BG722" i="215"/>
  <c r="AV727" i="215"/>
  <c r="AU727" i="215" s="1"/>
  <c r="BG727" i="215"/>
  <c r="AT725" i="215"/>
  <c r="AS725" i="215" s="1"/>
  <c r="BF725" i="215" s="1"/>
  <c r="AX721" i="215"/>
  <c r="AW721" i="215" s="1"/>
  <c r="BH721" i="215" s="1"/>
  <c r="AY721" i="215" s="1"/>
  <c r="BH706" i="215"/>
  <c r="AY706" i="215" s="1"/>
  <c r="AX706" i="215"/>
  <c r="AW706" i="215" s="1"/>
  <c r="BG704" i="215"/>
  <c r="AV704" i="215"/>
  <c r="AU704" i="215" s="1"/>
  <c r="AX714" i="215"/>
  <c r="AW714" i="215" s="1"/>
  <c r="BH714" i="215" s="1"/>
  <c r="AY714" i="215" s="1"/>
  <c r="AX719" i="215"/>
  <c r="AW719" i="215" s="1"/>
  <c r="BH719" i="215" s="1"/>
  <c r="AY719" i="215" s="1"/>
  <c r="BH698" i="215"/>
  <c r="AY698" i="215" s="1"/>
  <c r="AX698" i="215"/>
  <c r="AW698" i="215" s="1"/>
  <c r="AX696" i="215"/>
  <c r="AW696" i="215" s="1"/>
  <c r="BH696" i="215" s="1"/>
  <c r="AY696" i="215" s="1"/>
  <c r="BF717" i="215"/>
  <c r="AT717" i="215"/>
  <c r="AS717" i="215" s="1"/>
  <c r="AX709" i="215"/>
  <c r="AW709" i="215" s="1"/>
  <c r="BH709" i="215"/>
  <c r="AY709" i="215" s="1"/>
  <c r="AZ698" i="215"/>
  <c r="AV703" i="215"/>
  <c r="AU703" i="215" s="1"/>
  <c r="BG703" i="215" s="1"/>
  <c r="AV712" i="215"/>
  <c r="AU712" i="215" s="1"/>
  <c r="BG713" i="215"/>
  <c r="BG711" i="215"/>
  <c r="AV711" i="215"/>
  <c r="AU711" i="215" s="1"/>
  <c r="AV720" i="215"/>
  <c r="AU720" i="215" s="1"/>
  <c r="BG720" i="215" s="1"/>
  <c r="AV705" i="215"/>
  <c r="AU705" i="215" s="1"/>
  <c r="BG705" i="215"/>
  <c r="BG701" i="215"/>
  <c r="AV701" i="215"/>
  <c r="AU701" i="215" s="1"/>
  <c r="AX702" i="215"/>
  <c r="AW702" i="215" s="1"/>
  <c r="BH702" i="215" s="1"/>
  <c r="AY702" i="215" s="1"/>
  <c r="AV716" i="215"/>
  <c r="AU716" i="215" s="1"/>
  <c r="BH715" i="215"/>
  <c r="AY715" i="215" s="1"/>
  <c r="AX715" i="215"/>
  <c r="AW715" i="215" s="1"/>
  <c r="AZ715" i="215" s="1"/>
  <c r="AV695" i="215"/>
  <c r="AU695" i="215" s="1"/>
  <c r="BG695" i="215"/>
  <c r="AV699" i="215"/>
  <c r="AU699" i="215" s="1"/>
  <c r="BG699" i="215" s="1"/>
  <c r="AT697" i="215"/>
  <c r="AS697" i="215" s="1"/>
  <c r="BF697" i="215" s="1"/>
  <c r="BG710" i="215"/>
  <c r="BG700" i="215"/>
  <c r="AV700" i="215"/>
  <c r="AU700" i="215" s="1"/>
  <c r="AV718" i="215"/>
  <c r="AU718" i="215" s="1"/>
  <c r="BH708" i="215"/>
  <c r="AY708" i="215" s="1"/>
  <c r="AX708" i="215"/>
  <c r="AW708" i="215" s="1"/>
  <c r="AZ708" i="215" s="1"/>
  <c r="BG707" i="215"/>
  <c r="AV694" i="215"/>
  <c r="AU694" i="215" s="1"/>
  <c r="BG694" i="215" s="1"/>
  <c r="AX690" i="215"/>
  <c r="AW690" i="215" s="1"/>
  <c r="BH690" i="215" s="1"/>
  <c r="AY690" i="215" s="1"/>
  <c r="AT689" i="215"/>
  <c r="AS689" i="215" s="1"/>
  <c r="BF689" i="215"/>
  <c r="BG688" i="215"/>
  <c r="AT693" i="215"/>
  <c r="AS693" i="215" s="1"/>
  <c r="BF693" i="215" s="1"/>
  <c r="AV692" i="215"/>
  <c r="AU692" i="215" s="1"/>
  <c r="BG692" i="215"/>
  <c r="AT687" i="215"/>
  <c r="AS687" i="215" s="1"/>
  <c r="BF687" i="215"/>
  <c r="AV691" i="215"/>
  <c r="AU691" i="215" s="1"/>
  <c r="BG691" i="215"/>
  <c r="AT685" i="215"/>
  <c r="AS685" i="215" s="1"/>
  <c r="BF685" i="215"/>
  <c r="BG686" i="215"/>
  <c r="BF684" i="215"/>
  <c r="AT683" i="215"/>
  <c r="AS683" i="215" s="1"/>
  <c r="BF683" i="215"/>
  <c r="AV672" i="215"/>
  <c r="AU672" i="215" s="1"/>
  <c r="BG672" i="215" s="1"/>
  <c r="AX669" i="215"/>
  <c r="AW669" i="215" s="1"/>
  <c r="BH669" i="215"/>
  <c r="AY669" i="215" s="1"/>
  <c r="AV675" i="215"/>
  <c r="AU675" i="215" s="1"/>
  <c r="AV680" i="215"/>
  <c r="AU680" i="215" s="1"/>
  <c r="BG680" i="215"/>
  <c r="AT677" i="215"/>
  <c r="AS677" i="215" s="1"/>
  <c r="BF677" i="215" s="1"/>
  <c r="BG676" i="215"/>
  <c r="AV674" i="215"/>
  <c r="AU674" i="215" s="1"/>
  <c r="BG674" i="215" s="1"/>
  <c r="AT679" i="215"/>
  <c r="AS679" i="215" s="1"/>
  <c r="BF679" i="215" s="1"/>
  <c r="BG671" i="215"/>
  <c r="BH682" i="215"/>
  <c r="AY682" i="215" s="1"/>
  <c r="AX682" i="215"/>
  <c r="AW682" i="215" s="1"/>
  <c r="AT678" i="215"/>
  <c r="AS678" i="215" s="1"/>
  <c r="BF678" i="215"/>
  <c r="BG670" i="215"/>
  <c r="AV681" i="215"/>
  <c r="AU681" i="215" s="1"/>
  <c r="BG681" i="215" s="1"/>
  <c r="AX673" i="215"/>
  <c r="AW673" i="215" s="1"/>
  <c r="BH673" i="215"/>
  <c r="AY673" i="215" s="1"/>
  <c r="BH658" i="215"/>
  <c r="AY658" i="215" s="1"/>
  <c r="AX658" i="215"/>
  <c r="AW658" i="215" s="1"/>
  <c r="AV666" i="215"/>
  <c r="AU666" i="215" s="1"/>
  <c r="BG666" i="215" s="1"/>
  <c r="AX659" i="215"/>
  <c r="AW659" i="215" s="1"/>
  <c r="BH659" i="215"/>
  <c r="AY659" i="215" s="1"/>
  <c r="AV655" i="215"/>
  <c r="AU655" i="215" s="1"/>
  <c r="BG655" i="215" s="1"/>
  <c r="AX649" i="215"/>
  <c r="AW649" i="215" s="1"/>
  <c r="BH649" i="215" s="1"/>
  <c r="AY649" i="215" s="1"/>
  <c r="AZ649" i="215" s="1"/>
  <c r="AX657" i="215"/>
  <c r="AW657" i="215" s="1"/>
  <c r="BG667" i="215"/>
  <c r="AV667" i="215"/>
  <c r="AU667" i="215" s="1"/>
  <c r="AV661" i="215"/>
  <c r="AU661" i="215" s="1"/>
  <c r="AX650" i="215"/>
  <c r="AW650" i="215" s="1"/>
  <c r="BH650" i="215" s="1"/>
  <c r="AY650" i="215" s="1"/>
  <c r="BG662" i="215"/>
  <c r="AX653" i="215"/>
  <c r="AW653" i="215" s="1"/>
  <c r="AZ653" i="215" s="1"/>
  <c r="BH653" i="215"/>
  <c r="AY653" i="215" s="1"/>
  <c r="AV656" i="215"/>
  <c r="AU656" i="215" s="1"/>
  <c r="BG656" i="215" s="1"/>
  <c r="AZ658" i="215"/>
  <c r="AV668" i="215"/>
  <c r="AU668" i="215" s="1"/>
  <c r="BG668" i="215" s="1"/>
  <c r="AZ659" i="215"/>
  <c r="BF660" i="215"/>
  <c r="AV654" i="215"/>
  <c r="AU654" i="215" s="1"/>
  <c r="BG654" i="215" s="1"/>
  <c r="AT665" i="215"/>
  <c r="AS665" i="215" s="1"/>
  <c r="BF665" i="215"/>
  <c r="AV651" i="215"/>
  <c r="AU651" i="215" s="1"/>
  <c r="BG651" i="215"/>
  <c r="AV663" i="215"/>
  <c r="AU663" i="215" s="1"/>
  <c r="BG663" i="215"/>
  <c r="AV664" i="215"/>
  <c r="AU664" i="215" s="1"/>
  <c r="BG664" i="215" s="1"/>
  <c r="AV652" i="215"/>
  <c r="AU652" i="215" s="1"/>
  <c r="BG652" i="215"/>
  <c r="AX646" i="215"/>
  <c r="AW646" i="215" s="1"/>
  <c r="BH646" i="215" s="1"/>
  <c r="AY646" i="215" s="1"/>
  <c r="AX638" i="215"/>
  <c r="AW638" i="215" s="1"/>
  <c r="AZ638" i="215" s="1"/>
  <c r="BH638" i="215"/>
  <c r="AY638" i="215" s="1"/>
  <c r="AX642" i="215"/>
  <c r="AW642" i="215" s="1"/>
  <c r="AX641" i="215"/>
  <c r="AW641" i="215" s="1"/>
  <c r="BH641" i="215" s="1"/>
  <c r="AY641" i="215" s="1"/>
  <c r="AZ641" i="215" s="1"/>
  <c r="AV629" i="215"/>
  <c r="AU629" i="215" s="1"/>
  <c r="BG629" i="215"/>
  <c r="AV635" i="215"/>
  <c r="AU635" i="215" s="1"/>
  <c r="AV634" i="215"/>
  <c r="AU634" i="215" s="1"/>
  <c r="AX633" i="215"/>
  <c r="AW633" i="215" s="1"/>
  <c r="BH633" i="215" s="1"/>
  <c r="AY633" i="215" s="1"/>
  <c r="BF621" i="215"/>
  <c r="AT636" i="215"/>
  <c r="AS636" i="215" s="1"/>
  <c r="BF623" i="215"/>
  <c r="AV639" i="215"/>
  <c r="AU639" i="215" s="1"/>
  <c r="AV632" i="215"/>
  <c r="AU632" i="215" s="1"/>
  <c r="BG632" i="215"/>
  <c r="AV626" i="215"/>
  <c r="AU626" i="215" s="1"/>
  <c r="AT631" i="215"/>
  <c r="AS631" i="215" s="1"/>
  <c r="AX637" i="215"/>
  <c r="AW637" i="215" s="1"/>
  <c r="BH637" i="215" s="1"/>
  <c r="AY637" i="215" s="1"/>
  <c r="AV644" i="215"/>
  <c r="AU644" i="215" s="1"/>
  <c r="AT622" i="215"/>
  <c r="AS622" i="215" s="1"/>
  <c r="BG625" i="215"/>
  <c r="BG628" i="215"/>
  <c r="AV628" i="215"/>
  <c r="AU628" i="215" s="1"/>
  <c r="AV624" i="215"/>
  <c r="AU624" i="215" s="1"/>
  <c r="BG624" i="215" s="1"/>
  <c r="AV645" i="215"/>
  <c r="AU645" i="215" s="1"/>
  <c r="BG640" i="215"/>
  <c r="BF627" i="215"/>
  <c r="AT648" i="215"/>
  <c r="AS648" i="215" s="1"/>
  <c r="AV643" i="215"/>
  <c r="AU643" i="215" s="1"/>
  <c r="BG643" i="215" s="1"/>
  <c r="BF630" i="215"/>
  <c r="AX647" i="215"/>
  <c r="AW647" i="215" s="1"/>
  <c r="AX607" i="215"/>
  <c r="AW607" i="215" s="1"/>
  <c r="AV586" i="215"/>
  <c r="AU586" i="215" s="1"/>
  <c r="BG586" i="215" s="1"/>
  <c r="AX606" i="215"/>
  <c r="AW606" i="215" s="1"/>
  <c r="BH606" i="215"/>
  <c r="AY606" i="215" s="1"/>
  <c r="AV593" i="215"/>
  <c r="AU593" i="215" s="1"/>
  <c r="AX582" i="215"/>
  <c r="AW582" i="215" s="1"/>
  <c r="BH582" i="215"/>
  <c r="AY582" i="215" s="1"/>
  <c r="AZ582" i="215" s="1"/>
  <c r="AX616" i="215"/>
  <c r="AW616" i="215" s="1"/>
  <c r="BH616" i="215"/>
  <c r="AY616" i="215" s="1"/>
  <c r="BG604" i="215"/>
  <c r="AV604" i="215"/>
  <c r="AU604" i="215" s="1"/>
  <c r="AX613" i="215"/>
  <c r="AW613" i="215" s="1"/>
  <c r="BH613" i="215" s="1"/>
  <c r="AY613" i="215" s="1"/>
  <c r="AZ613" i="215" s="1"/>
  <c r="BH573" i="215"/>
  <c r="AY573" i="215" s="1"/>
  <c r="AZ573" i="215" s="1"/>
  <c r="AX573" i="215"/>
  <c r="AW573" i="215" s="1"/>
  <c r="BG578" i="215"/>
  <c r="AV576" i="215"/>
  <c r="AU576" i="215" s="1"/>
  <c r="BG576" i="215" s="1"/>
  <c r="AV599" i="215"/>
  <c r="AU599" i="215" s="1"/>
  <c r="BG599" i="215" s="1"/>
  <c r="BG587" i="215"/>
  <c r="AV587" i="215"/>
  <c r="AU587" i="215" s="1"/>
  <c r="AV611" i="215"/>
  <c r="AU611" i="215" s="1"/>
  <c r="BG611" i="215"/>
  <c r="AV601" i="215"/>
  <c r="AU601" i="215" s="1"/>
  <c r="BG601" i="215" s="1"/>
  <c r="AX610" i="215"/>
  <c r="AW610" i="215" s="1"/>
  <c r="BH610" i="215" s="1"/>
  <c r="AY610" i="215" s="1"/>
  <c r="BG596" i="215"/>
  <c r="AV596" i="215"/>
  <c r="AU596" i="215" s="1"/>
  <c r="AV603" i="215"/>
  <c r="AU603" i="215" s="1"/>
  <c r="BG603" i="215" s="1"/>
  <c r="AV579" i="215"/>
  <c r="AU579" i="215" s="1"/>
  <c r="BG579" i="215" s="1"/>
  <c r="BE577" i="215"/>
  <c r="BG585" i="215"/>
  <c r="AV585" i="215"/>
  <c r="AU585" i="215" s="1"/>
  <c r="BG597" i="215"/>
  <c r="AV597" i="215"/>
  <c r="AU597" i="215" s="1"/>
  <c r="BF595" i="215"/>
  <c r="BG619" i="215"/>
  <c r="AV619" i="215"/>
  <c r="AU619" i="215" s="1"/>
  <c r="BF614" i="215"/>
  <c r="BF617" i="215"/>
  <c r="BG594" i="215"/>
  <c r="BG600" i="215"/>
  <c r="AV600" i="215"/>
  <c r="AU600" i="215" s="1"/>
  <c r="BF589" i="215"/>
  <c r="AX575" i="215"/>
  <c r="AW575" i="215" s="1"/>
  <c r="AV620" i="215"/>
  <c r="AU620" i="215" s="1"/>
  <c r="BG620" i="215"/>
  <c r="BG572" i="215"/>
  <c r="AV572" i="215"/>
  <c r="AU572" i="215" s="1"/>
  <c r="AZ616" i="215"/>
  <c r="AX588" i="215"/>
  <c r="AW588" i="215" s="1"/>
  <c r="BH588" i="215"/>
  <c r="AY588" i="215" s="1"/>
  <c r="AX591" i="215"/>
  <c r="AW591" i="215" s="1"/>
  <c r="AX618" i="215"/>
  <c r="AW618" i="215" s="1"/>
  <c r="BH618" i="215" s="1"/>
  <c r="AY618" i="215" s="1"/>
  <c r="AZ618" i="215" s="1"/>
  <c r="AX581" i="215"/>
  <c r="AW581" i="215" s="1"/>
  <c r="BH581" i="215" s="1"/>
  <c r="AY581" i="215" s="1"/>
  <c r="AV592" i="215"/>
  <c r="AU592" i="215" s="1"/>
  <c r="AV608" i="215"/>
  <c r="AU608" i="215" s="1"/>
  <c r="BG608" i="215" s="1"/>
  <c r="AX590" i="215"/>
  <c r="AW590" i="215" s="1"/>
  <c r="BH590" i="215" s="1"/>
  <c r="AY590" i="215" s="1"/>
  <c r="BF598" i="215"/>
  <c r="BG612" i="215"/>
  <c r="AV612" i="215"/>
  <c r="AU612" i="215" s="1"/>
  <c r="AZ588" i="215"/>
  <c r="BF583" i="215"/>
  <c r="BG580" i="215"/>
  <c r="AV580" i="215"/>
  <c r="AU580" i="215" s="1"/>
  <c r="BF615" i="215"/>
  <c r="AT615" i="215"/>
  <c r="AS615" i="215" s="1"/>
  <c r="BF584" i="215"/>
  <c r="BF574" i="215"/>
  <c r="BF605" i="215"/>
  <c r="BF609" i="215"/>
  <c r="BF602" i="215"/>
  <c r="AX533" i="215"/>
  <c r="AW533" i="215" s="1"/>
  <c r="BH533" i="215"/>
  <c r="AY533" i="215" s="1"/>
  <c r="BH515" i="215"/>
  <c r="AY515" i="215" s="1"/>
  <c r="AZ515" i="215" s="1"/>
  <c r="AX515" i="215"/>
  <c r="AW515" i="215" s="1"/>
  <c r="AV551" i="215"/>
  <c r="AU551" i="215" s="1"/>
  <c r="BG551" i="215" s="1"/>
  <c r="AV545" i="215"/>
  <c r="AU545" i="215" s="1"/>
  <c r="AV525" i="215"/>
  <c r="AU525" i="215" s="1"/>
  <c r="BG525" i="215" s="1"/>
  <c r="AX563" i="215"/>
  <c r="AW563" i="215" s="1"/>
  <c r="BH563" i="215" s="1"/>
  <c r="AY563" i="215" s="1"/>
  <c r="AX569" i="215"/>
  <c r="AW569" i="215" s="1"/>
  <c r="BH569" i="215" s="1"/>
  <c r="AY569" i="215" s="1"/>
  <c r="AZ569" i="215" s="1"/>
  <c r="AV560" i="215"/>
  <c r="AU560" i="215" s="1"/>
  <c r="BG560" i="215"/>
  <c r="AX521" i="215"/>
  <c r="AW521" i="215" s="1"/>
  <c r="AX549" i="215"/>
  <c r="AW549" i="215" s="1"/>
  <c r="BH549" i="215" s="1"/>
  <c r="AY549" i="215" s="1"/>
  <c r="AZ549" i="215" s="1"/>
  <c r="BG531" i="215"/>
  <c r="AV531" i="215"/>
  <c r="AU531" i="215" s="1"/>
  <c r="BG566" i="215"/>
  <c r="AV566" i="215"/>
  <c r="AU566" i="215" s="1"/>
  <c r="AT547" i="215"/>
  <c r="AS547" i="215" s="1"/>
  <c r="BF547" i="215" s="1"/>
  <c r="AV523" i="215"/>
  <c r="AU523" i="215" s="1"/>
  <c r="AT517" i="215"/>
  <c r="AS517" i="215" s="1"/>
  <c r="BF517" i="215" s="1"/>
  <c r="BG534" i="215"/>
  <c r="AV534" i="215"/>
  <c r="AU534" i="215" s="1"/>
  <c r="AV538" i="215"/>
  <c r="AU538" i="215" s="1"/>
  <c r="BG538" i="215"/>
  <c r="AX529" i="215"/>
  <c r="AW529" i="215" s="1"/>
  <c r="BH529" i="215" s="1"/>
  <c r="AY529" i="215" s="1"/>
  <c r="BG558" i="215"/>
  <c r="AV516" i="215"/>
  <c r="AU516" i="215" s="1"/>
  <c r="BG516" i="215"/>
  <c r="BG526" i="215"/>
  <c r="AV526" i="215"/>
  <c r="AU526" i="215" s="1"/>
  <c r="BF550" i="215"/>
  <c r="BG518" i="215"/>
  <c r="AV518" i="215"/>
  <c r="AU518" i="215" s="1"/>
  <c r="BF562" i="215"/>
  <c r="BG555" i="215"/>
  <c r="BF540" i="215"/>
  <c r="AZ533" i="215"/>
  <c r="BG565" i="215"/>
  <c r="BH541" i="215"/>
  <c r="AY541" i="215" s="1"/>
  <c r="AX541" i="215"/>
  <c r="AW541" i="215" s="1"/>
  <c r="AZ541" i="215" s="1"/>
  <c r="AX543" i="215"/>
  <c r="AW543" i="215" s="1"/>
  <c r="AX522" i="215"/>
  <c r="AW522" i="215" s="1"/>
  <c r="BH522" i="215" s="1"/>
  <c r="AY522" i="215" s="1"/>
  <c r="AX544" i="215"/>
  <c r="AW544" i="215" s="1"/>
  <c r="BH544" i="215"/>
  <c r="AY544" i="215" s="1"/>
  <c r="BH553" i="215"/>
  <c r="AY553" i="215" s="1"/>
  <c r="AX553" i="215"/>
  <c r="AW553" i="215" s="1"/>
  <c r="AX557" i="215"/>
  <c r="AW557" i="215" s="1"/>
  <c r="BH557" i="215" s="1"/>
  <c r="AY557" i="215" s="1"/>
  <c r="AX561" i="215"/>
  <c r="AW561" i="215" s="1"/>
  <c r="AV530" i="215"/>
  <c r="AU530" i="215" s="1"/>
  <c r="BG530" i="215"/>
  <c r="AX519" i="215"/>
  <c r="AW519" i="215" s="1"/>
  <c r="AZ519" i="215" s="1"/>
  <c r="BH519" i="215"/>
  <c r="AY519" i="215" s="1"/>
  <c r="AX568" i="215"/>
  <c r="AW568" i="215" s="1"/>
  <c r="AV556" i="215"/>
  <c r="AU556" i="215" s="1"/>
  <c r="BG556" i="215" s="1"/>
  <c r="BG567" i="215"/>
  <c r="AV567" i="215"/>
  <c r="AU567" i="215" s="1"/>
  <c r="BG546" i="215"/>
  <c r="AV524" i="215"/>
  <c r="AU524" i="215" s="1"/>
  <c r="BG524" i="215" s="1"/>
  <c r="AV548" i="215"/>
  <c r="AU548" i="215" s="1"/>
  <c r="BG548" i="215"/>
  <c r="AT552" i="215"/>
  <c r="AS552" i="215" s="1"/>
  <c r="BF552" i="215" s="1"/>
  <c r="AX535" i="215"/>
  <c r="AW535" i="215" s="1"/>
  <c r="BE532" i="215"/>
  <c r="AV536" i="215"/>
  <c r="AU536" i="215" s="1"/>
  <c r="BG536" i="215" s="1"/>
  <c r="AV527" i="215"/>
  <c r="AU527" i="215" s="1"/>
  <c r="BG527" i="215"/>
  <c r="BG520" i="215"/>
  <c r="AV520" i="215"/>
  <c r="AU520" i="215" s="1"/>
  <c r="BF559" i="215"/>
  <c r="AT559" i="215"/>
  <c r="AS559" i="215" s="1"/>
  <c r="AT528" i="215"/>
  <c r="AS528" i="215" s="1"/>
  <c r="BF528" i="215"/>
  <c r="BG570" i="215"/>
  <c r="BF537" i="215"/>
  <c r="AX571" i="215"/>
  <c r="AW571" i="215" s="1"/>
  <c r="BH571" i="215" s="1"/>
  <c r="AY571" i="215" s="1"/>
  <c r="AV539" i="215"/>
  <c r="AU539" i="215" s="1"/>
  <c r="BG539" i="215" s="1"/>
  <c r="AV542" i="215"/>
  <c r="AU542" i="215" s="1"/>
  <c r="BG542" i="215" s="1"/>
  <c r="AT554" i="215"/>
  <c r="AS554" i="215" s="1"/>
  <c r="BH564" i="215"/>
  <c r="AY564" i="215" s="1"/>
  <c r="AX564" i="215"/>
  <c r="AW564" i="215" s="1"/>
  <c r="AZ564" i="215" s="1"/>
  <c r="BF512" i="215"/>
  <c r="AV513" i="215"/>
  <c r="AU513" i="215" s="1"/>
  <c r="BG514" i="215"/>
  <c r="AV514" i="215"/>
  <c r="AU514" i="215" s="1"/>
  <c r="AV511" i="215"/>
  <c r="AU511" i="215" s="1"/>
  <c r="BG511" i="215" s="1"/>
  <c r="AV508" i="215"/>
  <c r="AU508" i="215" s="1"/>
  <c r="BG508" i="215" s="1"/>
  <c r="AT509" i="215"/>
  <c r="AS509" i="215" s="1"/>
  <c r="BF509" i="215" s="1"/>
  <c r="AT510" i="215"/>
  <c r="AS510" i="215" s="1"/>
  <c r="AT506" i="215"/>
  <c r="AS506" i="215" s="1"/>
  <c r="BF506" i="215" s="1"/>
  <c r="AV505" i="215"/>
  <c r="AU505" i="215" s="1"/>
  <c r="BG505" i="215" s="1"/>
  <c r="BG507" i="215"/>
  <c r="AV507" i="215"/>
  <c r="AU507" i="215" s="1"/>
  <c r="AV499" i="215"/>
  <c r="AU499" i="215" s="1"/>
  <c r="BG499" i="215"/>
  <c r="AX502" i="215"/>
  <c r="AW502" i="215" s="1"/>
  <c r="BH502" i="215" s="1"/>
  <c r="AY502" i="215" s="1"/>
  <c r="AZ502" i="215" s="1"/>
  <c r="AV494" i="215"/>
  <c r="AU494" i="215" s="1"/>
  <c r="BG494" i="215"/>
  <c r="AV501" i="215"/>
  <c r="AU501" i="215" s="1"/>
  <c r="BG501" i="215" s="1"/>
  <c r="AT497" i="215"/>
  <c r="AS497" i="215" s="1"/>
  <c r="BF497" i="215" s="1"/>
  <c r="BG491" i="215"/>
  <c r="AV496" i="215"/>
  <c r="AU496" i="215" s="1"/>
  <c r="BG496" i="215"/>
  <c r="AX503" i="215"/>
  <c r="AW503" i="215" s="1"/>
  <c r="BH503" i="215" s="1"/>
  <c r="AY503" i="215" s="1"/>
  <c r="AX504" i="215"/>
  <c r="AW504" i="215" s="1"/>
  <c r="AX500" i="215"/>
  <c r="AW500" i="215" s="1"/>
  <c r="BH500" i="215" s="1"/>
  <c r="AY500" i="215" s="1"/>
  <c r="AZ500" i="215" s="1"/>
  <c r="AT495" i="215"/>
  <c r="AS495" i="215" s="1"/>
  <c r="BF495" i="215" s="1"/>
  <c r="AX498" i="215"/>
  <c r="AW498" i="215" s="1"/>
  <c r="BG492" i="215"/>
  <c r="BH493" i="215"/>
  <c r="AY493" i="215" s="1"/>
  <c r="AZ493" i="215" s="1"/>
  <c r="AX493" i="215"/>
  <c r="AW493" i="215" s="1"/>
  <c r="AV488" i="215"/>
  <c r="AU488" i="215" s="1"/>
  <c r="BG488" i="215"/>
  <c r="AX489" i="215"/>
  <c r="AW489" i="215" s="1"/>
  <c r="AV490" i="215"/>
  <c r="AU490" i="215" s="1"/>
  <c r="BG490" i="215" s="1"/>
  <c r="AV469" i="215"/>
  <c r="AU469" i="215" s="1"/>
  <c r="BG469" i="215"/>
  <c r="AX461" i="215"/>
  <c r="AW461" i="215" s="1"/>
  <c r="BG472" i="215"/>
  <c r="AV472" i="215"/>
  <c r="AU472" i="215" s="1"/>
  <c r="AX441" i="215"/>
  <c r="AW441" i="215" s="1"/>
  <c r="BH441" i="215"/>
  <c r="AY441" i="215" s="1"/>
  <c r="AZ441" i="215" s="1"/>
  <c r="BG444" i="215"/>
  <c r="AV444" i="215"/>
  <c r="AU444" i="215" s="1"/>
  <c r="AV475" i="215"/>
  <c r="AU475" i="215" s="1"/>
  <c r="BG475" i="215"/>
  <c r="BF447" i="215"/>
  <c r="AT447" i="215"/>
  <c r="AS447" i="215" s="1"/>
  <c r="AT452" i="215"/>
  <c r="AS452" i="215" s="1"/>
  <c r="AX462" i="215"/>
  <c r="AW462" i="215" s="1"/>
  <c r="AT471" i="215"/>
  <c r="AS471" i="215" s="1"/>
  <c r="BF471" i="215"/>
  <c r="AT460" i="215"/>
  <c r="AS460" i="215" s="1"/>
  <c r="AT455" i="215"/>
  <c r="AS455" i="215" s="1"/>
  <c r="BF455" i="215" s="1"/>
  <c r="BF446" i="215"/>
  <c r="BF484" i="215"/>
  <c r="BE477" i="215"/>
  <c r="BG465" i="215"/>
  <c r="BF486" i="215"/>
  <c r="BF457" i="215"/>
  <c r="BF468" i="215"/>
  <c r="AV479" i="215"/>
  <c r="AU479" i="215" s="1"/>
  <c r="BH478" i="215"/>
  <c r="AY478" i="215" s="1"/>
  <c r="AX478" i="215"/>
  <c r="AW478" i="215" s="1"/>
  <c r="AT459" i="215"/>
  <c r="AS459" i="215" s="1"/>
  <c r="AT482" i="215"/>
  <c r="AS482" i="215" s="1"/>
  <c r="BF482" i="215"/>
  <c r="BF481" i="215"/>
  <c r="AT481" i="215"/>
  <c r="AS481" i="215" s="1"/>
  <c r="AT442" i="215"/>
  <c r="AS442" i="215" s="1"/>
  <c r="BF442" i="215"/>
  <c r="BF445" i="215"/>
  <c r="AT445" i="215"/>
  <c r="AS445" i="215" s="1"/>
  <c r="AX453" i="215"/>
  <c r="AW453" i="215" s="1"/>
  <c r="AX440" i="215"/>
  <c r="AW440" i="215" s="1"/>
  <c r="BH440" i="215" s="1"/>
  <c r="AY440" i="215" s="1"/>
  <c r="AX466" i="215"/>
  <c r="AW466" i="215" s="1"/>
  <c r="BH466" i="215"/>
  <c r="AY466" i="215" s="1"/>
  <c r="AV451" i="215"/>
  <c r="AU451" i="215" s="1"/>
  <c r="BG476" i="215"/>
  <c r="AV476" i="215"/>
  <c r="AU476" i="215" s="1"/>
  <c r="AX450" i="215"/>
  <c r="AW450" i="215" s="1"/>
  <c r="BH450" i="215" s="1"/>
  <c r="AY450" i="215" s="1"/>
  <c r="AZ450" i="215" s="1"/>
  <c r="AV456" i="215"/>
  <c r="AU456" i="215" s="1"/>
  <c r="BG456" i="215"/>
  <c r="AX474" i="215"/>
  <c r="AW474" i="215" s="1"/>
  <c r="BH474" i="215" s="1"/>
  <c r="AY474" i="215" s="1"/>
  <c r="AZ474" i="215" s="1"/>
  <c r="BE483" i="215"/>
  <c r="AV463" i="215"/>
  <c r="AU463" i="215" s="1"/>
  <c r="BG463" i="215" s="1"/>
  <c r="AV449" i="215"/>
  <c r="AU449" i="215" s="1"/>
  <c r="BE473" i="215"/>
  <c r="AV470" i="215"/>
  <c r="AU470" i="215" s="1"/>
  <c r="BG470" i="215"/>
  <c r="AV480" i="215"/>
  <c r="AU480" i="215" s="1"/>
  <c r="BG480" i="215" s="1"/>
  <c r="AV467" i="215"/>
  <c r="AU467" i="215" s="1"/>
  <c r="BG467" i="215" s="1"/>
  <c r="BG485" i="215"/>
  <c r="AV485" i="215"/>
  <c r="AU485" i="215" s="1"/>
  <c r="AX487" i="215"/>
  <c r="AW487" i="215" s="1"/>
  <c r="AX439" i="215"/>
  <c r="AW439" i="215" s="1"/>
  <c r="AZ439" i="215" s="1"/>
  <c r="BH439" i="215"/>
  <c r="AY439" i="215" s="1"/>
  <c r="BE454" i="215"/>
  <c r="AT448" i="215"/>
  <c r="AS448" i="215" s="1"/>
  <c r="BF448" i="215"/>
  <c r="BG443" i="215"/>
  <c r="AV443" i="215"/>
  <c r="AU443" i="215" s="1"/>
  <c r="BF458" i="215"/>
  <c r="BF464" i="215"/>
  <c r="BG407" i="215"/>
  <c r="AV407" i="215"/>
  <c r="AU407" i="215" s="1"/>
  <c r="AX412" i="215"/>
  <c r="AW412" i="215" s="1"/>
  <c r="BH412" i="215" s="1"/>
  <c r="AY412" i="215" s="1"/>
  <c r="BH429" i="215"/>
  <c r="AY429" i="215" s="1"/>
  <c r="AZ429" i="215" s="1"/>
  <c r="AX429" i="215"/>
  <c r="AW429" i="215" s="1"/>
  <c r="AT424" i="215"/>
  <c r="AS424" i="215" s="1"/>
  <c r="BF424" i="215"/>
  <c r="BH425" i="215"/>
  <c r="AY425" i="215" s="1"/>
  <c r="AX425" i="215"/>
  <c r="AW425" i="215" s="1"/>
  <c r="BG382" i="215"/>
  <c r="AV382" i="215"/>
  <c r="AU382" i="215" s="1"/>
  <c r="AX378" i="215"/>
  <c r="AW378" i="215" s="1"/>
  <c r="BH378" i="215"/>
  <c r="AY378" i="215" s="1"/>
  <c r="BH396" i="215"/>
  <c r="AY396" i="215" s="1"/>
  <c r="AX396" i="215"/>
  <c r="AW396" i="215" s="1"/>
  <c r="BG402" i="215"/>
  <c r="AV402" i="215"/>
  <c r="AU402" i="215" s="1"/>
  <c r="BH389" i="215"/>
  <c r="AY389" i="215" s="1"/>
  <c r="AZ389" i="215" s="1"/>
  <c r="AX389" i="215"/>
  <c r="AW389" i="215" s="1"/>
  <c r="AX435" i="215"/>
  <c r="AW435" i="215" s="1"/>
  <c r="BH435" i="215"/>
  <c r="AY435" i="215" s="1"/>
  <c r="AX390" i="215"/>
  <c r="AW390" i="215" s="1"/>
  <c r="BH390" i="215" s="1"/>
  <c r="AY390" i="215" s="1"/>
  <c r="AZ390" i="215" s="1"/>
  <c r="AX381" i="215"/>
  <c r="AW381" i="215" s="1"/>
  <c r="BH381" i="215" s="1"/>
  <c r="AY381" i="215" s="1"/>
  <c r="AZ381" i="215" s="1"/>
  <c r="AX418" i="215"/>
  <c r="AW418" i="215" s="1"/>
  <c r="BH418" i="215"/>
  <c r="AY418" i="215" s="1"/>
  <c r="AX379" i="215"/>
  <c r="AW379" i="215" s="1"/>
  <c r="BH414" i="215"/>
  <c r="AY414" i="215" s="1"/>
  <c r="AX414" i="215"/>
  <c r="AW414" i="215" s="1"/>
  <c r="BG398" i="215"/>
  <c r="AV398" i="215"/>
  <c r="AU398" i="215" s="1"/>
  <c r="AV385" i="215"/>
  <c r="AU385" i="215" s="1"/>
  <c r="AX383" i="215"/>
  <c r="AW383" i="215" s="1"/>
  <c r="BH383" i="215"/>
  <c r="AY383" i="215" s="1"/>
  <c r="BH403" i="215"/>
  <c r="AY403" i="215" s="1"/>
  <c r="AX403" i="215"/>
  <c r="AW403" i="215" s="1"/>
  <c r="AX400" i="215"/>
  <c r="AW400" i="215" s="1"/>
  <c r="BH400" i="215" s="1"/>
  <c r="AY400" i="215" s="1"/>
  <c r="AV416" i="215"/>
  <c r="AU416" i="215" s="1"/>
  <c r="BG416" i="215"/>
  <c r="AT410" i="215"/>
  <c r="AS410" i="215" s="1"/>
  <c r="BF410" i="215" s="1"/>
  <c r="AX395" i="215"/>
  <c r="AW395" i="215" s="1"/>
  <c r="BH395" i="215" s="1"/>
  <c r="AY395" i="215" s="1"/>
  <c r="BF384" i="215"/>
  <c r="AT409" i="215"/>
  <c r="AS409" i="215" s="1"/>
  <c r="BF409" i="215" s="1"/>
  <c r="AZ403" i="215"/>
  <c r="BG413" i="215"/>
  <c r="AV413" i="215"/>
  <c r="AU413" i="215" s="1"/>
  <c r="BG437" i="215"/>
  <c r="AV432" i="215"/>
  <c r="AU432" i="215" s="1"/>
  <c r="BG432" i="215" s="1"/>
  <c r="BF428" i="215"/>
  <c r="BF411" i="215"/>
  <c r="BH387" i="215"/>
  <c r="AY387" i="215" s="1"/>
  <c r="AX387" i="215"/>
  <c r="AW387" i="215" s="1"/>
  <c r="AZ387" i="215" s="1"/>
  <c r="AV417" i="215"/>
  <c r="AU417" i="215" s="1"/>
  <c r="BG417" i="215" s="1"/>
  <c r="BG404" i="215"/>
  <c r="AV404" i="215"/>
  <c r="AU404" i="215" s="1"/>
  <c r="AV397" i="215"/>
  <c r="AU397" i="215" s="1"/>
  <c r="BG397" i="215" s="1"/>
  <c r="BE426" i="215"/>
  <c r="AZ396" i="215"/>
  <c r="BF391" i="215"/>
  <c r="AV408" i="215"/>
  <c r="AU408" i="215" s="1"/>
  <c r="BG408" i="215" s="1"/>
  <c r="BE421" i="215"/>
  <c r="BF436" i="215"/>
  <c r="BF427" i="215"/>
  <c r="AT427" i="215"/>
  <c r="AS427" i="215" s="1"/>
  <c r="BF430" i="215"/>
  <c r="BG422" i="215"/>
  <c r="BH401" i="215"/>
  <c r="AY401" i="215" s="1"/>
  <c r="AZ401" i="215" s="1"/>
  <c r="AX401" i="215"/>
  <c r="AW401" i="215" s="1"/>
  <c r="AT415" i="215"/>
  <c r="AS415" i="215" s="1"/>
  <c r="BF415" i="215" s="1"/>
  <c r="AX434" i="215"/>
  <c r="AW434" i="215" s="1"/>
  <c r="BH434" i="215" s="1"/>
  <c r="AY434" i="215" s="1"/>
  <c r="AT433" i="215"/>
  <c r="AS433" i="215" s="1"/>
  <c r="BF433" i="215" s="1"/>
  <c r="AX420" i="215"/>
  <c r="AW420" i="215" s="1"/>
  <c r="BH380" i="215"/>
  <c r="AY380" i="215" s="1"/>
  <c r="AX380" i="215"/>
  <c r="AW380" i="215" s="1"/>
  <c r="BF406" i="215"/>
  <c r="AT406" i="215"/>
  <c r="AS406" i="215" s="1"/>
  <c r="BH419" i="215"/>
  <c r="AY419" i="215" s="1"/>
  <c r="AX419" i="215"/>
  <c r="AW419" i="215" s="1"/>
  <c r="BG386" i="215"/>
  <c r="AV394" i="215"/>
  <c r="AU394" i="215" s="1"/>
  <c r="BF431" i="215"/>
  <c r="BH438" i="215"/>
  <c r="AY438" i="215" s="1"/>
  <c r="AX438" i="215"/>
  <c r="AW438" i="215" s="1"/>
  <c r="BG392" i="215"/>
  <c r="AV392" i="215"/>
  <c r="AU392" i="215" s="1"/>
  <c r="BG405" i="215"/>
  <c r="AV405" i="215"/>
  <c r="AU405" i="215" s="1"/>
  <c r="AX399" i="215"/>
  <c r="AW399" i="215" s="1"/>
  <c r="BH399" i="215" s="1"/>
  <c r="AY399" i="215" s="1"/>
  <c r="BF393" i="215"/>
  <c r="BE388" i="215"/>
  <c r="BF423" i="215"/>
  <c r="AV356" i="215"/>
  <c r="AU356" i="215" s="1"/>
  <c r="BG356" i="215" s="1"/>
  <c r="AX331" i="215"/>
  <c r="AW331" i="215" s="1"/>
  <c r="BH331" i="215"/>
  <c r="AY331" i="215" s="1"/>
  <c r="BG342" i="215"/>
  <c r="AV342" i="215"/>
  <c r="AU342" i="215" s="1"/>
  <c r="AV363" i="215"/>
  <c r="AU363" i="215" s="1"/>
  <c r="BG363" i="215" s="1"/>
  <c r="AV343" i="215"/>
  <c r="AU343" i="215" s="1"/>
  <c r="BG343" i="215" s="1"/>
  <c r="AX364" i="215"/>
  <c r="AW364" i="215" s="1"/>
  <c r="BH364" i="215" s="1"/>
  <c r="AY364" i="215" s="1"/>
  <c r="AZ364" i="215" s="1"/>
  <c r="BG321" i="215"/>
  <c r="AV321" i="215"/>
  <c r="AU321" i="215" s="1"/>
  <c r="AV341" i="215"/>
  <c r="AU341" i="215" s="1"/>
  <c r="BG341" i="215" s="1"/>
  <c r="AV367" i="215"/>
  <c r="AU367" i="215" s="1"/>
  <c r="BG367" i="215"/>
  <c r="BH377" i="215"/>
  <c r="AY377" i="215" s="1"/>
  <c r="AX377" i="215"/>
  <c r="AW377" i="215" s="1"/>
  <c r="BF375" i="215"/>
  <c r="AT375" i="215"/>
  <c r="AS375" i="215" s="1"/>
  <c r="AX349" i="215"/>
  <c r="AW349" i="215" s="1"/>
  <c r="BH349" i="215"/>
  <c r="AY349" i="215" s="1"/>
  <c r="AX351" i="215"/>
  <c r="AW351" i="215" s="1"/>
  <c r="BG344" i="215"/>
  <c r="AV344" i="215"/>
  <c r="AU344" i="215" s="1"/>
  <c r="AX322" i="215"/>
  <c r="AW322" i="215" s="1"/>
  <c r="BH322" i="215" s="1"/>
  <c r="AY322" i="215" s="1"/>
  <c r="AZ322" i="215" s="1"/>
  <c r="BG358" i="215"/>
  <c r="AV358" i="215"/>
  <c r="AU358" i="215" s="1"/>
  <c r="AT374" i="215"/>
  <c r="AS374" i="215" s="1"/>
  <c r="BF374" i="215" s="1"/>
  <c r="BG339" i="215"/>
  <c r="AV339" i="215"/>
  <c r="AU339" i="215" s="1"/>
  <c r="AT350" i="215"/>
  <c r="AS350" i="215" s="1"/>
  <c r="BF350" i="215" s="1"/>
  <c r="BH347" i="215"/>
  <c r="AY347" i="215" s="1"/>
  <c r="AX347" i="215"/>
  <c r="AW347" i="215" s="1"/>
  <c r="AV353" i="215"/>
  <c r="AU353" i="215" s="1"/>
  <c r="BG353" i="215"/>
  <c r="AT371" i="215"/>
  <c r="AS371" i="215" s="1"/>
  <c r="BF371" i="215" s="1"/>
  <c r="BG370" i="215"/>
  <c r="AV370" i="215"/>
  <c r="AU370" i="215" s="1"/>
  <c r="BG327" i="215"/>
  <c r="AV327" i="215"/>
  <c r="AU327" i="215" s="1"/>
  <c r="AV368" i="215"/>
  <c r="AU368" i="215" s="1"/>
  <c r="BG368" i="215"/>
  <c r="BF365" i="215"/>
  <c r="AT329" i="215"/>
  <c r="AS329" i="215" s="1"/>
  <c r="AT359" i="215"/>
  <c r="AS359" i="215" s="1"/>
  <c r="BF359" i="215"/>
  <c r="AT325" i="215"/>
  <c r="AS325" i="215" s="1"/>
  <c r="AV335" i="215"/>
  <c r="AU335" i="215" s="1"/>
  <c r="BG335" i="215" s="1"/>
  <c r="AV348" i="215"/>
  <c r="AU348" i="215" s="1"/>
  <c r="BG348" i="215" s="1"/>
  <c r="AX352" i="215"/>
  <c r="AW352" i="215" s="1"/>
  <c r="BG320" i="215"/>
  <c r="AV320" i="215"/>
  <c r="AU320" i="215" s="1"/>
  <c r="AV333" i="215"/>
  <c r="AU333" i="215" s="1"/>
  <c r="BF336" i="215"/>
  <c r="AT336" i="215"/>
  <c r="AS336" i="215" s="1"/>
  <c r="AV345" i="215"/>
  <c r="AU345" i="215" s="1"/>
  <c r="BG345" i="215" s="1"/>
  <c r="AT366" i="215"/>
  <c r="AS366" i="215" s="1"/>
  <c r="BF366" i="215" s="1"/>
  <c r="AV346" i="215"/>
  <c r="AU346" i="215" s="1"/>
  <c r="BG346" i="215" s="1"/>
  <c r="AZ377" i="215"/>
  <c r="BG362" i="215"/>
  <c r="AV362" i="215"/>
  <c r="AU362" i="215" s="1"/>
  <c r="BF328" i="215"/>
  <c r="BG337" i="215"/>
  <c r="BG376" i="215"/>
  <c r="BG324" i="215"/>
  <c r="AV324" i="215"/>
  <c r="AU324" i="215" s="1"/>
  <c r="AV361" i="215"/>
  <c r="AU361" i="215" s="1"/>
  <c r="BG355" i="215"/>
  <c r="AV334" i="215"/>
  <c r="AU334" i="215" s="1"/>
  <c r="BG334" i="215" s="1"/>
  <c r="AT323" i="215"/>
  <c r="AS323" i="215" s="1"/>
  <c r="BF323" i="215"/>
  <c r="AX338" i="215"/>
  <c r="AW338" i="215" s="1"/>
  <c r="BH338" i="215" s="1"/>
  <c r="AY338" i="215" s="1"/>
  <c r="AT354" i="215"/>
  <c r="AS354" i="215" s="1"/>
  <c r="BF332" i="215"/>
  <c r="BF357" i="215"/>
  <c r="BF373" i="215"/>
  <c r="BF372" i="215"/>
  <c r="AT372" i="215"/>
  <c r="AS372" i="215" s="1"/>
  <c r="AX369" i="215"/>
  <c r="AW369" i="215" s="1"/>
  <c r="AX340" i="215"/>
  <c r="AW340" i="215" s="1"/>
  <c r="AT330" i="215"/>
  <c r="AS330" i="215" s="1"/>
  <c r="BF330" i="215"/>
  <c r="BF360" i="215"/>
  <c r="AX326" i="215"/>
  <c r="AW326" i="215" s="1"/>
  <c r="AV264" i="215"/>
  <c r="AU264" i="215" s="1"/>
  <c r="BG264" i="215" s="1"/>
  <c r="AX262" i="215"/>
  <c r="AW262" i="215" s="1"/>
  <c r="BH262" i="215" s="1"/>
  <c r="AY262" i="215" s="1"/>
  <c r="AZ262" i="215" s="1"/>
  <c r="AX297" i="215"/>
  <c r="AW297" i="215" s="1"/>
  <c r="BH297" i="215"/>
  <c r="AY297" i="215" s="1"/>
  <c r="AX282" i="215"/>
  <c r="AW282" i="215" s="1"/>
  <c r="AX299" i="215"/>
  <c r="AW299" i="215" s="1"/>
  <c r="BH299" i="215"/>
  <c r="AY299" i="215" s="1"/>
  <c r="BG302" i="215"/>
  <c r="AV302" i="215"/>
  <c r="AU302" i="215" s="1"/>
  <c r="AX312" i="215"/>
  <c r="AW312" i="215" s="1"/>
  <c r="AT287" i="215"/>
  <c r="AS287" i="215" s="1"/>
  <c r="BF287" i="215"/>
  <c r="AX261" i="215"/>
  <c r="AW261" i="215" s="1"/>
  <c r="BH261" i="215" s="1"/>
  <c r="AY261" i="215" s="1"/>
  <c r="AV315" i="215"/>
  <c r="AU315" i="215" s="1"/>
  <c r="BG315" i="215"/>
  <c r="AX273" i="215"/>
  <c r="AW273" i="215" s="1"/>
  <c r="BH273" i="215" s="1"/>
  <c r="AY273" i="215" s="1"/>
  <c r="AZ273" i="215" s="1"/>
  <c r="AX268" i="215"/>
  <c r="AW268" i="215" s="1"/>
  <c r="AX317" i="215"/>
  <c r="AW317" i="215" s="1"/>
  <c r="BH317" i="215"/>
  <c r="AY317" i="215" s="1"/>
  <c r="BH288" i="215"/>
  <c r="AY288" i="215" s="1"/>
  <c r="AZ288" i="215" s="1"/>
  <c r="AX288" i="215"/>
  <c r="AW288" i="215" s="1"/>
  <c r="AV266" i="215"/>
  <c r="AU266" i="215" s="1"/>
  <c r="BG266" i="215" s="1"/>
  <c r="AX306" i="215"/>
  <c r="AW306" i="215" s="1"/>
  <c r="AT260" i="215"/>
  <c r="AS260" i="215" s="1"/>
  <c r="BF260" i="215" s="1"/>
  <c r="BG311" i="215"/>
  <c r="BG290" i="215"/>
  <c r="AV290" i="215"/>
  <c r="AU290" i="215" s="1"/>
  <c r="BG263" i="215"/>
  <c r="BF278" i="215"/>
  <c r="AT308" i="215"/>
  <c r="AS308" i="215" s="1"/>
  <c r="BF308" i="215" s="1"/>
  <c r="AT284" i="215"/>
  <c r="AS284" i="215" s="1"/>
  <c r="BF284" i="215" s="1"/>
  <c r="AV277" i="215"/>
  <c r="AU277" i="215" s="1"/>
  <c r="AV309" i="215"/>
  <c r="AU309" i="215" s="1"/>
  <c r="BG309" i="215"/>
  <c r="AT281" i="215"/>
  <c r="AS281" i="215" s="1"/>
  <c r="BF281" i="215"/>
  <c r="BH301" i="215"/>
  <c r="AY301" i="215" s="1"/>
  <c r="AX301" i="215"/>
  <c r="AW301" i="215" s="1"/>
  <c r="AZ301" i="215" s="1"/>
  <c r="BF289" i="215"/>
  <c r="AT293" i="215"/>
  <c r="AS293" i="215" s="1"/>
  <c r="BF293" i="215" s="1"/>
  <c r="AV265" i="215"/>
  <c r="AU265" i="215" s="1"/>
  <c r="BG265" i="215" s="1"/>
  <c r="AV270" i="215"/>
  <c r="AU270" i="215" s="1"/>
  <c r="BG270" i="215" s="1"/>
  <c r="AT279" i="215"/>
  <c r="AS279" i="215" s="1"/>
  <c r="AV304" i="215"/>
  <c r="AU304" i="215" s="1"/>
  <c r="BG304" i="215" s="1"/>
  <c r="BF314" i="215"/>
  <c r="AT296" i="215"/>
  <c r="AS296" i="215" s="1"/>
  <c r="BF296" i="215"/>
  <c r="BF316" i="215"/>
  <c r="AT316" i="215"/>
  <c r="AS316" i="215" s="1"/>
  <c r="AX300" i="215"/>
  <c r="AW300" i="215" s="1"/>
  <c r="BG303" i="215"/>
  <c r="AV303" i="215"/>
  <c r="AU303" i="215" s="1"/>
  <c r="AV313" i="215"/>
  <c r="AU313" i="215" s="1"/>
  <c r="BG318" i="215"/>
  <c r="AV318" i="215"/>
  <c r="AU318" i="215" s="1"/>
  <c r="AV283" i="215"/>
  <c r="AU283" i="215" s="1"/>
  <c r="BG283" i="215" s="1"/>
  <c r="AV271" i="215"/>
  <c r="AU271" i="215" s="1"/>
  <c r="BG271" i="215" s="1"/>
  <c r="AV272" i="215"/>
  <c r="AU272" i="215" s="1"/>
  <c r="BG272" i="215" s="1"/>
  <c r="AV310" i="215"/>
  <c r="AU310" i="215" s="1"/>
  <c r="BF291" i="215"/>
  <c r="AT319" i="215"/>
  <c r="AS319" i="215" s="1"/>
  <c r="BF319" i="215" s="1"/>
  <c r="BG274" i="215"/>
  <c r="BE259" i="215"/>
  <c r="BG269" i="215"/>
  <c r="AV269" i="215"/>
  <c r="AU269" i="215" s="1"/>
  <c r="BF307" i="215"/>
  <c r="AX295" i="215"/>
  <c r="AW295" i="215" s="1"/>
  <c r="BH295" i="215" s="1"/>
  <c r="AY295" i="215" s="1"/>
  <c r="BG275" i="215"/>
  <c r="AV275" i="215"/>
  <c r="AU275" i="215" s="1"/>
  <c r="BG276" i="215"/>
  <c r="AV276" i="215"/>
  <c r="AU276" i="215" s="1"/>
  <c r="BE285" i="215"/>
  <c r="BG267" i="215"/>
  <c r="BF294" i="215"/>
  <c r="AV292" i="215"/>
  <c r="AU292" i="215" s="1"/>
  <c r="BG292" i="215"/>
  <c r="BF280" i="215"/>
  <c r="BG298" i="215"/>
  <c r="AV298" i="215"/>
  <c r="AU298" i="215" s="1"/>
  <c r="AX305" i="215"/>
  <c r="AW305" i="215" s="1"/>
  <c r="BG286" i="215"/>
  <c r="AV286" i="215"/>
  <c r="AU286" i="215" s="1"/>
  <c r="AX215" i="215"/>
  <c r="AW215" i="215" s="1"/>
  <c r="AV235" i="215"/>
  <c r="AU235" i="215" s="1"/>
  <c r="BG235" i="215" s="1"/>
  <c r="BG253" i="215"/>
  <c r="AV253" i="215"/>
  <c r="AU253" i="215" s="1"/>
  <c r="AT246" i="215"/>
  <c r="AS246" i="215" s="1"/>
  <c r="AX210" i="215"/>
  <c r="AW210" i="215" s="1"/>
  <c r="BH257" i="215"/>
  <c r="AY257" i="215" s="1"/>
  <c r="AX257" i="215"/>
  <c r="AW257" i="215" s="1"/>
  <c r="AX211" i="215"/>
  <c r="AW211" i="215" s="1"/>
  <c r="AV241" i="215"/>
  <c r="AU241" i="215" s="1"/>
  <c r="AX239" i="215"/>
  <c r="AW239" i="215" s="1"/>
  <c r="AT207" i="215"/>
  <c r="AS207" i="215" s="1"/>
  <c r="BF207" i="215" s="1"/>
  <c r="BH206" i="215"/>
  <c r="AY206" i="215" s="1"/>
  <c r="AZ206" i="215" s="1"/>
  <c r="AX206" i="215"/>
  <c r="AW206" i="215" s="1"/>
  <c r="BH222" i="215"/>
  <c r="AY222" i="215" s="1"/>
  <c r="AZ222" i="215" s="1"/>
  <c r="AX222" i="215"/>
  <c r="AW222" i="215" s="1"/>
  <c r="AX248" i="215"/>
  <c r="AW248" i="215" s="1"/>
  <c r="BH248" i="215" s="1"/>
  <c r="AY248" i="215" s="1"/>
  <c r="AT213" i="215"/>
  <c r="AS213" i="215" s="1"/>
  <c r="BF213" i="215"/>
  <c r="AX240" i="215"/>
  <c r="AW240" i="215" s="1"/>
  <c r="BE223" i="215"/>
  <c r="BH216" i="215"/>
  <c r="AY216" i="215" s="1"/>
  <c r="AX216" i="215"/>
  <c r="AW216" i="215" s="1"/>
  <c r="AZ216" i="215" s="1"/>
  <c r="AX234" i="215"/>
  <c r="AW234" i="215" s="1"/>
  <c r="AV258" i="215"/>
  <c r="AU258" i="215" s="1"/>
  <c r="BG258" i="215"/>
  <c r="BG209" i="215"/>
  <c r="AV209" i="215"/>
  <c r="AU209" i="215" s="1"/>
  <c r="AV251" i="215"/>
  <c r="AU251" i="215" s="1"/>
  <c r="AV214" i="215"/>
  <c r="AU214" i="215" s="1"/>
  <c r="AT236" i="215"/>
  <c r="AS236" i="215" s="1"/>
  <c r="AX208" i="215"/>
  <c r="AW208" i="215" s="1"/>
  <c r="BH208" i="215" s="1"/>
  <c r="AY208" i="215" s="1"/>
  <c r="AX204" i="215"/>
  <c r="AW204" i="215" s="1"/>
  <c r="BH204" i="215"/>
  <c r="AY204" i="215" s="1"/>
  <c r="AV247" i="215"/>
  <c r="AU247" i="215" s="1"/>
  <c r="BG247" i="215" s="1"/>
  <c r="AX221" i="215"/>
  <c r="AW221" i="215" s="1"/>
  <c r="AV244" i="215"/>
  <c r="AU244" i="215" s="1"/>
  <c r="AV225" i="215"/>
  <c r="AU225" i="215" s="1"/>
  <c r="AX227" i="215"/>
  <c r="AW227" i="215" s="1"/>
  <c r="AV224" i="215"/>
  <c r="AU224" i="215" s="1"/>
  <c r="AV238" i="215"/>
  <c r="AU238" i="215" s="1"/>
  <c r="BG233" i="215"/>
  <c r="AV250" i="215"/>
  <c r="AU250" i="215" s="1"/>
  <c r="BF255" i="215"/>
  <c r="BG203" i="215"/>
  <c r="BG256" i="215"/>
  <c r="AV245" i="215"/>
  <c r="AU245" i="215" s="1"/>
  <c r="BG245" i="215" s="1"/>
  <c r="AX228" i="215"/>
  <c r="AW228" i="215" s="1"/>
  <c r="BH228" i="215" s="1"/>
  <c r="AY228" i="215" s="1"/>
  <c r="BF226" i="215"/>
  <c r="AV249" i="215"/>
  <c r="AU249" i="215" s="1"/>
  <c r="BG254" i="215"/>
  <c r="BF230" i="215"/>
  <c r="BF217" i="215"/>
  <c r="AX237" i="215"/>
  <c r="AW237" i="215" s="1"/>
  <c r="BH237" i="215" s="1"/>
  <c r="AY237" i="215" s="1"/>
  <c r="AZ237" i="215" s="1"/>
  <c r="AT231" i="215"/>
  <c r="AS231" i="215" s="1"/>
  <c r="AV205" i="215"/>
  <c r="AU205" i="215" s="1"/>
  <c r="BG205" i="215" s="1"/>
  <c r="AV229" i="215"/>
  <c r="AU229" i="215" s="1"/>
  <c r="BG229" i="215"/>
  <c r="BF218" i="215"/>
  <c r="BF242" i="215"/>
  <c r="AX232" i="215"/>
  <c r="AW232" i="215" s="1"/>
  <c r="BH232" i="215" s="1"/>
  <c r="AY232" i="215" s="1"/>
  <c r="AZ232" i="215" s="1"/>
  <c r="AT252" i="215"/>
  <c r="AS252" i="215" s="1"/>
  <c r="BF252" i="215"/>
  <c r="AT243" i="215"/>
  <c r="AS243" i="215" s="1"/>
  <c r="AV212" i="215"/>
  <c r="AU212" i="215" s="1"/>
  <c r="AV220" i="215"/>
  <c r="AU220" i="215" s="1"/>
  <c r="BG220" i="215"/>
  <c r="BF219" i="215"/>
  <c r="AV159" i="215"/>
  <c r="AU159" i="215" s="1"/>
  <c r="BG159" i="215" s="1"/>
  <c r="BH169" i="215"/>
  <c r="AY169" i="215" s="1"/>
  <c r="AX169" i="215"/>
  <c r="AW169" i="215" s="1"/>
  <c r="AV185" i="215"/>
  <c r="AU185" i="215" s="1"/>
  <c r="AV152" i="215"/>
  <c r="AU152" i="215" s="1"/>
  <c r="BG152" i="215" s="1"/>
  <c r="AX201" i="215"/>
  <c r="AW201" i="215" s="1"/>
  <c r="AX192" i="215"/>
  <c r="AW192" i="215" s="1"/>
  <c r="BH192" i="215" s="1"/>
  <c r="AY192" i="215" s="1"/>
  <c r="AV190" i="215"/>
  <c r="AU190" i="215" s="1"/>
  <c r="BG190" i="215" s="1"/>
  <c r="AV172" i="215"/>
  <c r="AU172" i="215" s="1"/>
  <c r="BG172" i="215"/>
  <c r="BG182" i="215"/>
  <c r="AV182" i="215"/>
  <c r="AU182" i="215" s="1"/>
  <c r="AV160" i="215"/>
  <c r="AU160" i="215" s="1"/>
  <c r="BG160" i="215" s="1"/>
  <c r="AV161" i="215"/>
  <c r="AU161" i="215" s="1"/>
  <c r="BG161" i="215"/>
  <c r="BH151" i="215"/>
  <c r="AY151" i="215" s="1"/>
  <c r="AZ151" i="215" s="1"/>
  <c r="AX151" i="215"/>
  <c r="AW151" i="215" s="1"/>
  <c r="BH176" i="215"/>
  <c r="AY176" i="215" s="1"/>
  <c r="AX176" i="215"/>
  <c r="AW176" i="215" s="1"/>
  <c r="AV181" i="215"/>
  <c r="AU181" i="215" s="1"/>
  <c r="AT163" i="215"/>
  <c r="AS163" i="215" s="1"/>
  <c r="BF163" i="215" s="1"/>
  <c r="AV177" i="215"/>
  <c r="AU177" i="215" s="1"/>
  <c r="BG177" i="215" s="1"/>
  <c r="AV189" i="215"/>
  <c r="AU189" i="215" s="1"/>
  <c r="AT191" i="215"/>
  <c r="AS191" i="215" s="1"/>
  <c r="BF168" i="215"/>
  <c r="AT188" i="215"/>
  <c r="AS188" i="215" s="1"/>
  <c r="BF188" i="215"/>
  <c r="BG183" i="215"/>
  <c r="AV183" i="215"/>
  <c r="AU183" i="215" s="1"/>
  <c r="BG155" i="215"/>
  <c r="AV155" i="215"/>
  <c r="AU155" i="215" s="1"/>
  <c r="AV196" i="215"/>
  <c r="AU196" i="215" s="1"/>
  <c r="BG196" i="215"/>
  <c r="AX153" i="215"/>
  <c r="AW153" i="215" s="1"/>
  <c r="BF187" i="215"/>
  <c r="AT187" i="215"/>
  <c r="AS187" i="215" s="1"/>
  <c r="BF162" i="215"/>
  <c r="BG174" i="215"/>
  <c r="BG149" i="215"/>
  <c r="AT158" i="215"/>
  <c r="AS158" i="215" s="1"/>
  <c r="BF158" i="215"/>
  <c r="AT154" i="215"/>
  <c r="AS154" i="215" s="1"/>
  <c r="BF154" i="215"/>
  <c r="AV193" i="215"/>
  <c r="AU193" i="215" s="1"/>
  <c r="BG193" i="215"/>
  <c r="BF156" i="215"/>
  <c r="AX165" i="215"/>
  <c r="AW165" i="215" s="1"/>
  <c r="AX180" i="215"/>
  <c r="AW180" i="215" s="1"/>
  <c r="BH180" i="215" s="1"/>
  <c r="AY180" i="215" s="1"/>
  <c r="BG170" i="215"/>
  <c r="AV170" i="215"/>
  <c r="AU170" i="215" s="1"/>
  <c r="BE197" i="215"/>
  <c r="BF199" i="215"/>
  <c r="BF200" i="215"/>
  <c r="AX171" i="215"/>
  <c r="AW171" i="215" s="1"/>
  <c r="BH171" i="215" s="1"/>
  <c r="AY171" i="215" s="1"/>
  <c r="AV150" i="215"/>
  <c r="AU150" i="215" s="1"/>
  <c r="BE186" i="215"/>
  <c r="BG194" i="215"/>
  <c r="AT195" i="215"/>
  <c r="AS195" i="215" s="1"/>
  <c r="BF195" i="215" s="1"/>
  <c r="BG179" i="215"/>
  <c r="AV179" i="215"/>
  <c r="AU179" i="215" s="1"/>
  <c r="BF198" i="215"/>
  <c r="BF173" i="215"/>
  <c r="BF167" i="215"/>
  <c r="BF164" i="215"/>
  <c r="AT164" i="215"/>
  <c r="AS164" i="215" s="1"/>
  <c r="BH175" i="215"/>
  <c r="AY175" i="215" s="1"/>
  <c r="AX175" i="215"/>
  <c r="AW175" i="215" s="1"/>
  <c r="AZ169" i="215"/>
  <c r="AT178" i="215"/>
  <c r="AS178" i="215" s="1"/>
  <c r="BF178" i="215"/>
  <c r="BF166" i="215"/>
  <c r="AT166" i="215"/>
  <c r="AS166" i="215" s="1"/>
  <c r="AT202" i="215"/>
  <c r="AS202" i="215" s="1"/>
  <c r="BF202" i="215" s="1"/>
  <c r="AX184" i="215"/>
  <c r="AW184" i="215" s="1"/>
  <c r="BH184" i="215" s="1"/>
  <c r="AY184" i="215" s="1"/>
  <c r="BH157" i="215"/>
  <c r="AY157" i="215" s="1"/>
  <c r="AX157" i="215"/>
  <c r="AW157" i="215" s="1"/>
  <c r="AV94" i="215"/>
  <c r="AU94" i="215" s="1"/>
  <c r="BG94" i="215"/>
  <c r="AT131" i="215"/>
  <c r="AS131" i="215" s="1"/>
  <c r="BF131" i="215" s="1"/>
  <c r="AV112" i="215"/>
  <c r="AU112" i="215" s="1"/>
  <c r="BG112" i="215" s="1"/>
  <c r="AV118" i="215"/>
  <c r="AU118" i="215" s="1"/>
  <c r="BG118" i="215"/>
  <c r="BH116" i="215"/>
  <c r="AY116" i="215" s="1"/>
  <c r="AX116" i="215"/>
  <c r="AW116" i="215" s="1"/>
  <c r="AX134" i="215"/>
  <c r="AW134" i="215" s="1"/>
  <c r="BH134" i="215"/>
  <c r="AY134" i="215" s="1"/>
  <c r="AV99" i="215"/>
  <c r="AU99" i="215" s="1"/>
  <c r="BG99" i="215" s="1"/>
  <c r="AX115" i="215"/>
  <c r="AW115" i="215" s="1"/>
  <c r="BH115" i="215" s="1"/>
  <c r="AY115" i="215" s="1"/>
  <c r="AZ115" i="215" s="1"/>
  <c r="AV142" i="215"/>
  <c r="AU142" i="215" s="1"/>
  <c r="BG142" i="215" s="1"/>
  <c r="BG120" i="215"/>
  <c r="AV120" i="215"/>
  <c r="AU120" i="215" s="1"/>
  <c r="AV130" i="215"/>
  <c r="AU130" i="215" s="1"/>
  <c r="BG130" i="215"/>
  <c r="AV104" i="215"/>
  <c r="AU104" i="215" s="1"/>
  <c r="BG104" i="215" s="1"/>
  <c r="BH147" i="215"/>
  <c r="AY147" i="215" s="1"/>
  <c r="AX147" i="215"/>
  <c r="AW147" i="215" s="1"/>
  <c r="AT145" i="215"/>
  <c r="AS145" i="215" s="1"/>
  <c r="AT124" i="215"/>
  <c r="AS124" i="215" s="1"/>
  <c r="AV122" i="215"/>
  <c r="AU122" i="215" s="1"/>
  <c r="AV95" i="215"/>
  <c r="AU95" i="215" s="1"/>
  <c r="AV114" i="215"/>
  <c r="AU114" i="215" s="1"/>
  <c r="BG114" i="215" s="1"/>
  <c r="AT140" i="215"/>
  <c r="AS140" i="215" s="1"/>
  <c r="BF140" i="215"/>
  <c r="AT105" i="215"/>
  <c r="AS105" i="215" s="1"/>
  <c r="BF105" i="215" s="1"/>
  <c r="BG127" i="215"/>
  <c r="AV127" i="215"/>
  <c r="AU127" i="215" s="1"/>
  <c r="AT107" i="215"/>
  <c r="AS107" i="215" s="1"/>
  <c r="AX102" i="215"/>
  <c r="AW102" i="215" s="1"/>
  <c r="BF137" i="215"/>
  <c r="AT137" i="215"/>
  <c r="AS137" i="215" s="1"/>
  <c r="AT123" i="215"/>
  <c r="AS123" i="215" s="1"/>
  <c r="BF123" i="215" s="1"/>
  <c r="BF125" i="215"/>
  <c r="BF148" i="215"/>
  <c r="BE144" i="215"/>
  <c r="AV110" i="215"/>
  <c r="AU110" i="215" s="1"/>
  <c r="BG110" i="215" s="1"/>
  <c r="BF126" i="215"/>
  <c r="AV143" i="215"/>
  <c r="AU143" i="215" s="1"/>
  <c r="BG143" i="215"/>
  <c r="AV97" i="215"/>
  <c r="AU97" i="215" s="1"/>
  <c r="BG97" i="215"/>
  <c r="AV111" i="215"/>
  <c r="AU111" i="215" s="1"/>
  <c r="BG111" i="215"/>
  <c r="BE106" i="215"/>
  <c r="AV136" i="215"/>
  <c r="AU136" i="215" s="1"/>
  <c r="BG136" i="215" s="1"/>
  <c r="AZ116" i="215"/>
  <c r="BF98" i="215"/>
  <c r="AT98" i="215"/>
  <c r="AS98" i="215" s="1"/>
  <c r="BG103" i="215"/>
  <c r="AV103" i="215"/>
  <c r="AU103" i="215" s="1"/>
  <c r="BF113" i="215"/>
  <c r="BF96" i="215"/>
  <c r="AT96" i="215"/>
  <c r="AS96" i="215" s="1"/>
  <c r="AV101" i="215"/>
  <c r="AU101" i="215" s="1"/>
  <c r="AV117" i="215"/>
  <c r="AU117" i="215" s="1"/>
  <c r="BG117" i="215"/>
  <c r="AV133" i="215"/>
  <c r="AU133" i="215" s="1"/>
  <c r="BG138" i="215"/>
  <c r="AV138" i="215"/>
  <c r="AU138" i="215" s="1"/>
  <c r="AV146" i="215"/>
  <c r="AU146" i="215" s="1"/>
  <c r="AV132" i="215"/>
  <c r="AU132" i="215" s="1"/>
  <c r="BF108" i="215"/>
  <c r="BG129" i="215"/>
  <c r="AX135" i="215"/>
  <c r="AW135" i="215" s="1"/>
  <c r="AT109" i="215"/>
  <c r="AS109" i="215" s="1"/>
  <c r="BG141" i="215"/>
  <c r="BG121" i="215"/>
  <c r="AV100" i="215"/>
  <c r="AU100" i="215" s="1"/>
  <c r="BF93" i="215"/>
  <c r="AT93" i="215"/>
  <c r="AS93" i="215" s="1"/>
  <c r="AX139" i="215"/>
  <c r="AW139" i="215" s="1"/>
  <c r="BH139" i="215"/>
  <c r="AY139" i="215" s="1"/>
  <c r="AV119" i="215"/>
  <c r="AU119" i="215" s="1"/>
  <c r="AZ139" i="215"/>
  <c r="AV128" i="215"/>
  <c r="AU128" i="215" s="1"/>
  <c r="AX70" i="215"/>
  <c r="AW70" i="215" s="1"/>
  <c r="BH70" i="215" s="1"/>
  <c r="AY70" i="215" s="1"/>
  <c r="BG83" i="215"/>
  <c r="AV83" i="215"/>
  <c r="AU83" i="215" s="1"/>
  <c r="AX89" i="215"/>
  <c r="AW89" i="215" s="1"/>
  <c r="AT87" i="215"/>
  <c r="AS87" i="215" s="1"/>
  <c r="BF87" i="215" s="1"/>
  <c r="BG84" i="215"/>
  <c r="AV84" i="215"/>
  <c r="AU84" i="215" s="1"/>
  <c r="AV76" i="215"/>
  <c r="AU76" i="215" s="1"/>
  <c r="BG76" i="215" s="1"/>
  <c r="AV73" i="215"/>
  <c r="AU73" i="215" s="1"/>
  <c r="BE82" i="215"/>
  <c r="AV72" i="215"/>
  <c r="AU72" i="215" s="1"/>
  <c r="BG88" i="215"/>
  <c r="AV88" i="215"/>
  <c r="AU88" i="215" s="1"/>
  <c r="AX90" i="215"/>
  <c r="AW90" i="215" s="1"/>
  <c r="BH90" i="215" s="1"/>
  <c r="AY90" i="215" s="1"/>
  <c r="BG92" i="215"/>
  <c r="AV75" i="215"/>
  <c r="AU75" i="215" s="1"/>
  <c r="BG75" i="215"/>
  <c r="AV74" i="215"/>
  <c r="AU74" i="215" s="1"/>
  <c r="BG74" i="215"/>
  <c r="BH85" i="215"/>
  <c r="AY85" i="215" s="1"/>
  <c r="AX85" i="215"/>
  <c r="AW85" i="215" s="1"/>
  <c r="AZ85" i="215" s="1"/>
  <c r="AV80" i="215"/>
  <c r="AU80" i="215" s="1"/>
  <c r="BG80" i="215"/>
  <c r="AT69" i="215"/>
  <c r="AS69" i="215" s="1"/>
  <c r="BF69" i="215"/>
  <c r="BG79" i="215"/>
  <c r="AV79" i="215"/>
  <c r="AU79" i="215" s="1"/>
  <c r="BG77" i="215"/>
  <c r="AV71" i="215"/>
  <c r="AU71" i="215" s="1"/>
  <c r="BG71" i="215" s="1"/>
  <c r="BG81" i="215"/>
  <c r="AV81" i="215"/>
  <c r="AU81" i="215" s="1"/>
  <c r="BE91" i="215"/>
  <c r="AT86" i="215"/>
  <c r="AS86" i="215" s="1"/>
  <c r="BF86" i="215" s="1"/>
  <c r="BF78" i="215"/>
  <c r="AZ740" i="215" l="1"/>
  <c r="AX741" i="215"/>
  <c r="AW741" i="215" s="1"/>
  <c r="BH741" i="215"/>
  <c r="AY741" i="215" s="1"/>
  <c r="AZ741" i="215" s="1"/>
  <c r="BF739" i="215"/>
  <c r="BG737" i="215"/>
  <c r="AV737" i="215"/>
  <c r="AU737" i="215" s="1"/>
  <c r="AZ731" i="215"/>
  <c r="AZ736" i="215"/>
  <c r="BG738" i="215"/>
  <c r="AZ732" i="215"/>
  <c r="BH732" i="215"/>
  <c r="AY732" i="215" s="1"/>
  <c r="AV735" i="215"/>
  <c r="AU735" i="215" s="1"/>
  <c r="AX730" i="215"/>
  <c r="AW730" i="215" s="1"/>
  <c r="BH730" i="215"/>
  <c r="AY730" i="215" s="1"/>
  <c r="AZ734" i="215"/>
  <c r="BH734" i="215"/>
  <c r="AY734" i="215" s="1"/>
  <c r="AZ733" i="215"/>
  <c r="BH726" i="215"/>
  <c r="AY726" i="215" s="1"/>
  <c r="AX726" i="215"/>
  <c r="AW726" i="215" s="1"/>
  <c r="AZ726" i="215" s="1"/>
  <c r="AV725" i="215"/>
  <c r="AU725" i="215" s="1"/>
  <c r="BG725" i="215"/>
  <c r="AX727" i="215"/>
  <c r="AW727" i="215" s="1"/>
  <c r="BH727" i="215" s="1"/>
  <c r="AY727" i="215" s="1"/>
  <c r="AX723" i="215"/>
  <c r="AW723" i="215" s="1"/>
  <c r="BH723" i="215" s="1"/>
  <c r="AY723" i="215" s="1"/>
  <c r="AX724" i="215"/>
  <c r="AW724" i="215" s="1"/>
  <c r="BH724" i="215" s="1"/>
  <c r="AY724" i="215" s="1"/>
  <c r="AZ729" i="215"/>
  <c r="AX722" i="215"/>
  <c r="AW722" i="215" s="1"/>
  <c r="BH722" i="215"/>
  <c r="AY722" i="215" s="1"/>
  <c r="AZ722" i="215" s="1"/>
  <c r="BH729" i="215"/>
  <c r="AY729" i="215" s="1"/>
  <c r="AX720" i="215"/>
  <c r="AW720" i="215" s="1"/>
  <c r="AX703" i="215"/>
  <c r="AW703" i="215" s="1"/>
  <c r="AX699" i="215"/>
  <c r="AW699" i="215" s="1"/>
  <c r="BH699" i="215" s="1"/>
  <c r="AY699" i="215" s="1"/>
  <c r="AZ699" i="215" s="1"/>
  <c r="BG697" i="215"/>
  <c r="AV697" i="215"/>
  <c r="AU697" i="215" s="1"/>
  <c r="AZ714" i="215"/>
  <c r="BG712" i="215"/>
  <c r="BG718" i="215"/>
  <c r="AX707" i="215"/>
  <c r="AW707" i="215" s="1"/>
  <c r="AZ719" i="215"/>
  <c r="AV717" i="215"/>
  <c r="AU717" i="215" s="1"/>
  <c r="AX704" i="215"/>
  <c r="AW704" i="215" s="1"/>
  <c r="BH704" i="215"/>
  <c r="AY704" i="215" s="1"/>
  <c r="AX700" i="215"/>
  <c r="AW700" i="215" s="1"/>
  <c r="BH700" i="215" s="1"/>
  <c r="AY700" i="215" s="1"/>
  <c r="BH701" i="215"/>
  <c r="AY701" i="215" s="1"/>
  <c r="AX701" i="215"/>
  <c r="AW701" i="215" s="1"/>
  <c r="AX711" i="215"/>
  <c r="AW711" i="215" s="1"/>
  <c r="AZ711" i="215" s="1"/>
  <c r="BH711" i="215"/>
  <c r="AY711" i="215" s="1"/>
  <c r="AZ706" i="215"/>
  <c r="BH710" i="215"/>
  <c r="AY710" i="215" s="1"/>
  <c r="AX710" i="215"/>
  <c r="AW710" i="215" s="1"/>
  <c r="AX705" i="215"/>
  <c r="AW705" i="215" s="1"/>
  <c r="BH705" i="215" s="1"/>
  <c r="AY705" i="215" s="1"/>
  <c r="AZ705" i="215" s="1"/>
  <c r="AX713" i="215"/>
  <c r="AW713" i="215" s="1"/>
  <c r="AZ696" i="215"/>
  <c r="AX695" i="215"/>
  <c r="AW695" i="215" s="1"/>
  <c r="BG716" i="215"/>
  <c r="AZ721" i="215"/>
  <c r="AZ702" i="215"/>
  <c r="AZ709" i="215"/>
  <c r="AX694" i="215"/>
  <c r="AW694" i="215" s="1"/>
  <c r="AV693" i="215"/>
  <c r="AU693" i="215" s="1"/>
  <c r="BG693" i="215" s="1"/>
  <c r="AX692" i="215"/>
  <c r="AW692" i="215" s="1"/>
  <c r="AX691" i="215"/>
  <c r="AW691" i="215" s="1"/>
  <c r="BH691" i="215" s="1"/>
  <c r="AY691" i="215" s="1"/>
  <c r="AZ690" i="215"/>
  <c r="AV687" i="215"/>
  <c r="AU687" i="215" s="1"/>
  <c r="BG687" i="215" s="1"/>
  <c r="AX688" i="215"/>
  <c r="AW688" i="215" s="1"/>
  <c r="AV689" i="215"/>
  <c r="AU689" i="215" s="1"/>
  <c r="BG689" i="215"/>
  <c r="AV684" i="215"/>
  <c r="AU684" i="215" s="1"/>
  <c r="BG684" i="215"/>
  <c r="AX686" i="215"/>
  <c r="AW686" i="215" s="1"/>
  <c r="BG685" i="215"/>
  <c r="AV685" i="215"/>
  <c r="AU685" i="215" s="1"/>
  <c r="AV683" i="215"/>
  <c r="AU683" i="215" s="1"/>
  <c r="BG683" i="215"/>
  <c r="AV677" i="215"/>
  <c r="AU677" i="215" s="1"/>
  <c r="BG677" i="215" s="1"/>
  <c r="AX672" i="215"/>
  <c r="AW672" i="215" s="1"/>
  <c r="AX681" i="215"/>
  <c r="AW681" i="215" s="1"/>
  <c r="BH681" i="215" s="1"/>
  <c r="AY681" i="215" s="1"/>
  <c r="AZ681" i="215" s="1"/>
  <c r="AV679" i="215"/>
  <c r="AU679" i="215" s="1"/>
  <c r="BG679" i="215" s="1"/>
  <c r="AX674" i="215"/>
  <c r="AW674" i="215" s="1"/>
  <c r="BH674" i="215"/>
  <c r="AY674" i="215" s="1"/>
  <c r="AZ674" i="215" s="1"/>
  <c r="AZ673" i="215"/>
  <c r="AZ682" i="215"/>
  <c r="AZ669" i="215"/>
  <c r="AX671" i="215"/>
  <c r="AW671" i="215" s="1"/>
  <c r="BH671" i="215" s="1"/>
  <c r="AY671" i="215" s="1"/>
  <c r="BH676" i="215"/>
  <c r="AY676" i="215" s="1"/>
  <c r="AX676" i="215"/>
  <c r="AW676" i="215" s="1"/>
  <c r="AX670" i="215"/>
  <c r="AW670" i="215" s="1"/>
  <c r="BG675" i="215"/>
  <c r="AV678" i="215"/>
  <c r="AU678" i="215" s="1"/>
  <c r="BG678" i="215" s="1"/>
  <c r="AX680" i="215"/>
  <c r="AW680" i="215" s="1"/>
  <c r="BH680" i="215"/>
  <c r="AY680" i="215" s="1"/>
  <c r="AZ680" i="215" s="1"/>
  <c r="AX666" i="215"/>
  <c r="AW666" i="215" s="1"/>
  <c r="BH666" i="215" s="1"/>
  <c r="AY666" i="215" s="1"/>
  <c r="AZ666" i="215" s="1"/>
  <c r="AX668" i="215"/>
  <c r="AW668" i="215" s="1"/>
  <c r="BH668" i="215" s="1"/>
  <c r="AY668" i="215" s="1"/>
  <c r="AZ668" i="215" s="1"/>
  <c r="AX655" i="215"/>
  <c r="AW655" i="215" s="1"/>
  <c r="BH655" i="215" s="1"/>
  <c r="AY655" i="215" s="1"/>
  <c r="BH664" i="215"/>
  <c r="AY664" i="215" s="1"/>
  <c r="AX664" i="215"/>
  <c r="AW664" i="215" s="1"/>
  <c r="AX656" i="215"/>
  <c r="AW656" i="215" s="1"/>
  <c r="AX654" i="215"/>
  <c r="AW654" i="215" s="1"/>
  <c r="BH654" i="215" s="1"/>
  <c r="AY654" i="215" s="1"/>
  <c r="AZ654" i="215" s="1"/>
  <c r="BH662" i="215"/>
  <c r="AY662" i="215" s="1"/>
  <c r="AX662" i="215"/>
  <c r="AW662" i="215" s="1"/>
  <c r="AX652" i="215"/>
  <c r="AW652" i="215" s="1"/>
  <c r="AX651" i="215"/>
  <c r="AW651" i="215" s="1"/>
  <c r="BH651" i="215" s="1"/>
  <c r="AY651" i="215" s="1"/>
  <c r="AV660" i="215"/>
  <c r="AU660" i="215" s="1"/>
  <c r="BG660" i="215" s="1"/>
  <c r="AZ650" i="215"/>
  <c r="AX667" i="215"/>
  <c r="AW667" i="215" s="1"/>
  <c r="BH667" i="215" s="1"/>
  <c r="AY667" i="215" s="1"/>
  <c r="AZ667" i="215" s="1"/>
  <c r="AZ664" i="215"/>
  <c r="AV665" i="215"/>
  <c r="AU665" i="215" s="1"/>
  <c r="BG665" i="215"/>
  <c r="AX663" i="215"/>
  <c r="AW663" i="215" s="1"/>
  <c r="BG661" i="215"/>
  <c r="BH657" i="215"/>
  <c r="AY657" i="215" s="1"/>
  <c r="AZ657" i="215" s="1"/>
  <c r="AX624" i="215"/>
  <c r="AW624" i="215" s="1"/>
  <c r="BH624" i="215" s="1"/>
  <c r="AY624" i="215" s="1"/>
  <c r="AX643" i="215"/>
  <c r="AW643" i="215" s="1"/>
  <c r="AX640" i="215"/>
  <c r="AW640" i="215" s="1"/>
  <c r="BH640" i="215" s="1"/>
  <c r="AY640" i="215" s="1"/>
  <c r="BF631" i="215"/>
  <c r="BG639" i="215"/>
  <c r="BG634" i="215"/>
  <c r="BH642" i="215"/>
  <c r="AY642" i="215" s="1"/>
  <c r="AZ642" i="215" s="1"/>
  <c r="AX628" i="215"/>
  <c r="AW628" i="215" s="1"/>
  <c r="BH628" i="215"/>
  <c r="AY628" i="215" s="1"/>
  <c r="AV623" i="215"/>
  <c r="AU623" i="215" s="1"/>
  <c r="AV621" i="215"/>
  <c r="AU621" i="215" s="1"/>
  <c r="BG621" i="215" s="1"/>
  <c r="AZ637" i="215"/>
  <c r="BF648" i="215"/>
  <c r="BG645" i="215"/>
  <c r="BH625" i="215"/>
  <c r="AY625" i="215" s="1"/>
  <c r="AX625" i="215"/>
  <c r="AW625" i="215" s="1"/>
  <c r="BG644" i="215"/>
  <c r="BG626" i="215"/>
  <c r="BG635" i="215"/>
  <c r="BH647" i="215"/>
  <c r="AY647" i="215" s="1"/>
  <c r="AZ647" i="215" s="1"/>
  <c r="AX632" i="215"/>
  <c r="AW632" i="215" s="1"/>
  <c r="BH632" i="215"/>
  <c r="AY632" i="215" s="1"/>
  <c r="AZ633" i="215"/>
  <c r="AV630" i="215"/>
  <c r="AU630" i="215" s="1"/>
  <c r="BG630" i="215"/>
  <c r="BG627" i="215"/>
  <c r="AV627" i="215"/>
  <c r="AU627" i="215" s="1"/>
  <c r="BF622" i="215"/>
  <c r="AZ632" i="215"/>
  <c r="AX629" i="215"/>
  <c r="AW629" i="215" s="1"/>
  <c r="AZ646" i="215"/>
  <c r="BF636" i="215"/>
  <c r="AX608" i="215"/>
  <c r="AW608" i="215" s="1"/>
  <c r="AX599" i="215"/>
  <c r="AW599" i="215" s="1"/>
  <c r="AX601" i="215"/>
  <c r="AW601" i="215" s="1"/>
  <c r="AX576" i="215"/>
  <c r="AW576" i="215" s="1"/>
  <c r="BH576" i="215"/>
  <c r="AY576" i="215" s="1"/>
  <c r="BH579" i="215"/>
  <c r="AY579" i="215" s="1"/>
  <c r="AX579" i="215"/>
  <c r="AW579" i="215" s="1"/>
  <c r="BH603" i="215"/>
  <c r="AY603" i="215" s="1"/>
  <c r="AX603" i="215"/>
  <c r="AW603" i="215" s="1"/>
  <c r="AX586" i="215"/>
  <c r="AW586" i="215" s="1"/>
  <c r="AV609" i="215"/>
  <c r="AU609" i="215" s="1"/>
  <c r="BG584" i="215"/>
  <c r="AV584" i="215"/>
  <c r="AU584" i="215" s="1"/>
  <c r="AZ576" i="215"/>
  <c r="AV614" i="215"/>
  <c r="AU614" i="215" s="1"/>
  <c r="BG614" i="215"/>
  <c r="AX578" i="215"/>
  <c r="AW578" i="215" s="1"/>
  <c r="BH578" i="215"/>
  <c r="AY578" i="215" s="1"/>
  <c r="AZ606" i="215"/>
  <c r="AV605" i="215"/>
  <c r="AU605" i="215" s="1"/>
  <c r="BH612" i="215"/>
  <c r="AY612" i="215" s="1"/>
  <c r="AX612" i="215"/>
  <c r="AW612" i="215" s="1"/>
  <c r="AX597" i="215"/>
  <c r="AW597" i="215" s="1"/>
  <c r="BH597" i="215" s="1"/>
  <c r="AY597" i="215" s="1"/>
  <c r="AZ603" i="215"/>
  <c r="BH587" i="215"/>
  <c r="AY587" i="215" s="1"/>
  <c r="AX587" i="215"/>
  <c r="AW587" i="215" s="1"/>
  <c r="AX604" i="215"/>
  <c r="AW604" i="215" s="1"/>
  <c r="BH604" i="215"/>
  <c r="AY604" i="215" s="1"/>
  <c r="AV598" i="215"/>
  <c r="AU598" i="215" s="1"/>
  <c r="BG598" i="215"/>
  <c r="BH575" i="215"/>
  <c r="AY575" i="215" s="1"/>
  <c r="AZ575" i="215" s="1"/>
  <c r="AZ590" i="215"/>
  <c r="BG574" i="215"/>
  <c r="AV574" i="215"/>
  <c r="AU574" i="215" s="1"/>
  <c r="AV615" i="215"/>
  <c r="AU615" i="215" s="1"/>
  <c r="BG615" i="215"/>
  <c r="AV583" i="215"/>
  <c r="AU583" i="215" s="1"/>
  <c r="BG583" i="215"/>
  <c r="AX572" i="215"/>
  <c r="AW572" i="215" s="1"/>
  <c r="BH572" i="215"/>
  <c r="AY572" i="215" s="1"/>
  <c r="AX600" i="215"/>
  <c r="AW600" i="215" s="1"/>
  <c r="AX619" i="215"/>
  <c r="AW619" i="215" s="1"/>
  <c r="BH619" i="215" s="1"/>
  <c r="AY619" i="215" s="1"/>
  <c r="AZ619" i="215" s="1"/>
  <c r="AX585" i="215"/>
  <c r="AW585" i="215" s="1"/>
  <c r="AZ585" i="215" s="1"/>
  <c r="BH585" i="215"/>
  <c r="AY585" i="215" s="1"/>
  <c r="AZ579" i="215"/>
  <c r="AX596" i="215"/>
  <c r="AW596" i="215" s="1"/>
  <c r="BH596" i="215"/>
  <c r="AY596" i="215" s="1"/>
  <c r="BH611" i="215"/>
  <c r="AY611" i="215" s="1"/>
  <c r="AZ611" i="215" s="1"/>
  <c r="AX611" i="215"/>
  <c r="AW611" i="215" s="1"/>
  <c r="AZ580" i="215"/>
  <c r="BG592" i="215"/>
  <c r="BH591" i="215"/>
  <c r="AY591" i="215" s="1"/>
  <c r="AZ591" i="215" s="1"/>
  <c r="AX594" i="215"/>
  <c r="AW594" i="215" s="1"/>
  <c r="AV595" i="215"/>
  <c r="AU595" i="215" s="1"/>
  <c r="BG595" i="215"/>
  <c r="BF577" i="215"/>
  <c r="AT577" i="215"/>
  <c r="AS577" i="215" s="1"/>
  <c r="BG593" i="215"/>
  <c r="BH607" i="215"/>
  <c r="AY607" i="215" s="1"/>
  <c r="AZ607" i="215" s="1"/>
  <c r="AV602" i="215"/>
  <c r="AU602" i="215" s="1"/>
  <c r="BG602" i="215" s="1"/>
  <c r="AX580" i="215"/>
  <c r="AW580" i="215" s="1"/>
  <c r="BH580" i="215"/>
  <c r="AY580" i="215" s="1"/>
  <c r="AZ581" i="215"/>
  <c r="AX620" i="215"/>
  <c r="AW620" i="215" s="1"/>
  <c r="AV589" i="215"/>
  <c r="AU589" i="215" s="1"/>
  <c r="AV617" i="215"/>
  <c r="AU617" i="215" s="1"/>
  <c r="AZ610" i="215"/>
  <c r="AX556" i="215"/>
  <c r="AW556" i="215" s="1"/>
  <c r="AV547" i="215"/>
  <c r="AU547" i="215" s="1"/>
  <c r="BG547" i="215" s="1"/>
  <c r="AX542" i="215"/>
  <c r="AW542" i="215" s="1"/>
  <c r="BH542" i="215" s="1"/>
  <c r="AY542" i="215" s="1"/>
  <c r="AZ542" i="215" s="1"/>
  <c r="AX551" i="215"/>
  <c r="AW551" i="215" s="1"/>
  <c r="BH551" i="215" s="1"/>
  <c r="AY551" i="215" s="1"/>
  <c r="AZ551" i="215" s="1"/>
  <c r="AX539" i="215"/>
  <c r="AW539" i="215" s="1"/>
  <c r="BH539" i="215" s="1"/>
  <c r="AY539" i="215" s="1"/>
  <c r="AX536" i="215"/>
  <c r="AW536" i="215" s="1"/>
  <c r="BH536" i="215" s="1"/>
  <c r="AY536" i="215" s="1"/>
  <c r="AZ536" i="215" s="1"/>
  <c r="AX524" i="215"/>
  <c r="AW524" i="215" s="1"/>
  <c r="BG517" i="215"/>
  <c r="AV517" i="215"/>
  <c r="AU517" i="215" s="1"/>
  <c r="AV552" i="215"/>
  <c r="AU552" i="215" s="1"/>
  <c r="BG552" i="215"/>
  <c r="BH525" i="215"/>
  <c r="AY525" i="215" s="1"/>
  <c r="AX525" i="215"/>
  <c r="AW525" i="215" s="1"/>
  <c r="BG537" i="215"/>
  <c r="AV537" i="215"/>
  <c r="AU537" i="215" s="1"/>
  <c r="BF532" i="215"/>
  <c r="AT532" i="215"/>
  <c r="AS532" i="215" s="1"/>
  <c r="AX546" i="215"/>
  <c r="AW546" i="215" s="1"/>
  <c r="BH546" i="215"/>
  <c r="AY546" i="215" s="1"/>
  <c r="BH568" i="215"/>
  <c r="AY568" i="215" s="1"/>
  <c r="AZ568" i="215" s="1"/>
  <c r="AZ553" i="215"/>
  <c r="AX565" i="215"/>
  <c r="AW565" i="215" s="1"/>
  <c r="AV562" i="215"/>
  <c r="AU562" i="215" s="1"/>
  <c r="BH570" i="215"/>
  <c r="AY570" i="215" s="1"/>
  <c r="AX570" i="215"/>
  <c r="AW570" i="215" s="1"/>
  <c r="BH520" i="215"/>
  <c r="AY520" i="215" s="1"/>
  <c r="AX520" i="215"/>
  <c r="AW520" i="215" s="1"/>
  <c r="AZ520" i="215" s="1"/>
  <c r="BH561" i="215"/>
  <c r="AY561" i="215" s="1"/>
  <c r="AZ561" i="215" s="1"/>
  <c r="AZ518" i="215"/>
  <c r="AX526" i="215"/>
  <c r="AW526" i="215" s="1"/>
  <c r="AZ526" i="215" s="1"/>
  <c r="BH526" i="215"/>
  <c r="AY526" i="215" s="1"/>
  <c r="AZ571" i="215"/>
  <c r="AV528" i="215"/>
  <c r="AU528" i="215" s="1"/>
  <c r="BG528" i="215" s="1"/>
  <c r="AX527" i="215"/>
  <c r="AW527" i="215" s="1"/>
  <c r="BH527" i="215" s="1"/>
  <c r="AY527" i="215" s="1"/>
  <c r="AZ527" i="215" s="1"/>
  <c r="AX548" i="215"/>
  <c r="AW548" i="215" s="1"/>
  <c r="AX567" i="215"/>
  <c r="AW567" i="215" s="1"/>
  <c r="BH567" i="215"/>
  <c r="AY567" i="215" s="1"/>
  <c r="AZ567" i="215" s="1"/>
  <c r="AX518" i="215"/>
  <c r="AW518" i="215" s="1"/>
  <c r="BH518" i="215"/>
  <c r="AY518" i="215" s="1"/>
  <c r="AX516" i="215"/>
  <c r="AW516" i="215" s="1"/>
  <c r="AX538" i="215"/>
  <c r="AW538" i="215" s="1"/>
  <c r="BH538" i="215"/>
  <c r="AY538" i="215" s="1"/>
  <c r="AZ538" i="215" s="1"/>
  <c r="AX566" i="215"/>
  <c r="AW566" i="215" s="1"/>
  <c r="BH566" i="215" s="1"/>
  <c r="AY566" i="215" s="1"/>
  <c r="BF554" i="215"/>
  <c r="BH535" i="215"/>
  <c r="AY535" i="215" s="1"/>
  <c r="AZ535" i="215" s="1"/>
  <c r="BH543" i="215"/>
  <c r="AY543" i="215" s="1"/>
  <c r="AZ543" i="215" s="1"/>
  <c r="AV540" i="215"/>
  <c r="AU540" i="215" s="1"/>
  <c r="BG523" i="215"/>
  <c r="AZ544" i="215"/>
  <c r="AX558" i="215"/>
  <c r="AW558" i="215" s="1"/>
  <c r="BH521" i="215"/>
  <c r="AY521" i="215" s="1"/>
  <c r="AZ521" i="215" s="1"/>
  <c r="BG545" i="215"/>
  <c r="AV559" i="215"/>
  <c r="AU559" i="215" s="1"/>
  <c r="BG559" i="215"/>
  <c r="BH530" i="215"/>
  <c r="AY530" i="215" s="1"/>
  <c r="AX530" i="215"/>
  <c r="AW530" i="215" s="1"/>
  <c r="AZ557" i="215"/>
  <c r="AZ522" i="215"/>
  <c r="AX555" i="215"/>
  <c r="AW555" i="215" s="1"/>
  <c r="BG550" i="215"/>
  <c r="AV550" i="215"/>
  <c r="AU550" i="215" s="1"/>
  <c r="AZ529" i="215"/>
  <c r="AX534" i="215"/>
  <c r="AW534" i="215" s="1"/>
  <c r="AZ534" i="215" s="1"/>
  <c r="BH534" i="215"/>
  <c r="AY534" i="215" s="1"/>
  <c r="BH531" i="215"/>
  <c r="AY531" i="215" s="1"/>
  <c r="AX531" i="215"/>
  <c r="AW531" i="215" s="1"/>
  <c r="AX560" i="215"/>
  <c r="AW560" i="215" s="1"/>
  <c r="AZ563" i="215"/>
  <c r="AX514" i="215"/>
  <c r="AW514" i="215" s="1"/>
  <c r="BG513" i="215"/>
  <c r="AV512" i="215"/>
  <c r="AU512" i="215" s="1"/>
  <c r="BG512" i="215" s="1"/>
  <c r="AV509" i="215"/>
  <c r="AU509" i="215" s="1"/>
  <c r="BG509" i="215" s="1"/>
  <c r="AX508" i="215"/>
  <c r="AW508" i="215" s="1"/>
  <c r="BH511" i="215"/>
  <c r="AY511" i="215" s="1"/>
  <c r="AZ511" i="215" s="1"/>
  <c r="AX511" i="215"/>
  <c r="AW511" i="215" s="1"/>
  <c r="BF510" i="215"/>
  <c r="AX505" i="215"/>
  <c r="AW505" i="215" s="1"/>
  <c r="BH505" i="215" s="1"/>
  <c r="AY505" i="215" s="1"/>
  <c r="AV506" i="215"/>
  <c r="AU506" i="215" s="1"/>
  <c r="BG506" i="215" s="1"/>
  <c r="AX507" i="215"/>
  <c r="AW507" i="215" s="1"/>
  <c r="BH507" i="215" s="1"/>
  <c r="AY507" i="215" s="1"/>
  <c r="AZ507" i="215" s="1"/>
  <c r="AX501" i="215"/>
  <c r="AW501" i="215" s="1"/>
  <c r="BH501" i="215" s="1"/>
  <c r="AY501" i="215" s="1"/>
  <c r="AV495" i="215"/>
  <c r="AU495" i="215" s="1"/>
  <c r="BG495" i="215" s="1"/>
  <c r="AV497" i="215"/>
  <c r="AU497" i="215" s="1"/>
  <c r="BG497" i="215" s="1"/>
  <c r="BH492" i="215"/>
  <c r="AY492" i="215" s="1"/>
  <c r="AX492" i="215"/>
  <c r="AW492" i="215" s="1"/>
  <c r="AX491" i="215"/>
  <c r="AW491" i="215" s="1"/>
  <c r="BH491" i="215" s="1"/>
  <c r="AY491" i="215" s="1"/>
  <c r="AZ503" i="215"/>
  <c r="BH498" i="215"/>
  <c r="AY498" i="215" s="1"/>
  <c r="AZ498" i="215" s="1"/>
  <c r="AX496" i="215"/>
  <c r="AW496" i="215" s="1"/>
  <c r="BH496" i="215" s="1"/>
  <c r="AY496" i="215" s="1"/>
  <c r="AZ504" i="215"/>
  <c r="AX499" i="215"/>
  <c r="AW499" i="215" s="1"/>
  <c r="BH504" i="215"/>
  <c r="AY504" i="215" s="1"/>
  <c r="AX494" i="215"/>
  <c r="AW494" i="215" s="1"/>
  <c r="BH494" i="215" s="1"/>
  <c r="AY494" i="215" s="1"/>
  <c r="AX490" i="215"/>
  <c r="AW490" i="215" s="1"/>
  <c r="AZ489" i="215"/>
  <c r="BH489" i="215"/>
  <c r="AY489" i="215" s="1"/>
  <c r="AX488" i="215"/>
  <c r="AW488" i="215" s="1"/>
  <c r="AV455" i="215"/>
  <c r="AU455" i="215" s="1"/>
  <c r="BG455" i="215" s="1"/>
  <c r="BH467" i="215"/>
  <c r="AY467" i="215" s="1"/>
  <c r="AX467" i="215"/>
  <c r="AW467" i="215" s="1"/>
  <c r="AX463" i="215"/>
  <c r="AW463" i="215" s="1"/>
  <c r="BH463" i="215"/>
  <c r="AY463" i="215" s="1"/>
  <c r="AX480" i="215"/>
  <c r="AW480" i="215" s="1"/>
  <c r="BH480" i="215" s="1"/>
  <c r="AY480" i="215" s="1"/>
  <c r="AX443" i="215"/>
  <c r="AW443" i="215" s="1"/>
  <c r="BH443" i="215" s="1"/>
  <c r="AY443" i="215" s="1"/>
  <c r="AZ443" i="215" s="1"/>
  <c r="AX476" i="215"/>
  <c r="AW476" i="215" s="1"/>
  <c r="AV481" i="215"/>
  <c r="AU481" i="215" s="1"/>
  <c r="BG481" i="215"/>
  <c r="AX444" i="215"/>
  <c r="AW444" i="215" s="1"/>
  <c r="BH444" i="215"/>
  <c r="AY444" i="215" s="1"/>
  <c r="AZ444" i="215" s="1"/>
  <c r="AX472" i="215"/>
  <c r="AW472" i="215" s="1"/>
  <c r="BH472" i="215"/>
  <c r="AY472" i="215" s="1"/>
  <c r="BG451" i="215"/>
  <c r="AV442" i="215"/>
  <c r="AU442" i="215" s="1"/>
  <c r="BG442" i="215" s="1"/>
  <c r="BG479" i="215"/>
  <c r="BF477" i="215"/>
  <c r="AT477" i="215"/>
  <c r="AS477" i="215" s="1"/>
  <c r="BH462" i="215"/>
  <c r="AY462" i="215" s="1"/>
  <c r="AZ462" i="215" s="1"/>
  <c r="AZ461" i="215"/>
  <c r="AX485" i="215"/>
  <c r="AW485" i="215" s="1"/>
  <c r="AV464" i="215"/>
  <c r="AU464" i="215" s="1"/>
  <c r="BG464" i="215"/>
  <c r="AV448" i="215"/>
  <c r="AU448" i="215" s="1"/>
  <c r="BG448" i="215" s="1"/>
  <c r="AT473" i="215"/>
  <c r="AS473" i="215" s="1"/>
  <c r="BF473" i="215"/>
  <c r="AT483" i="215"/>
  <c r="AS483" i="215" s="1"/>
  <c r="BF483" i="215" s="1"/>
  <c r="BG468" i="215"/>
  <c r="AV468" i="215"/>
  <c r="AU468" i="215" s="1"/>
  <c r="AV484" i="215"/>
  <c r="AU484" i="215" s="1"/>
  <c r="BF460" i="215"/>
  <c r="AX475" i="215"/>
  <c r="AW475" i="215" s="1"/>
  <c r="BH475" i="215" s="1"/>
  <c r="AY475" i="215" s="1"/>
  <c r="AZ475" i="215" s="1"/>
  <c r="BH461" i="215"/>
  <c r="AY461" i="215" s="1"/>
  <c r="AX470" i="215"/>
  <c r="AW470" i="215" s="1"/>
  <c r="BH470" i="215" s="1"/>
  <c r="AY470" i="215" s="1"/>
  <c r="AX456" i="215"/>
  <c r="AW456" i="215" s="1"/>
  <c r="AV445" i="215"/>
  <c r="AU445" i="215" s="1"/>
  <c r="AX465" i="215"/>
  <c r="AW465" i="215" s="1"/>
  <c r="BH465" i="215"/>
  <c r="AY465" i="215" s="1"/>
  <c r="BG447" i="215"/>
  <c r="AV447" i="215"/>
  <c r="AU447" i="215" s="1"/>
  <c r="AZ466" i="215"/>
  <c r="BH453" i="215"/>
  <c r="AY453" i="215" s="1"/>
  <c r="AZ453" i="215" s="1"/>
  <c r="BF459" i="215"/>
  <c r="AV457" i="215"/>
  <c r="AU457" i="215" s="1"/>
  <c r="BG457" i="215"/>
  <c r="AV446" i="215"/>
  <c r="AU446" i="215" s="1"/>
  <c r="AV471" i="215"/>
  <c r="AU471" i="215" s="1"/>
  <c r="AX469" i="215"/>
  <c r="AW469" i="215" s="1"/>
  <c r="BH469" i="215" s="1"/>
  <c r="AY469" i="215" s="1"/>
  <c r="AZ469" i="215" s="1"/>
  <c r="AZ440" i="215"/>
  <c r="AZ463" i="215"/>
  <c r="AV482" i="215"/>
  <c r="AU482" i="215" s="1"/>
  <c r="BG482" i="215"/>
  <c r="AV458" i="215"/>
  <c r="AU458" i="215" s="1"/>
  <c r="BG458" i="215"/>
  <c r="AT454" i="215"/>
  <c r="AS454" i="215" s="1"/>
  <c r="BF454" i="215"/>
  <c r="BH487" i="215"/>
  <c r="AY487" i="215" s="1"/>
  <c r="AZ487" i="215" s="1"/>
  <c r="BG449" i="215"/>
  <c r="AZ478" i="215"/>
  <c r="AV486" i="215"/>
  <c r="AU486" i="215" s="1"/>
  <c r="BF452" i="215"/>
  <c r="AV409" i="215"/>
  <c r="AU409" i="215" s="1"/>
  <c r="BG409" i="215" s="1"/>
  <c r="AX408" i="215"/>
  <c r="AW408" i="215" s="1"/>
  <c r="BH408" i="215" s="1"/>
  <c r="AY408" i="215" s="1"/>
  <c r="AZ408" i="215" s="1"/>
  <c r="AX432" i="215"/>
  <c r="AW432" i="215" s="1"/>
  <c r="BH432" i="215" s="1"/>
  <c r="AY432" i="215" s="1"/>
  <c r="AZ432" i="215" s="1"/>
  <c r="BG433" i="215"/>
  <c r="AV433" i="215"/>
  <c r="AU433" i="215" s="1"/>
  <c r="AX417" i="215"/>
  <c r="AW417" i="215" s="1"/>
  <c r="BH417" i="215" s="1"/>
  <c r="AY417" i="215" s="1"/>
  <c r="AZ417" i="215" s="1"/>
  <c r="BG410" i="215"/>
  <c r="AV410" i="215"/>
  <c r="AU410" i="215" s="1"/>
  <c r="AV415" i="215"/>
  <c r="AU415" i="215" s="1"/>
  <c r="BG415" i="215" s="1"/>
  <c r="AX397" i="215"/>
  <c r="AW397" i="215" s="1"/>
  <c r="BH397" i="215" s="1"/>
  <c r="AY397" i="215" s="1"/>
  <c r="AZ397" i="215" s="1"/>
  <c r="AZ419" i="215"/>
  <c r="BH420" i="215"/>
  <c r="AY420" i="215" s="1"/>
  <c r="AZ420" i="215" s="1"/>
  <c r="AX422" i="215"/>
  <c r="AW422" i="215" s="1"/>
  <c r="BH422" i="215"/>
  <c r="AY422" i="215" s="1"/>
  <c r="AT421" i="215"/>
  <c r="AS421" i="215" s="1"/>
  <c r="BF421" i="215" s="1"/>
  <c r="AT426" i="215"/>
  <c r="AS426" i="215" s="1"/>
  <c r="BG385" i="215"/>
  <c r="AV424" i="215"/>
  <c r="AU424" i="215" s="1"/>
  <c r="AX392" i="215"/>
  <c r="AW392" i="215" s="1"/>
  <c r="AV430" i="215"/>
  <c r="AU430" i="215" s="1"/>
  <c r="BH437" i="215"/>
  <c r="AY437" i="215" s="1"/>
  <c r="AX437" i="215"/>
  <c r="AW437" i="215" s="1"/>
  <c r="AZ379" i="215"/>
  <c r="AZ378" i="215"/>
  <c r="AZ438" i="215"/>
  <c r="BG394" i="215"/>
  <c r="AV411" i="215"/>
  <c r="AU411" i="215" s="1"/>
  <c r="BH379" i="215"/>
  <c r="AY379" i="215" s="1"/>
  <c r="AZ435" i="215"/>
  <c r="AV423" i="215"/>
  <c r="AU423" i="215" s="1"/>
  <c r="BG423" i="215"/>
  <c r="AZ399" i="215"/>
  <c r="AV406" i="215"/>
  <c r="AU406" i="215" s="1"/>
  <c r="AV427" i="215"/>
  <c r="AU427" i="215" s="1"/>
  <c r="AV428" i="215"/>
  <c r="AU428" i="215" s="1"/>
  <c r="BG428" i="215"/>
  <c r="AX416" i="215"/>
  <c r="AW416" i="215" s="1"/>
  <c r="BH416" i="215" s="1"/>
  <c r="AY416" i="215" s="1"/>
  <c r="AZ416" i="215" s="1"/>
  <c r="AX398" i="215"/>
  <c r="AW398" i="215" s="1"/>
  <c r="AZ398" i="215" s="1"/>
  <c r="BH398" i="215"/>
  <c r="AY398" i="215" s="1"/>
  <c r="BH402" i="215"/>
  <c r="AY402" i="215" s="1"/>
  <c r="AX402" i="215"/>
  <c r="AW402" i="215" s="1"/>
  <c r="AX382" i="215"/>
  <c r="AW382" i="215" s="1"/>
  <c r="AZ412" i="215"/>
  <c r="AT388" i="215"/>
  <c r="AS388" i="215" s="1"/>
  <c r="BF388" i="215" s="1"/>
  <c r="AZ380" i="215"/>
  <c r="AV391" i="215"/>
  <c r="AU391" i="215" s="1"/>
  <c r="BG391" i="215"/>
  <c r="AV384" i="215"/>
  <c r="AU384" i="215" s="1"/>
  <c r="BG384" i="215" s="1"/>
  <c r="AZ383" i="215"/>
  <c r="AZ414" i="215"/>
  <c r="AZ418" i="215"/>
  <c r="AZ425" i="215"/>
  <c r="AV393" i="215"/>
  <c r="AU393" i="215" s="1"/>
  <c r="AX405" i="215"/>
  <c r="AW405" i="215" s="1"/>
  <c r="BH405" i="215"/>
  <c r="AY405" i="215" s="1"/>
  <c r="AV431" i="215"/>
  <c r="AU431" i="215" s="1"/>
  <c r="BG431" i="215" s="1"/>
  <c r="AX386" i="215"/>
  <c r="AW386" i="215" s="1"/>
  <c r="AZ434" i="215"/>
  <c r="AV436" i="215"/>
  <c r="AU436" i="215" s="1"/>
  <c r="BH404" i="215"/>
  <c r="AY404" i="215" s="1"/>
  <c r="AX404" i="215"/>
  <c r="AW404" i="215" s="1"/>
  <c r="AX413" i="215"/>
  <c r="AW413" i="215" s="1"/>
  <c r="BH413" i="215" s="1"/>
  <c r="AY413" i="215" s="1"/>
  <c r="AZ395" i="215"/>
  <c r="AZ400" i="215"/>
  <c r="AX407" i="215"/>
  <c r="AW407" i="215" s="1"/>
  <c r="BH407" i="215" s="1"/>
  <c r="AY407" i="215" s="1"/>
  <c r="AX345" i="215"/>
  <c r="AW345" i="215" s="1"/>
  <c r="BH345" i="215" s="1"/>
  <c r="AY345" i="215" s="1"/>
  <c r="AZ345" i="215" s="1"/>
  <c r="AX363" i="215"/>
  <c r="AW363" i="215" s="1"/>
  <c r="AX348" i="215"/>
  <c r="AW348" i="215" s="1"/>
  <c r="BH348" i="215" s="1"/>
  <c r="AY348" i="215" s="1"/>
  <c r="AZ348" i="215" s="1"/>
  <c r="AV350" i="215"/>
  <c r="AU350" i="215" s="1"/>
  <c r="AX341" i="215"/>
  <c r="AW341" i="215" s="1"/>
  <c r="BH341" i="215" s="1"/>
  <c r="AY341" i="215" s="1"/>
  <c r="AZ341" i="215" s="1"/>
  <c r="AX334" i="215"/>
  <c r="AW334" i="215" s="1"/>
  <c r="BH334" i="215" s="1"/>
  <c r="AY334" i="215" s="1"/>
  <c r="AZ334" i="215" s="1"/>
  <c r="AX335" i="215"/>
  <c r="AW335" i="215" s="1"/>
  <c r="BH335" i="215"/>
  <c r="AY335" i="215" s="1"/>
  <c r="AV371" i="215"/>
  <c r="AU371" i="215" s="1"/>
  <c r="AV366" i="215"/>
  <c r="AU366" i="215" s="1"/>
  <c r="BG366" i="215" s="1"/>
  <c r="AX356" i="215"/>
  <c r="AW356" i="215" s="1"/>
  <c r="AX343" i="215"/>
  <c r="AW343" i="215" s="1"/>
  <c r="BH343" i="215" s="1"/>
  <c r="AY343" i="215" s="1"/>
  <c r="AX346" i="215"/>
  <c r="AW346" i="215" s="1"/>
  <c r="BH346" i="215" s="1"/>
  <c r="AY346" i="215" s="1"/>
  <c r="AZ346" i="215" s="1"/>
  <c r="AV374" i="215"/>
  <c r="AU374" i="215" s="1"/>
  <c r="AV372" i="215"/>
  <c r="AU372" i="215" s="1"/>
  <c r="BG372" i="215"/>
  <c r="AX355" i="215"/>
  <c r="AW355" i="215" s="1"/>
  <c r="BH355" i="215"/>
  <c r="AY355" i="215" s="1"/>
  <c r="AX362" i="215"/>
  <c r="AW362" i="215" s="1"/>
  <c r="BH362" i="215" s="1"/>
  <c r="AY362" i="215" s="1"/>
  <c r="AX320" i="215"/>
  <c r="AW320" i="215" s="1"/>
  <c r="BH320" i="215"/>
  <c r="AY320" i="215" s="1"/>
  <c r="AV365" i="215"/>
  <c r="AU365" i="215" s="1"/>
  <c r="BG365" i="215"/>
  <c r="AX370" i="215"/>
  <c r="AW370" i="215" s="1"/>
  <c r="BH370" i="215" s="1"/>
  <c r="AY370" i="215" s="1"/>
  <c r="AZ370" i="215" s="1"/>
  <c r="AZ347" i="215"/>
  <c r="AX339" i="215"/>
  <c r="AW339" i="215" s="1"/>
  <c r="AX321" i="215"/>
  <c r="AW321" i="215" s="1"/>
  <c r="AX342" i="215"/>
  <c r="AW342" i="215" s="1"/>
  <c r="BH342" i="215"/>
  <c r="AY342" i="215" s="1"/>
  <c r="AV360" i="215"/>
  <c r="AU360" i="215" s="1"/>
  <c r="AV373" i="215"/>
  <c r="AU373" i="215" s="1"/>
  <c r="AV323" i="215"/>
  <c r="AU323" i="215" s="1"/>
  <c r="BG323" i="215"/>
  <c r="AZ338" i="215"/>
  <c r="AV336" i="215"/>
  <c r="AU336" i="215" s="1"/>
  <c r="AZ335" i="215"/>
  <c r="AX368" i="215"/>
  <c r="AW368" i="215" s="1"/>
  <c r="BH368" i="215" s="1"/>
  <c r="AY368" i="215" s="1"/>
  <c r="AX367" i="215"/>
  <c r="AW367" i="215" s="1"/>
  <c r="BH367" i="215"/>
  <c r="AY367" i="215" s="1"/>
  <c r="BH340" i="215"/>
  <c r="AY340" i="215" s="1"/>
  <c r="AZ340" i="215" s="1"/>
  <c r="BG357" i="215"/>
  <c r="AV357" i="215"/>
  <c r="AU357" i="215" s="1"/>
  <c r="BG361" i="215"/>
  <c r="BH352" i="215"/>
  <c r="AY352" i="215" s="1"/>
  <c r="AZ352" i="215" s="1"/>
  <c r="AV359" i="215"/>
  <c r="AU359" i="215" s="1"/>
  <c r="BG359" i="215"/>
  <c r="AZ349" i="215"/>
  <c r="AZ367" i="215"/>
  <c r="AZ331" i="215"/>
  <c r="BH369" i="215"/>
  <c r="AY369" i="215" s="1"/>
  <c r="AZ369" i="215" s="1"/>
  <c r="AV332" i="215"/>
  <c r="AU332" i="215" s="1"/>
  <c r="AX337" i="215"/>
  <c r="AW337" i="215" s="1"/>
  <c r="BH337" i="215"/>
  <c r="AY337" i="215" s="1"/>
  <c r="BG333" i="215"/>
  <c r="BF325" i="215"/>
  <c r="AV330" i="215"/>
  <c r="AU330" i="215" s="1"/>
  <c r="AX324" i="215"/>
  <c r="AW324" i="215" s="1"/>
  <c r="AV328" i="215"/>
  <c r="AU328" i="215" s="1"/>
  <c r="AX327" i="215"/>
  <c r="AW327" i="215" s="1"/>
  <c r="AX353" i="215"/>
  <c r="AW353" i="215" s="1"/>
  <c r="AX358" i="215"/>
  <c r="AW358" i="215" s="1"/>
  <c r="BH358" i="215" s="1"/>
  <c r="AY358" i="215" s="1"/>
  <c r="AZ358" i="215" s="1"/>
  <c r="AX344" i="215"/>
  <c r="AW344" i="215" s="1"/>
  <c r="AZ344" i="215" s="1"/>
  <c r="BH344" i="215"/>
  <c r="AY344" i="215" s="1"/>
  <c r="AV375" i="215"/>
  <c r="AU375" i="215" s="1"/>
  <c r="BH326" i="215"/>
  <c r="AY326" i="215" s="1"/>
  <c r="AZ326" i="215" s="1"/>
  <c r="BF354" i="215"/>
  <c r="AX376" i="215"/>
  <c r="AW376" i="215" s="1"/>
  <c r="AZ320" i="215"/>
  <c r="BF329" i="215"/>
  <c r="BH351" i="215"/>
  <c r="AY351" i="215" s="1"/>
  <c r="AZ351" i="215" s="1"/>
  <c r="BH270" i="215"/>
  <c r="AY270" i="215" s="1"/>
  <c r="AX270" i="215"/>
  <c r="AW270" i="215" s="1"/>
  <c r="AV308" i="215"/>
  <c r="AU308" i="215" s="1"/>
  <c r="BG308" i="215"/>
  <c r="AV260" i="215"/>
  <c r="AU260" i="215" s="1"/>
  <c r="BG260" i="215"/>
  <c r="AX264" i="215"/>
  <c r="AW264" i="215" s="1"/>
  <c r="BH264" i="215" s="1"/>
  <c r="AY264" i="215" s="1"/>
  <c r="AX265" i="215"/>
  <c r="AW265" i="215" s="1"/>
  <c r="BH265" i="215" s="1"/>
  <c r="AY265" i="215" s="1"/>
  <c r="AZ265" i="215" s="1"/>
  <c r="AV284" i="215"/>
  <c r="AU284" i="215" s="1"/>
  <c r="BG284" i="215" s="1"/>
  <c r="AX272" i="215"/>
  <c r="AW272" i="215" s="1"/>
  <c r="BH272" i="215"/>
  <c r="AY272" i="215" s="1"/>
  <c r="AV293" i="215"/>
  <c r="AU293" i="215" s="1"/>
  <c r="AX266" i="215"/>
  <c r="AW266" i="215" s="1"/>
  <c r="BH266" i="215"/>
  <c r="AY266" i="215" s="1"/>
  <c r="AV319" i="215"/>
  <c r="AU319" i="215" s="1"/>
  <c r="BG319" i="215" s="1"/>
  <c r="AX271" i="215"/>
  <c r="AW271" i="215" s="1"/>
  <c r="BH271" i="215" s="1"/>
  <c r="AY271" i="215" s="1"/>
  <c r="AX283" i="215"/>
  <c r="AW283" i="215" s="1"/>
  <c r="BH283" i="215"/>
  <c r="AY283" i="215" s="1"/>
  <c r="AX304" i="215"/>
  <c r="AW304" i="215" s="1"/>
  <c r="BH305" i="215"/>
  <c r="AY305" i="215" s="1"/>
  <c r="AZ305" i="215" s="1"/>
  <c r="AZ261" i="215"/>
  <c r="AT259" i="215"/>
  <c r="AS259" i="215" s="1"/>
  <c r="BF259" i="215"/>
  <c r="BG313" i="215"/>
  <c r="AV281" i="215"/>
  <c r="AU281" i="215" s="1"/>
  <c r="AZ317" i="215"/>
  <c r="AZ312" i="215"/>
  <c r="AX267" i="215"/>
  <c r="AW267" i="215" s="1"/>
  <c r="AZ275" i="215"/>
  <c r="AX274" i="215"/>
  <c r="AW274" i="215" s="1"/>
  <c r="BH274" i="215" s="1"/>
  <c r="AY274" i="215" s="1"/>
  <c r="BG310" i="215"/>
  <c r="BH300" i="215"/>
  <c r="AY300" i="215" s="1"/>
  <c r="AZ300" i="215" s="1"/>
  <c r="AV314" i="215"/>
  <c r="AU314" i="215" s="1"/>
  <c r="BG314" i="215" s="1"/>
  <c r="AV289" i="215"/>
  <c r="AU289" i="215" s="1"/>
  <c r="BG289" i="215" s="1"/>
  <c r="AV278" i="215"/>
  <c r="AU278" i="215" s="1"/>
  <c r="BG278" i="215"/>
  <c r="AZ268" i="215"/>
  <c r="BH312" i="215"/>
  <c r="AY312" i="215" s="1"/>
  <c r="BH282" i="215"/>
  <c r="AY282" i="215" s="1"/>
  <c r="AZ282" i="215" s="1"/>
  <c r="AX298" i="215"/>
  <c r="AW298" i="215" s="1"/>
  <c r="AT285" i="215"/>
  <c r="AS285" i="215" s="1"/>
  <c r="BF285" i="215" s="1"/>
  <c r="BH275" i="215"/>
  <c r="AY275" i="215" s="1"/>
  <c r="AX275" i="215"/>
  <c r="AW275" i="215" s="1"/>
  <c r="AV307" i="215"/>
  <c r="AU307" i="215" s="1"/>
  <c r="BG307" i="215"/>
  <c r="AZ283" i="215"/>
  <c r="AZ303" i="215"/>
  <c r="BG277" i="215"/>
  <c r="AX263" i="215"/>
  <c r="AW263" i="215" s="1"/>
  <c r="BH268" i="215"/>
  <c r="AY268" i="215" s="1"/>
  <c r="BG294" i="215"/>
  <c r="AV294" i="215"/>
  <c r="AU294" i="215" s="1"/>
  <c r="AX303" i="215"/>
  <c r="AW303" i="215" s="1"/>
  <c r="BH303" i="215"/>
  <c r="AY303" i="215" s="1"/>
  <c r="BG316" i="215"/>
  <c r="AV316" i="215"/>
  <c r="AU316" i="215" s="1"/>
  <c r="AX302" i="215"/>
  <c r="AW302" i="215" s="1"/>
  <c r="AX286" i="215"/>
  <c r="AW286" i="215" s="1"/>
  <c r="AZ286" i="215" s="1"/>
  <c r="BH286" i="215"/>
  <c r="AY286" i="215" s="1"/>
  <c r="AV280" i="215"/>
  <c r="AU280" i="215" s="1"/>
  <c r="BG280" i="215" s="1"/>
  <c r="AX276" i="215"/>
  <c r="AW276" i="215" s="1"/>
  <c r="AX269" i="215"/>
  <c r="AW269" i="215" s="1"/>
  <c r="AZ272" i="215"/>
  <c r="AX318" i="215"/>
  <c r="AW318" i="215" s="1"/>
  <c r="AV296" i="215"/>
  <c r="AU296" i="215" s="1"/>
  <c r="BG296" i="215"/>
  <c r="AX290" i="215"/>
  <c r="AW290" i="215" s="1"/>
  <c r="BH290" i="215"/>
  <c r="AY290" i="215" s="1"/>
  <c r="AZ306" i="215"/>
  <c r="BG287" i="215"/>
  <c r="AV287" i="215"/>
  <c r="AU287" i="215" s="1"/>
  <c r="AX292" i="215"/>
  <c r="AW292" i="215" s="1"/>
  <c r="AZ292" i="215" s="1"/>
  <c r="BH292" i="215"/>
  <c r="AY292" i="215" s="1"/>
  <c r="AZ295" i="215"/>
  <c r="AV291" i="215"/>
  <c r="AU291" i="215" s="1"/>
  <c r="BG291" i="215" s="1"/>
  <c r="BF279" i="215"/>
  <c r="AX309" i="215"/>
  <c r="AW309" i="215" s="1"/>
  <c r="BH309" i="215"/>
  <c r="AY309" i="215" s="1"/>
  <c r="AX311" i="215"/>
  <c r="AW311" i="215" s="1"/>
  <c r="BH306" i="215"/>
  <c r="AY306" i="215" s="1"/>
  <c r="AX315" i="215"/>
  <c r="AW315" i="215" s="1"/>
  <c r="AZ315" i="215" s="1"/>
  <c r="BH315" i="215"/>
  <c r="AY315" i="215" s="1"/>
  <c r="AZ299" i="215"/>
  <c r="AZ297" i="215"/>
  <c r="AV207" i="215"/>
  <c r="AU207" i="215" s="1"/>
  <c r="AX245" i="215"/>
  <c r="AW245" i="215" s="1"/>
  <c r="AX247" i="215"/>
  <c r="AW247" i="215" s="1"/>
  <c r="BH247" i="215"/>
  <c r="AY247" i="215" s="1"/>
  <c r="BH205" i="215"/>
  <c r="AY205" i="215" s="1"/>
  <c r="AX205" i="215"/>
  <c r="AW205" i="215" s="1"/>
  <c r="AX235" i="215"/>
  <c r="AW235" i="215" s="1"/>
  <c r="BH235" i="215" s="1"/>
  <c r="AY235" i="215" s="1"/>
  <c r="AZ235" i="215" s="1"/>
  <c r="BH229" i="215"/>
  <c r="AY229" i="215" s="1"/>
  <c r="AZ229" i="215" s="1"/>
  <c r="AX229" i="215"/>
  <c r="AW229" i="215" s="1"/>
  <c r="AX254" i="215"/>
  <c r="AW254" i="215" s="1"/>
  <c r="BH254" i="215" s="1"/>
  <c r="AY254" i="215" s="1"/>
  <c r="AX209" i="215"/>
  <c r="AW209" i="215" s="1"/>
  <c r="BH209" i="215"/>
  <c r="AY209" i="215" s="1"/>
  <c r="AZ209" i="215" s="1"/>
  <c r="AT223" i="215"/>
  <c r="AS223" i="215" s="1"/>
  <c r="BG250" i="215"/>
  <c r="BG238" i="215"/>
  <c r="BH221" i="215"/>
  <c r="AY221" i="215" s="1"/>
  <c r="AZ221" i="215" s="1"/>
  <c r="AZ204" i="215"/>
  <c r="BH258" i="215"/>
  <c r="AY258" i="215" s="1"/>
  <c r="AX258" i="215"/>
  <c r="AW258" i="215" s="1"/>
  <c r="AZ258" i="215" s="1"/>
  <c r="BF246" i="215"/>
  <c r="AZ228" i="215"/>
  <c r="AV219" i="215"/>
  <c r="AU219" i="215" s="1"/>
  <c r="BF243" i="215"/>
  <c r="BG249" i="215"/>
  <c r="AZ248" i="215"/>
  <c r="BH233" i="215"/>
  <c r="AY233" i="215" s="1"/>
  <c r="AX233" i="215"/>
  <c r="AW233" i="215" s="1"/>
  <c r="BG224" i="215"/>
  <c r="BG225" i="215"/>
  <c r="BG214" i="215"/>
  <c r="BH240" i="215"/>
  <c r="AY240" i="215" s="1"/>
  <c r="AZ240" i="215" s="1"/>
  <c r="BH211" i="215"/>
  <c r="AY211" i="215" s="1"/>
  <c r="AZ211" i="215" s="1"/>
  <c r="BH210" i="215"/>
  <c r="AY210" i="215" s="1"/>
  <c r="AZ210" i="215" s="1"/>
  <c r="BH220" i="215"/>
  <c r="AY220" i="215" s="1"/>
  <c r="AX220" i="215"/>
  <c r="AW220" i="215" s="1"/>
  <c r="AV252" i="215"/>
  <c r="AU252" i="215" s="1"/>
  <c r="BG252" i="215" s="1"/>
  <c r="BG242" i="215"/>
  <c r="AV242" i="215"/>
  <c r="AU242" i="215" s="1"/>
  <c r="AZ205" i="215"/>
  <c r="AV226" i="215"/>
  <c r="AU226" i="215" s="1"/>
  <c r="BG226" i="215"/>
  <c r="AX256" i="215"/>
  <c r="AW256" i="215" s="1"/>
  <c r="BH256" i="215"/>
  <c r="AY256" i="215" s="1"/>
  <c r="AZ247" i="215"/>
  <c r="AZ208" i="215"/>
  <c r="AV213" i="215"/>
  <c r="AU213" i="215" s="1"/>
  <c r="AX253" i="215"/>
  <c r="AW253" i="215" s="1"/>
  <c r="AZ220" i="215"/>
  <c r="BG218" i="215"/>
  <c r="AV218" i="215"/>
  <c r="AU218" i="215" s="1"/>
  <c r="AV217" i="215"/>
  <c r="AU217" i="215" s="1"/>
  <c r="BG217" i="215"/>
  <c r="AX203" i="215"/>
  <c r="AW203" i="215" s="1"/>
  <c r="BG251" i="215"/>
  <c r="BH234" i="215"/>
  <c r="AY234" i="215" s="1"/>
  <c r="AZ234" i="215" s="1"/>
  <c r="BH239" i="215"/>
  <c r="AY239" i="215" s="1"/>
  <c r="AZ239" i="215" s="1"/>
  <c r="BH215" i="215"/>
  <c r="AY215" i="215" s="1"/>
  <c r="AZ215" i="215" s="1"/>
  <c r="BG212" i="215"/>
  <c r="BF231" i="215"/>
  <c r="BG230" i="215"/>
  <c r="AV230" i="215"/>
  <c r="AU230" i="215" s="1"/>
  <c r="AV255" i="215"/>
  <c r="AU255" i="215" s="1"/>
  <c r="BH227" i="215"/>
  <c r="AY227" i="215" s="1"/>
  <c r="AZ227" i="215" s="1"/>
  <c r="BG244" i="215"/>
  <c r="BF236" i="215"/>
  <c r="BG241" i="215"/>
  <c r="AZ257" i="215"/>
  <c r="AZ165" i="215"/>
  <c r="AX152" i="215"/>
  <c r="AW152" i="215" s="1"/>
  <c r="AV195" i="215"/>
  <c r="AU195" i="215" s="1"/>
  <c r="BG195" i="215" s="1"/>
  <c r="AX177" i="215"/>
  <c r="AW177" i="215" s="1"/>
  <c r="BH177" i="215" s="1"/>
  <c r="AY177" i="215" s="1"/>
  <c r="AV163" i="215"/>
  <c r="AU163" i="215" s="1"/>
  <c r="AX190" i="215"/>
  <c r="AW190" i="215" s="1"/>
  <c r="BG202" i="215"/>
  <c r="AV202" i="215"/>
  <c r="AU202" i="215" s="1"/>
  <c r="AX160" i="215"/>
  <c r="AW160" i="215" s="1"/>
  <c r="AX159" i="215"/>
  <c r="AW159" i="215" s="1"/>
  <c r="BH159" i="215"/>
  <c r="AY159" i="215" s="1"/>
  <c r="AZ159" i="215" s="1"/>
  <c r="AZ175" i="215"/>
  <c r="BG167" i="215"/>
  <c r="AV167" i="215"/>
  <c r="AU167" i="215" s="1"/>
  <c r="BG150" i="215"/>
  <c r="BG200" i="215"/>
  <c r="AV200" i="215"/>
  <c r="AU200" i="215" s="1"/>
  <c r="BF191" i="215"/>
  <c r="AZ184" i="215"/>
  <c r="AZ157" i="215"/>
  <c r="AX179" i="215"/>
  <c r="AW179" i="215" s="1"/>
  <c r="BG199" i="215"/>
  <c r="AV199" i="215"/>
  <c r="AU199" i="215" s="1"/>
  <c r="AZ180" i="215"/>
  <c r="AX149" i="215"/>
  <c r="AW149" i="215" s="1"/>
  <c r="BG189" i="215"/>
  <c r="AX182" i="215"/>
  <c r="AW182" i="215" s="1"/>
  <c r="AZ192" i="215"/>
  <c r="BG166" i="215"/>
  <c r="AV166" i="215"/>
  <c r="AU166" i="215" s="1"/>
  <c r="AV173" i="215"/>
  <c r="AU173" i="215" s="1"/>
  <c r="BG173" i="215"/>
  <c r="AT197" i="215"/>
  <c r="AS197" i="215" s="1"/>
  <c r="BF197" i="215"/>
  <c r="BH165" i="215"/>
  <c r="AY165" i="215" s="1"/>
  <c r="AX193" i="215"/>
  <c r="AW193" i="215" s="1"/>
  <c r="BH193" i="215" s="1"/>
  <c r="AY193" i="215" s="1"/>
  <c r="AZ193" i="215" s="1"/>
  <c r="AX174" i="215"/>
  <c r="AW174" i="215" s="1"/>
  <c r="AZ153" i="215"/>
  <c r="AX155" i="215"/>
  <c r="AW155" i="215" s="1"/>
  <c r="AZ155" i="215" s="1"/>
  <c r="BH155" i="215"/>
  <c r="AY155" i="215" s="1"/>
  <c r="AV188" i="215"/>
  <c r="AU188" i="215" s="1"/>
  <c r="BG188" i="215" s="1"/>
  <c r="AX161" i="215"/>
  <c r="AW161" i="215" s="1"/>
  <c r="AX172" i="215"/>
  <c r="AW172" i="215" s="1"/>
  <c r="BH172" i="215" s="1"/>
  <c r="AY172" i="215" s="1"/>
  <c r="AZ172" i="215" s="1"/>
  <c r="BG178" i="215"/>
  <c r="AV178" i="215"/>
  <c r="AU178" i="215" s="1"/>
  <c r="BG164" i="215"/>
  <c r="AV164" i="215"/>
  <c r="AU164" i="215" s="1"/>
  <c r="AV158" i="215"/>
  <c r="AU158" i="215" s="1"/>
  <c r="BG162" i="215"/>
  <c r="AV162" i="215"/>
  <c r="AU162" i="215" s="1"/>
  <c r="BH153" i="215"/>
  <c r="AY153" i="215" s="1"/>
  <c r="BG181" i="215"/>
  <c r="BH201" i="215"/>
  <c r="AY201" i="215" s="1"/>
  <c r="AZ201" i="215" s="1"/>
  <c r="BG185" i="215"/>
  <c r="AV198" i="215"/>
  <c r="AU198" i="215" s="1"/>
  <c r="AX194" i="215"/>
  <c r="AW194" i="215" s="1"/>
  <c r="BH194" i="215" s="1"/>
  <c r="AY194" i="215" s="1"/>
  <c r="AV168" i="215"/>
  <c r="AU168" i="215" s="1"/>
  <c r="BG168" i="215" s="1"/>
  <c r="AZ176" i="215"/>
  <c r="AT186" i="215"/>
  <c r="AS186" i="215" s="1"/>
  <c r="BF186" i="215"/>
  <c r="AZ171" i="215"/>
  <c r="AX170" i="215"/>
  <c r="AW170" i="215" s="1"/>
  <c r="BH170" i="215" s="1"/>
  <c r="AY170" i="215" s="1"/>
  <c r="AV156" i="215"/>
  <c r="AU156" i="215" s="1"/>
  <c r="BG156" i="215"/>
  <c r="AV154" i="215"/>
  <c r="AU154" i="215" s="1"/>
  <c r="AV187" i="215"/>
  <c r="AU187" i="215" s="1"/>
  <c r="AX196" i="215"/>
  <c r="AW196" i="215" s="1"/>
  <c r="AX183" i="215"/>
  <c r="AW183" i="215" s="1"/>
  <c r="AX136" i="215"/>
  <c r="AW136" i="215" s="1"/>
  <c r="BH136" i="215" s="1"/>
  <c r="AY136" i="215" s="1"/>
  <c r="AX104" i="215"/>
  <c r="AW104" i="215" s="1"/>
  <c r="AV123" i="215"/>
  <c r="AU123" i="215" s="1"/>
  <c r="BG123" i="215" s="1"/>
  <c r="AX99" i="215"/>
  <c r="AW99" i="215" s="1"/>
  <c r="AV105" i="215"/>
  <c r="AU105" i="215" s="1"/>
  <c r="AX112" i="215"/>
  <c r="AW112" i="215" s="1"/>
  <c r="BH110" i="215"/>
  <c r="AY110" i="215" s="1"/>
  <c r="AX110" i="215"/>
  <c r="AW110" i="215" s="1"/>
  <c r="BG131" i="215"/>
  <c r="AV131" i="215"/>
  <c r="AU131" i="215" s="1"/>
  <c r="AZ102" i="215"/>
  <c r="BH114" i="215"/>
  <c r="AY114" i="215" s="1"/>
  <c r="AX114" i="215"/>
  <c r="AW114" i="215" s="1"/>
  <c r="AX142" i="215"/>
  <c r="AW142" i="215" s="1"/>
  <c r="BH142" i="215" s="1"/>
  <c r="AY142" i="215" s="1"/>
  <c r="BG119" i="215"/>
  <c r="BF109" i="215"/>
  <c r="AV108" i="215"/>
  <c r="AU108" i="215" s="1"/>
  <c r="AV96" i="215"/>
  <c r="AU96" i="215" s="1"/>
  <c r="BG96" i="215" s="1"/>
  <c r="AV98" i="215"/>
  <c r="AU98" i="215" s="1"/>
  <c r="BG98" i="215" s="1"/>
  <c r="BG125" i="215"/>
  <c r="AV125" i="215"/>
  <c r="AU125" i="215" s="1"/>
  <c r="BF124" i="215"/>
  <c r="AV93" i="215"/>
  <c r="AU93" i="215" s="1"/>
  <c r="BG93" i="215" s="1"/>
  <c r="AX138" i="215"/>
  <c r="AW138" i="215" s="1"/>
  <c r="AZ138" i="215" s="1"/>
  <c r="BH138" i="215"/>
  <c r="AY138" i="215" s="1"/>
  <c r="AX117" i="215"/>
  <c r="AW117" i="215" s="1"/>
  <c r="BH117" i="215" s="1"/>
  <c r="AY117" i="215" s="1"/>
  <c r="AZ117" i="215" s="1"/>
  <c r="BG113" i="215"/>
  <c r="AV113" i="215"/>
  <c r="AU113" i="215" s="1"/>
  <c r="AX143" i="215"/>
  <c r="AW143" i="215" s="1"/>
  <c r="BH143" i="215"/>
  <c r="AY143" i="215" s="1"/>
  <c r="AZ110" i="215"/>
  <c r="AV137" i="215"/>
  <c r="AU137" i="215" s="1"/>
  <c r="BG137" i="215" s="1"/>
  <c r="AX127" i="215"/>
  <c r="AW127" i="215" s="1"/>
  <c r="BH127" i="215" s="1"/>
  <c r="AY127" i="215" s="1"/>
  <c r="AZ114" i="215"/>
  <c r="BH120" i="215"/>
  <c r="AY120" i="215" s="1"/>
  <c r="AZ120" i="215" s="1"/>
  <c r="AX120" i="215"/>
  <c r="AW120" i="215" s="1"/>
  <c r="BG128" i="215"/>
  <c r="BG132" i="215"/>
  <c r="AX111" i="215"/>
  <c r="AW111" i="215" s="1"/>
  <c r="BH111" i="215" s="1"/>
  <c r="AY111" i="215" s="1"/>
  <c r="AT144" i="215"/>
  <c r="AS144" i="215" s="1"/>
  <c r="BF144" i="215"/>
  <c r="AX118" i="215"/>
  <c r="AW118" i="215" s="1"/>
  <c r="BH118" i="215"/>
  <c r="AY118" i="215" s="1"/>
  <c r="BG100" i="215"/>
  <c r="BH135" i="215"/>
  <c r="AY135" i="215" s="1"/>
  <c r="AZ135" i="215" s="1"/>
  <c r="BH102" i="215"/>
  <c r="AY102" i="215" s="1"/>
  <c r="BG95" i="215"/>
  <c r="BF145" i="215"/>
  <c r="AX121" i="215"/>
  <c r="AW121" i="215" s="1"/>
  <c r="BG101" i="215"/>
  <c r="AX103" i="215"/>
  <c r="AW103" i="215" s="1"/>
  <c r="BH103" i="215" s="1"/>
  <c r="AY103" i="215" s="1"/>
  <c r="BH97" i="215"/>
  <c r="AY97" i="215" s="1"/>
  <c r="AX97" i="215"/>
  <c r="AW97" i="215" s="1"/>
  <c r="AV140" i="215"/>
  <c r="AU140" i="215" s="1"/>
  <c r="BG140" i="215" s="1"/>
  <c r="AX130" i="215"/>
  <c r="AW130" i="215" s="1"/>
  <c r="AZ134" i="215"/>
  <c r="AX94" i="215"/>
  <c r="AW94" i="215" s="1"/>
  <c r="BH94" i="215"/>
  <c r="AY94" i="215" s="1"/>
  <c r="BH141" i="215"/>
  <c r="AY141" i="215" s="1"/>
  <c r="AX141" i="215"/>
  <c r="AW141" i="215" s="1"/>
  <c r="BH129" i="215"/>
  <c r="AY129" i="215" s="1"/>
  <c r="AX129" i="215"/>
  <c r="AW129" i="215" s="1"/>
  <c r="BG146" i="215"/>
  <c r="BG133" i="215"/>
  <c r="AT106" i="215"/>
  <c r="AS106" i="215" s="1"/>
  <c r="BF106" i="215" s="1"/>
  <c r="AZ97" i="215"/>
  <c r="AV126" i="215"/>
  <c r="AU126" i="215" s="1"/>
  <c r="BG126" i="215" s="1"/>
  <c r="AV148" i="215"/>
  <c r="AU148" i="215" s="1"/>
  <c r="BG148" i="215"/>
  <c r="BF107" i="215"/>
  <c r="BG122" i="215"/>
  <c r="AZ147" i="215"/>
  <c r="AX71" i="215"/>
  <c r="AW71" i="215" s="1"/>
  <c r="BH71" i="215"/>
  <c r="AY71" i="215" s="1"/>
  <c r="AV87" i="215"/>
  <c r="AU87" i="215" s="1"/>
  <c r="AV86" i="215"/>
  <c r="AU86" i="215" s="1"/>
  <c r="BG86" i="215" s="1"/>
  <c r="AX76" i="215"/>
  <c r="AW76" i="215" s="1"/>
  <c r="BH76" i="215"/>
  <c r="AY76" i="215" s="1"/>
  <c r="BH79" i="215"/>
  <c r="AY79" i="215" s="1"/>
  <c r="AX79" i="215"/>
  <c r="AW79" i="215" s="1"/>
  <c r="AZ79" i="215" s="1"/>
  <c r="AX88" i="215"/>
  <c r="AW88" i="215" s="1"/>
  <c r="BH88" i="215"/>
  <c r="AY88" i="215" s="1"/>
  <c r="AX84" i="215"/>
  <c r="AW84" i="215" s="1"/>
  <c r="AZ84" i="215" s="1"/>
  <c r="BH84" i="215"/>
  <c r="AY84" i="215" s="1"/>
  <c r="AV78" i="215"/>
  <c r="AU78" i="215" s="1"/>
  <c r="AX81" i="215"/>
  <c r="AW81" i="215" s="1"/>
  <c r="BH81" i="215" s="1"/>
  <c r="AY81" i="215" s="1"/>
  <c r="AV69" i="215"/>
  <c r="AU69" i="215" s="1"/>
  <c r="AX74" i="215"/>
  <c r="AW74" i="215" s="1"/>
  <c r="BH74" i="215"/>
  <c r="AY74" i="215" s="1"/>
  <c r="AX92" i="215"/>
  <c r="AW92" i="215" s="1"/>
  <c r="BH83" i="215"/>
  <c r="AY83" i="215" s="1"/>
  <c r="AZ83" i="215" s="1"/>
  <c r="AX83" i="215"/>
  <c r="AW83" i="215" s="1"/>
  <c r="AZ74" i="215"/>
  <c r="BG72" i="215"/>
  <c r="AZ71" i="215"/>
  <c r="AX80" i="215"/>
  <c r="AW80" i="215" s="1"/>
  <c r="BH80" i="215" s="1"/>
  <c r="AY80" i="215" s="1"/>
  <c r="AZ80" i="215" s="1"/>
  <c r="AX75" i="215"/>
  <c r="AW75" i="215" s="1"/>
  <c r="AZ75" i="215" s="1"/>
  <c r="BH75" i="215"/>
  <c r="AY75" i="215" s="1"/>
  <c r="AZ90" i="215"/>
  <c r="AT82" i="215"/>
  <c r="AS82" i="215" s="1"/>
  <c r="AZ76" i="215"/>
  <c r="AZ70" i="215"/>
  <c r="AT91" i="215"/>
  <c r="AS91" i="215" s="1"/>
  <c r="BF91" i="215"/>
  <c r="AX77" i="215"/>
  <c r="AW77" i="215" s="1"/>
  <c r="BH77" i="215"/>
  <c r="AY77" i="215" s="1"/>
  <c r="BH89" i="215"/>
  <c r="AY89" i="215" s="1"/>
  <c r="AZ89" i="215" s="1"/>
  <c r="BG73" i="215"/>
  <c r="AO68" i="215"/>
  <c r="Y68" i="215"/>
  <c r="U68" i="215"/>
  <c r="O68" i="215"/>
  <c r="M68" i="215"/>
  <c r="K68" i="215"/>
  <c r="I68" i="215"/>
  <c r="AO67" i="215"/>
  <c r="Y67" i="215"/>
  <c r="U67" i="215"/>
  <c r="O67" i="215"/>
  <c r="M67" i="215"/>
  <c r="K67" i="215"/>
  <c r="I67" i="215"/>
  <c r="AO66" i="215"/>
  <c r="Y66" i="215"/>
  <c r="U66" i="215"/>
  <c r="O66" i="215"/>
  <c r="M66" i="215"/>
  <c r="K66" i="215"/>
  <c r="I66" i="215"/>
  <c r="AO65" i="215"/>
  <c r="Y65" i="215"/>
  <c r="U65" i="215"/>
  <c r="O65" i="215"/>
  <c r="M65" i="215"/>
  <c r="K65" i="215"/>
  <c r="I65" i="215"/>
  <c r="AO64" i="215"/>
  <c r="Y64" i="215"/>
  <c r="U64" i="215"/>
  <c r="O64" i="215"/>
  <c r="M64" i="215"/>
  <c r="K64" i="215"/>
  <c r="I64" i="215"/>
  <c r="AO63" i="215"/>
  <c r="Y63" i="215"/>
  <c r="U63" i="215"/>
  <c r="O63" i="215"/>
  <c r="M63" i="215"/>
  <c r="K63" i="215"/>
  <c r="I63" i="215"/>
  <c r="AO62" i="215"/>
  <c r="Y62" i="215"/>
  <c r="U62" i="215"/>
  <c r="O62" i="215"/>
  <c r="M62" i="215"/>
  <c r="K62" i="215"/>
  <c r="I62" i="215"/>
  <c r="AO61" i="215"/>
  <c r="Y61" i="215"/>
  <c r="U61" i="215"/>
  <c r="O61" i="215"/>
  <c r="M61" i="215"/>
  <c r="K61" i="215"/>
  <c r="I61" i="215"/>
  <c r="AO60" i="215"/>
  <c r="Y60" i="215"/>
  <c r="U60" i="215"/>
  <c r="O60" i="215"/>
  <c r="M60" i="215"/>
  <c r="K60" i="215"/>
  <c r="I60" i="215"/>
  <c r="AO59" i="215"/>
  <c r="Y59" i="215"/>
  <c r="U59" i="215"/>
  <c r="O59" i="215"/>
  <c r="M59" i="215"/>
  <c r="K59" i="215"/>
  <c r="I59" i="215"/>
  <c r="AO58" i="215"/>
  <c r="Y58" i="215"/>
  <c r="U58" i="215"/>
  <c r="O58" i="215"/>
  <c r="M58" i="215"/>
  <c r="K58" i="215"/>
  <c r="I58" i="215"/>
  <c r="AO57" i="215"/>
  <c r="Y57" i="215"/>
  <c r="U57" i="215"/>
  <c r="O57" i="215"/>
  <c r="M57" i="215"/>
  <c r="K57" i="215"/>
  <c r="I57" i="215"/>
  <c r="AO56" i="215"/>
  <c r="Y56" i="215"/>
  <c r="U56" i="215"/>
  <c r="O56" i="215"/>
  <c r="M56" i="215"/>
  <c r="K56" i="215"/>
  <c r="I56" i="215"/>
  <c r="AO55" i="215"/>
  <c r="Y55" i="215"/>
  <c r="U55" i="215"/>
  <c r="O55" i="215"/>
  <c r="M55" i="215"/>
  <c r="K55" i="215"/>
  <c r="I55" i="215"/>
  <c r="AO54" i="215"/>
  <c r="Y54" i="215"/>
  <c r="U54" i="215"/>
  <c r="O54" i="215"/>
  <c r="M54" i="215"/>
  <c r="K54" i="215"/>
  <c r="I54" i="215"/>
  <c r="AO53" i="215"/>
  <c r="Y53" i="215"/>
  <c r="U53" i="215"/>
  <c r="O53" i="215"/>
  <c r="M53" i="215"/>
  <c r="K53" i="215"/>
  <c r="I53" i="215"/>
  <c r="AO52" i="215"/>
  <c r="Y52" i="215"/>
  <c r="U52" i="215"/>
  <c r="O52" i="215"/>
  <c r="M52" i="215"/>
  <c r="K52" i="215"/>
  <c r="I52" i="215"/>
  <c r="AO51" i="215"/>
  <c r="Y51" i="215"/>
  <c r="U51" i="215"/>
  <c r="O51" i="215"/>
  <c r="M51" i="215"/>
  <c r="K51" i="215"/>
  <c r="I51" i="215"/>
  <c r="AO50" i="215"/>
  <c r="Y50" i="215"/>
  <c r="U50" i="215"/>
  <c r="O50" i="215"/>
  <c r="M50" i="215"/>
  <c r="K50" i="215"/>
  <c r="I50" i="215"/>
  <c r="AO49" i="215"/>
  <c r="Y49" i="215"/>
  <c r="U49" i="215"/>
  <c r="O49" i="215"/>
  <c r="M49" i="215"/>
  <c r="K49" i="215"/>
  <c r="I49" i="215"/>
  <c r="AO48" i="215"/>
  <c r="Y48" i="215"/>
  <c r="U48" i="215"/>
  <c r="O48" i="215"/>
  <c r="M48" i="215"/>
  <c r="K48" i="215"/>
  <c r="I48" i="215"/>
  <c r="AO47" i="215"/>
  <c r="Y47" i="215"/>
  <c r="U47" i="215"/>
  <c r="O47" i="215"/>
  <c r="M47" i="215"/>
  <c r="K47" i="215"/>
  <c r="I47" i="215"/>
  <c r="AO46" i="215"/>
  <c r="Y46" i="215"/>
  <c r="U46" i="215"/>
  <c r="O46" i="215"/>
  <c r="M46" i="215"/>
  <c r="K46" i="215"/>
  <c r="I46" i="215"/>
  <c r="AO45" i="215"/>
  <c r="Y45" i="215"/>
  <c r="U45" i="215"/>
  <c r="O45" i="215"/>
  <c r="M45" i="215"/>
  <c r="K45" i="215"/>
  <c r="I45" i="215"/>
  <c r="AO44" i="215"/>
  <c r="Y44" i="215"/>
  <c r="U44" i="215"/>
  <c r="O44" i="215"/>
  <c r="M44" i="215"/>
  <c r="K44" i="215"/>
  <c r="I44" i="215"/>
  <c r="AO43" i="215"/>
  <c r="Y43" i="215"/>
  <c r="U43" i="215"/>
  <c r="O43" i="215"/>
  <c r="M43" i="215"/>
  <c r="K43" i="215"/>
  <c r="I43" i="215"/>
  <c r="AO42" i="215"/>
  <c r="Y42" i="215"/>
  <c r="U42" i="215"/>
  <c r="O42" i="215"/>
  <c r="M42" i="215"/>
  <c r="K42" i="215"/>
  <c r="I42" i="215"/>
  <c r="AO41" i="215"/>
  <c r="Y41" i="215"/>
  <c r="U41" i="215"/>
  <c r="O41" i="215"/>
  <c r="M41" i="215"/>
  <c r="K41" i="215"/>
  <c r="I41" i="215"/>
  <c r="AO40" i="215"/>
  <c r="Y40" i="215"/>
  <c r="U40" i="215"/>
  <c r="O40" i="215"/>
  <c r="M40" i="215"/>
  <c r="K40" i="215"/>
  <c r="I40" i="215"/>
  <c r="AO39" i="215"/>
  <c r="Y39" i="215"/>
  <c r="U39" i="215"/>
  <c r="O39" i="215"/>
  <c r="M39" i="215"/>
  <c r="K39" i="215"/>
  <c r="I39" i="215"/>
  <c r="AO38" i="215"/>
  <c r="Y38" i="215"/>
  <c r="U38" i="215"/>
  <c r="O38" i="215"/>
  <c r="M38" i="215"/>
  <c r="K38" i="215"/>
  <c r="I38" i="215"/>
  <c r="AO37" i="215"/>
  <c r="Y37" i="215"/>
  <c r="U37" i="215"/>
  <c r="O37" i="215"/>
  <c r="M37" i="215"/>
  <c r="K37" i="215"/>
  <c r="I37" i="215"/>
  <c r="AO36" i="215"/>
  <c r="Y36" i="215"/>
  <c r="U36" i="215"/>
  <c r="O36" i="215"/>
  <c r="M36" i="215"/>
  <c r="K36" i="215"/>
  <c r="I36" i="215"/>
  <c r="AO35" i="215"/>
  <c r="Y35" i="215"/>
  <c r="U35" i="215"/>
  <c r="O35" i="215"/>
  <c r="M35" i="215"/>
  <c r="K35" i="215"/>
  <c r="I35" i="215"/>
  <c r="AO34" i="215"/>
  <c r="Y34" i="215"/>
  <c r="U34" i="215"/>
  <c r="O34" i="215"/>
  <c r="M34" i="215"/>
  <c r="K34" i="215"/>
  <c r="I34" i="215"/>
  <c r="AO33" i="215"/>
  <c r="Y33" i="215"/>
  <c r="U33" i="215"/>
  <c r="O33" i="215"/>
  <c r="M33" i="215"/>
  <c r="K33" i="215"/>
  <c r="I33" i="215"/>
  <c r="AO32" i="215"/>
  <c r="Y32" i="215"/>
  <c r="U32" i="215"/>
  <c r="O32" i="215"/>
  <c r="M32" i="215"/>
  <c r="K32" i="215"/>
  <c r="I32" i="215"/>
  <c r="AO31" i="215"/>
  <c r="Y31" i="215"/>
  <c r="U31" i="215"/>
  <c r="O31" i="215"/>
  <c r="M31" i="215"/>
  <c r="K31" i="215"/>
  <c r="I31" i="215"/>
  <c r="AO30" i="215"/>
  <c r="Y30" i="215"/>
  <c r="U30" i="215"/>
  <c r="O30" i="215"/>
  <c r="M30" i="215"/>
  <c r="K30" i="215"/>
  <c r="I30" i="215"/>
  <c r="AO29" i="215"/>
  <c r="Y29" i="215"/>
  <c r="U29" i="215"/>
  <c r="O29" i="215"/>
  <c r="M29" i="215"/>
  <c r="K29" i="215"/>
  <c r="I29" i="215"/>
  <c r="AO28" i="215"/>
  <c r="Y28" i="215"/>
  <c r="U28" i="215"/>
  <c r="O28" i="215"/>
  <c r="M28" i="215"/>
  <c r="K28" i="215"/>
  <c r="I28" i="215"/>
  <c r="AO27" i="215"/>
  <c r="Y27" i="215"/>
  <c r="U27" i="215"/>
  <c r="O27" i="215"/>
  <c r="M27" i="215"/>
  <c r="K27" i="215"/>
  <c r="I27" i="215"/>
  <c r="AO26" i="215"/>
  <c r="Y26" i="215"/>
  <c r="U26" i="215"/>
  <c r="O26" i="215"/>
  <c r="M26" i="215"/>
  <c r="K26" i="215"/>
  <c r="I26" i="215"/>
  <c r="AO25" i="215"/>
  <c r="Y25" i="215"/>
  <c r="U25" i="215"/>
  <c r="O25" i="215"/>
  <c r="M25" i="215"/>
  <c r="K25" i="215"/>
  <c r="I25" i="215"/>
  <c r="AO24" i="215"/>
  <c r="Y24" i="215"/>
  <c r="U24" i="215"/>
  <c r="O24" i="215"/>
  <c r="M24" i="215"/>
  <c r="K24" i="215"/>
  <c r="I24" i="215"/>
  <c r="AO23" i="215"/>
  <c r="Y23" i="215"/>
  <c r="U23" i="215"/>
  <c r="O23" i="215"/>
  <c r="M23" i="215"/>
  <c r="K23" i="215"/>
  <c r="I23" i="215"/>
  <c r="AO22" i="215"/>
  <c r="Y22" i="215"/>
  <c r="U22" i="215"/>
  <c r="O22" i="215"/>
  <c r="M22" i="215"/>
  <c r="K22" i="215"/>
  <c r="I22" i="215"/>
  <c r="AO21" i="215"/>
  <c r="Y21" i="215"/>
  <c r="U21" i="215"/>
  <c r="O21" i="215"/>
  <c r="M21" i="215"/>
  <c r="K21" i="215"/>
  <c r="I21" i="215"/>
  <c r="AO20" i="215"/>
  <c r="Y20" i="215"/>
  <c r="U20" i="215"/>
  <c r="O20" i="215"/>
  <c r="M20" i="215"/>
  <c r="K20" i="215"/>
  <c r="I20" i="215"/>
  <c r="AO19" i="215"/>
  <c r="Y19" i="215"/>
  <c r="U19" i="215"/>
  <c r="O19" i="215"/>
  <c r="M19" i="215"/>
  <c r="K19" i="215"/>
  <c r="I19" i="215"/>
  <c r="AO18" i="215"/>
  <c r="Y18" i="215"/>
  <c r="U18" i="215"/>
  <c r="O18" i="215"/>
  <c r="M18" i="215"/>
  <c r="K18" i="215"/>
  <c r="I18" i="215"/>
  <c r="AO17" i="215"/>
  <c r="Y17" i="215"/>
  <c r="U17" i="215"/>
  <c r="O17" i="215"/>
  <c r="M17" i="215"/>
  <c r="K17" i="215"/>
  <c r="I17" i="215"/>
  <c r="AO16" i="215"/>
  <c r="Y16" i="215"/>
  <c r="U16" i="215"/>
  <c r="O16" i="215"/>
  <c r="M16" i="215"/>
  <c r="K16" i="215"/>
  <c r="I16" i="215"/>
  <c r="AO15" i="215"/>
  <c r="Y15" i="215"/>
  <c r="U15" i="215"/>
  <c r="O15" i="215"/>
  <c r="M15" i="215"/>
  <c r="K15" i="215"/>
  <c r="I15" i="215"/>
  <c r="AO14" i="215"/>
  <c r="Y14" i="215"/>
  <c r="U14" i="215"/>
  <c r="O14" i="215"/>
  <c r="M14" i="215"/>
  <c r="K14" i="215"/>
  <c r="I14" i="215"/>
  <c r="AO13" i="215"/>
  <c r="Y13" i="215"/>
  <c r="U13" i="215"/>
  <c r="O13" i="215"/>
  <c r="M13" i="215"/>
  <c r="K13" i="215"/>
  <c r="I13" i="215"/>
  <c r="Y12" i="215"/>
  <c r="Z12" i="215" s="1"/>
  <c r="AA12" i="215" s="1"/>
  <c r="AB12" i="215" s="1"/>
  <c r="AC12" i="215" s="1"/>
  <c r="AD12" i="215" s="1"/>
  <c r="AE12" i="215" s="1"/>
  <c r="AF12" i="215" s="1"/>
  <c r="AG12" i="215" s="1"/>
  <c r="AH12" i="215" s="1"/>
  <c r="AI12" i="215" s="1"/>
  <c r="AJ12" i="215" s="1"/>
  <c r="AK12" i="215" s="1"/>
  <c r="AV739" i="215" l="1"/>
  <c r="AU739" i="215" s="1"/>
  <c r="BG739" i="215"/>
  <c r="AX737" i="215"/>
  <c r="AW737" i="215" s="1"/>
  <c r="BH737" i="215"/>
  <c r="AY737" i="215" s="1"/>
  <c r="AZ730" i="215"/>
  <c r="AX738" i="215"/>
  <c r="AW738" i="215" s="1"/>
  <c r="BH738" i="215" s="1"/>
  <c r="AY738" i="215" s="1"/>
  <c r="BG735" i="215"/>
  <c r="AZ723" i="215"/>
  <c r="BH725" i="215"/>
  <c r="AY725" i="215" s="1"/>
  <c r="AX725" i="215"/>
  <c r="AW725" i="215" s="1"/>
  <c r="AZ724" i="215"/>
  <c r="AZ727" i="215"/>
  <c r="AZ700" i="215"/>
  <c r="AZ707" i="215"/>
  <c r="AZ710" i="215"/>
  <c r="AZ701" i="215"/>
  <c r="AZ704" i="215"/>
  <c r="BH707" i="215"/>
  <c r="AY707" i="215" s="1"/>
  <c r="BH703" i="215"/>
  <c r="AY703" i="215" s="1"/>
  <c r="AZ703" i="215" s="1"/>
  <c r="AZ713" i="215"/>
  <c r="AX718" i="215"/>
  <c r="AW718" i="215" s="1"/>
  <c r="BH718" i="215"/>
  <c r="AY718" i="215" s="1"/>
  <c r="AX697" i="215"/>
  <c r="AW697" i="215" s="1"/>
  <c r="AZ697" i="215" s="1"/>
  <c r="BH697" i="215"/>
  <c r="AY697" i="215" s="1"/>
  <c r="AX716" i="215"/>
  <c r="AW716" i="215" s="1"/>
  <c r="BH713" i="215"/>
  <c r="AY713" i="215" s="1"/>
  <c r="BG717" i="215"/>
  <c r="AX712" i="215"/>
  <c r="AW712" i="215" s="1"/>
  <c r="AZ720" i="215"/>
  <c r="BH695" i="215"/>
  <c r="AY695" i="215" s="1"/>
  <c r="AZ695" i="215" s="1"/>
  <c r="BH720" i="215"/>
  <c r="AY720" i="215" s="1"/>
  <c r="AX687" i="215"/>
  <c r="AW687" i="215" s="1"/>
  <c r="AX693" i="215"/>
  <c r="AW693" i="215" s="1"/>
  <c r="BH693" i="215"/>
  <c r="AY693" i="215" s="1"/>
  <c r="BH692" i="215"/>
  <c r="AY692" i="215" s="1"/>
  <c r="AZ692" i="215" s="1"/>
  <c r="AZ688" i="215"/>
  <c r="BH688" i="215"/>
  <c r="AY688" i="215" s="1"/>
  <c r="AZ691" i="215"/>
  <c r="BH689" i="215"/>
  <c r="AY689" i="215" s="1"/>
  <c r="AX689" i="215"/>
  <c r="AW689" i="215" s="1"/>
  <c r="BH694" i="215"/>
  <c r="AY694" i="215" s="1"/>
  <c r="AZ694" i="215" s="1"/>
  <c r="AX685" i="215"/>
  <c r="AW685" i="215" s="1"/>
  <c r="BH685" i="215"/>
  <c r="AY685" i="215" s="1"/>
  <c r="BH686" i="215"/>
  <c r="AY686" i="215" s="1"/>
  <c r="AZ686" i="215" s="1"/>
  <c r="AX683" i="215"/>
  <c r="AW683" i="215" s="1"/>
  <c r="BH683" i="215" s="1"/>
  <c r="AY683" i="215" s="1"/>
  <c r="AX684" i="215"/>
  <c r="AW684" i="215" s="1"/>
  <c r="BH684" i="215"/>
  <c r="AY684" i="215" s="1"/>
  <c r="AZ684" i="215" s="1"/>
  <c r="BH677" i="215"/>
  <c r="AY677" i="215" s="1"/>
  <c r="AX677" i="215"/>
  <c r="AW677" i="215" s="1"/>
  <c r="AX679" i="215"/>
  <c r="AW679" i="215" s="1"/>
  <c r="BH679" i="215" s="1"/>
  <c r="AY679" i="215" s="1"/>
  <c r="AX678" i="215"/>
  <c r="AW678" i="215" s="1"/>
  <c r="AX675" i="215"/>
  <c r="AW675" i="215" s="1"/>
  <c r="BH675" i="215" s="1"/>
  <c r="AY675" i="215" s="1"/>
  <c r="BH670" i="215"/>
  <c r="AY670" i="215" s="1"/>
  <c r="AZ670" i="215" s="1"/>
  <c r="AZ676" i="215"/>
  <c r="BH672" i="215"/>
  <c r="AY672" i="215" s="1"/>
  <c r="AZ672" i="215" s="1"/>
  <c r="AZ671" i="215"/>
  <c r="AZ663" i="215"/>
  <c r="AX660" i="215"/>
  <c r="AW660" i="215" s="1"/>
  <c r="BH660" i="215" s="1"/>
  <c r="AY660" i="215" s="1"/>
  <c r="BH663" i="215"/>
  <c r="AY663" i="215" s="1"/>
  <c r="AZ651" i="215"/>
  <c r="BH652" i="215"/>
  <c r="AY652" i="215" s="1"/>
  <c r="AZ652" i="215" s="1"/>
  <c r="AZ662" i="215"/>
  <c r="AZ655" i="215"/>
  <c r="AX661" i="215"/>
  <c r="AW661" i="215" s="1"/>
  <c r="BH661" i="215"/>
  <c r="AY661" i="215" s="1"/>
  <c r="AX665" i="215"/>
  <c r="AW665" i="215" s="1"/>
  <c r="BH665" i="215" s="1"/>
  <c r="AY665" i="215" s="1"/>
  <c r="BH656" i="215"/>
  <c r="AY656" i="215" s="1"/>
  <c r="AZ656" i="215" s="1"/>
  <c r="AX621" i="215"/>
  <c r="AW621" i="215" s="1"/>
  <c r="BH621" i="215"/>
  <c r="AY621" i="215" s="1"/>
  <c r="BH629" i="215"/>
  <c r="AY629" i="215" s="1"/>
  <c r="AZ629" i="215" s="1"/>
  <c r="BH630" i="215"/>
  <c r="AY630" i="215" s="1"/>
  <c r="AX630" i="215"/>
  <c r="AW630" i="215" s="1"/>
  <c r="AZ630" i="215" s="1"/>
  <c r="AX645" i="215"/>
  <c r="AW645" i="215" s="1"/>
  <c r="BH645" i="215"/>
  <c r="AY645" i="215" s="1"/>
  <c r="AX635" i="215"/>
  <c r="AW635" i="215" s="1"/>
  <c r="AV648" i="215"/>
  <c r="AU648" i="215" s="1"/>
  <c r="BG648" i="215"/>
  <c r="BG623" i="215"/>
  <c r="AX626" i="215"/>
  <c r="AW626" i="215" s="1"/>
  <c r="BH626" i="215"/>
  <c r="AY626" i="215" s="1"/>
  <c r="BH634" i="215"/>
  <c r="AY634" i="215" s="1"/>
  <c r="AX634" i="215"/>
  <c r="AW634" i="215" s="1"/>
  <c r="AV636" i="215"/>
  <c r="AU636" i="215" s="1"/>
  <c r="BG636" i="215"/>
  <c r="AV622" i="215"/>
  <c r="AU622" i="215" s="1"/>
  <c r="BG622" i="215" s="1"/>
  <c r="AX644" i="215"/>
  <c r="AW644" i="215" s="1"/>
  <c r="BH644" i="215" s="1"/>
  <c r="AY644" i="215" s="1"/>
  <c r="AX639" i="215"/>
  <c r="AW639" i="215" s="1"/>
  <c r="BH643" i="215"/>
  <c r="AY643" i="215" s="1"/>
  <c r="AZ643" i="215" s="1"/>
  <c r="AZ625" i="215"/>
  <c r="AZ628" i="215"/>
  <c r="AV631" i="215"/>
  <c r="AU631" i="215" s="1"/>
  <c r="AX627" i="215"/>
  <c r="AW627" i="215" s="1"/>
  <c r="AZ621" i="215"/>
  <c r="AZ640" i="215"/>
  <c r="AZ624" i="215"/>
  <c r="AX602" i="215"/>
  <c r="AW602" i="215" s="1"/>
  <c r="BH602" i="215"/>
  <c r="AY602" i="215" s="1"/>
  <c r="AZ600" i="215"/>
  <c r="AZ620" i="215"/>
  <c r="AV577" i="215"/>
  <c r="AU577" i="215" s="1"/>
  <c r="BG577" i="215" s="1"/>
  <c r="AX592" i="215"/>
  <c r="AW592" i="215" s="1"/>
  <c r="BH574" i="215"/>
  <c r="AY574" i="215" s="1"/>
  <c r="AZ574" i="215" s="1"/>
  <c r="AX574" i="215"/>
  <c r="AW574" i="215" s="1"/>
  <c r="AX598" i="215"/>
  <c r="AW598" i="215" s="1"/>
  <c r="AZ598" i="215" s="1"/>
  <c r="BH598" i="215"/>
  <c r="AY598" i="215" s="1"/>
  <c r="AZ597" i="215"/>
  <c r="AX584" i="215"/>
  <c r="AW584" i="215" s="1"/>
  <c r="BH584" i="215" s="1"/>
  <c r="AY584" i="215" s="1"/>
  <c r="AZ584" i="215" s="1"/>
  <c r="AZ602" i="215"/>
  <c r="BH595" i="215"/>
  <c r="AY595" i="215" s="1"/>
  <c r="AX595" i="215"/>
  <c r="AW595" i="215" s="1"/>
  <c r="AZ595" i="215" s="1"/>
  <c r="AX583" i="215"/>
  <c r="AW583" i="215" s="1"/>
  <c r="BH583" i="215" s="1"/>
  <c r="AY583" i="215" s="1"/>
  <c r="AX614" i="215"/>
  <c r="AW614" i="215" s="1"/>
  <c r="BH601" i="215"/>
  <c r="AY601" i="215" s="1"/>
  <c r="AZ601" i="215" s="1"/>
  <c r="BH620" i="215"/>
  <c r="AY620" i="215" s="1"/>
  <c r="AZ596" i="215"/>
  <c r="BH600" i="215"/>
  <c r="AY600" i="215" s="1"/>
  <c r="BG605" i="215"/>
  <c r="BG609" i="215"/>
  <c r="BH599" i="215"/>
  <c r="AY599" i="215" s="1"/>
  <c r="AZ599" i="215" s="1"/>
  <c r="AX593" i="215"/>
  <c r="AW593" i="215" s="1"/>
  <c r="AX615" i="215"/>
  <c r="AW615" i="215" s="1"/>
  <c r="AZ615" i="215" s="1"/>
  <c r="BH615" i="215"/>
  <c r="AY615" i="215" s="1"/>
  <c r="AZ586" i="215"/>
  <c r="BG617" i="215"/>
  <c r="BH594" i="215"/>
  <c r="AY594" i="215" s="1"/>
  <c r="AZ594" i="215" s="1"/>
  <c r="AZ604" i="215"/>
  <c r="BH586" i="215"/>
  <c r="AY586" i="215" s="1"/>
  <c r="AZ608" i="215"/>
  <c r="BG589" i="215"/>
  <c r="AZ572" i="215"/>
  <c r="AZ587" i="215"/>
  <c r="AZ612" i="215"/>
  <c r="AZ578" i="215"/>
  <c r="BH608" i="215"/>
  <c r="AY608" i="215" s="1"/>
  <c r="AX528" i="215"/>
  <c r="AW528" i="215" s="1"/>
  <c r="BH528" i="215" s="1"/>
  <c r="AY528" i="215" s="1"/>
  <c r="AZ528" i="215" s="1"/>
  <c r="BH547" i="215"/>
  <c r="AY547" i="215" s="1"/>
  <c r="AX547" i="215"/>
  <c r="AW547" i="215" s="1"/>
  <c r="AZ555" i="215"/>
  <c r="AZ558" i="215"/>
  <c r="AV554" i="215"/>
  <c r="AU554" i="215" s="1"/>
  <c r="BH524" i="215"/>
  <c r="AY524" i="215" s="1"/>
  <c r="AZ524" i="215" s="1"/>
  <c r="AX559" i="215"/>
  <c r="AW559" i="215" s="1"/>
  <c r="BH558" i="215"/>
  <c r="AY558" i="215" s="1"/>
  <c r="AX523" i="215"/>
  <c r="AW523" i="215" s="1"/>
  <c r="BH516" i="215"/>
  <c r="AY516" i="215" s="1"/>
  <c r="AZ516" i="215" s="1"/>
  <c r="BH548" i="215"/>
  <c r="AY548" i="215" s="1"/>
  <c r="AZ548" i="215" s="1"/>
  <c r="AZ566" i="215"/>
  <c r="AZ539" i="215"/>
  <c r="BH565" i="215"/>
  <c r="AY565" i="215" s="1"/>
  <c r="AZ565" i="215" s="1"/>
  <c r="BG532" i="215"/>
  <c r="AV532" i="215"/>
  <c r="AU532" i="215" s="1"/>
  <c r="BH552" i="215"/>
  <c r="AY552" i="215" s="1"/>
  <c r="AX552" i="215"/>
  <c r="AW552" i="215" s="1"/>
  <c r="BH560" i="215"/>
  <c r="AY560" i="215" s="1"/>
  <c r="AZ560" i="215" s="1"/>
  <c r="AZ531" i="215"/>
  <c r="AZ530" i="215"/>
  <c r="BH545" i="215"/>
  <c r="AY545" i="215" s="1"/>
  <c r="AX545" i="215"/>
  <c r="AW545" i="215" s="1"/>
  <c r="BH556" i="215"/>
  <c r="AY556" i="215" s="1"/>
  <c r="AZ556" i="215" s="1"/>
  <c r="AX550" i="215"/>
  <c r="AW550" i="215" s="1"/>
  <c r="AX537" i="215"/>
  <c r="AW537" i="215" s="1"/>
  <c r="AZ537" i="215" s="1"/>
  <c r="BH537" i="215"/>
  <c r="AY537" i="215" s="1"/>
  <c r="AX517" i="215"/>
  <c r="AW517" i="215" s="1"/>
  <c r="BH555" i="215"/>
  <c r="AY555" i="215" s="1"/>
  <c r="BG540" i="215"/>
  <c r="AZ570" i="215"/>
  <c r="BG562" i="215"/>
  <c r="AZ546" i="215"/>
  <c r="AZ525" i="215"/>
  <c r="AX512" i="215"/>
  <c r="AW512" i="215" s="1"/>
  <c r="BH512" i="215"/>
  <c r="AY512" i="215" s="1"/>
  <c r="AZ512" i="215"/>
  <c r="AX513" i="215"/>
  <c r="AW513" i="215" s="1"/>
  <c r="BH513" i="215" s="1"/>
  <c r="AY513" i="215" s="1"/>
  <c r="BH514" i="215"/>
  <c r="AY514" i="215" s="1"/>
  <c r="AZ514" i="215" s="1"/>
  <c r="AZ508" i="215"/>
  <c r="AX509" i="215"/>
  <c r="AW509" i="215" s="1"/>
  <c r="BH508" i="215"/>
  <c r="AY508" i="215" s="1"/>
  <c r="BG510" i="215"/>
  <c r="AV510" i="215"/>
  <c r="AU510" i="215" s="1"/>
  <c r="AX506" i="215"/>
  <c r="AW506" i="215" s="1"/>
  <c r="BH506" i="215" s="1"/>
  <c r="AY506" i="215" s="1"/>
  <c r="AZ505" i="215"/>
  <c r="AX497" i="215"/>
  <c r="AW497" i="215" s="1"/>
  <c r="BH497" i="215"/>
  <c r="AY497" i="215" s="1"/>
  <c r="AX495" i="215"/>
  <c r="AW495" i="215" s="1"/>
  <c r="BH495" i="215" s="1"/>
  <c r="AY495" i="215" s="1"/>
  <c r="AZ496" i="215"/>
  <c r="AZ491" i="215"/>
  <c r="BH499" i="215"/>
  <c r="AY499" i="215" s="1"/>
  <c r="AZ499" i="215" s="1"/>
  <c r="AZ492" i="215"/>
  <c r="AZ501" i="215"/>
  <c r="AZ494" i="215"/>
  <c r="BH488" i="215"/>
  <c r="AY488" i="215" s="1"/>
  <c r="AZ488" i="215" s="1"/>
  <c r="BH490" i="215"/>
  <c r="AY490" i="215" s="1"/>
  <c r="AZ490" i="215" s="1"/>
  <c r="AV483" i="215"/>
  <c r="AU483" i="215" s="1"/>
  <c r="BG483" i="215" s="1"/>
  <c r="AZ485" i="215"/>
  <c r="AX442" i="215"/>
  <c r="AW442" i="215" s="1"/>
  <c r="AX448" i="215"/>
  <c r="AW448" i="215" s="1"/>
  <c r="BH448" i="215"/>
  <c r="AY448" i="215" s="1"/>
  <c r="AX455" i="215"/>
  <c r="AW455" i="215" s="1"/>
  <c r="BH455" i="215" s="1"/>
  <c r="AY455" i="215" s="1"/>
  <c r="AZ455" i="215" s="1"/>
  <c r="BH456" i="215"/>
  <c r="AY456" i="215" s="1"/>
  <c r="AZ456" i="215" s="1"/>
  <c r="BH485" i="215"/>
  <c r="AY485" i="215" s="1"/>
  <c r="AX479" i="215"/>
  <c r="AW479" i="215" s="1"/>
  <c r="AZ470" i="215"/>
  <c r="BH476" i="215"/>
  <c r="AY476" i="215" s="1"/>
  <c r="AZ476" i="215" s="1"/>
  <c r="AV452" i="215"/>
  <c r="AU452" i="215" s="1"/>
  <c r="BG452" i="215"/>
  <c r="AV454" i="215"/>
  <c r="AU454" i="215" s="1"/>
  <c r="BG454" i="215" s="1"/>
  <c r="AV459" i="215"/>
  <c r="AU459" i="215" s="1"/>
  <c r="BH447" i="215"/>
  <c r="AY447" i="215" s="1"/>
  <c r="AX447" i="215"/>
  <c r="AW447" i="215" s="1"/>
  <c r="AZ447" i="215" s="1"/>
  <c r="AV460" i="215"/>
  <c r="AU460" i="215" s="1"/>
  <c r="BG460" i="215" s="1"/>
  <c r="BG471" i="215"/>
  <c r="AX481" i="215"/>
  <c r="AW481" i="215" s="1"/>
  <c r="AZ481" i="215" s="1"/>
  <c r="BH481" i="215"/>
  <c r="AY481" i="215" s="1"/>
  <c r="BG486" i="215"/>
  <c r="BH458" i="215"/>
  <c r="AY458" i="215" s="1"/>
  <c r="AZ458" i="215" s="1"/>
  <c r="AX458" i="215"/>
  <c r="AW458" i="215" s="1"/>
  <c r="AZ465" i="215"/>
  <c r="BG484" i="215"/>
  <c r="AX464" i="215"/>
  <c r="AW464" i="215" s="1"/>
  <c r="BG446" i="215"/>
  <c r="BG445" i="215"/>
  <c r="AX451" i="215"/>
  <c r="AW451" i="215" s="1"/>
  <c r="BH451" i="215"/>
  <c r="AY451" i="215" s="1"/>
  <c r="AZ472" i="215"/>
  <c r="BH449" i="215"/>
  <c r="AY449" i="215" s="1"/>
  <c r="AX449" i="215"/>
  <c r="AW449" i="215" s="1"/>
  <c r="AX482" i="215"/>
  <c r="AW482" i="215" s="1"/>
  <c r="BH482" i="215" s="1"/>
  <c r="AY482" i="215" s="1"/>
  <c r="AX457" i="215"/>
  <c r="AW457" i="215" s="1"/>
  <c r="AZ457" i="215" s="1"/>
  <c r="BH457" i="215"/>
  <c r="AY457" i="215" s="1"/>
  <c r="BH468" i="215"/>
  <c r="AY468" i="215" s="1"/>
  <c r="AZ468" i="215" s="1"/>
  <c r="AX468" i="215"/>
  <c r="AW468" i="215" s="1"/>
  <c r="AV473" i="215"/>
  <c r="AU473" i="215" s="1"/>
  <c r="BG473" i="215" s="1"/>
  <c r="AV477" i="215"/>
  <c r="AU477" i="215" s="1"/>
  <c r="AZ480" i="215"/>
  <c r="AZ467" i="215"/>
  <c r="AX384" i="215"/>
  <c r="AW384" i="215" s="1"/>
  <c r="BH384" i="215" s="1"/>
  <c r="AY384" i="215" s="1"/>
  <c r="AV421" i="215"/>
  <c r="AU421" i="215" s="1"/>
  <c r="BG421" i="215" s="1"/>
  <c r="AX415" i="215"/>
  <c r="AW415" i="215" s="1"/>
  <c r="BH415" i="215"/>
  <c r="AY415" i="215" s="1"/>
  <c r="AZ415" i="215" s="1"/>
  <c r="AX431" i="215"/>
  <c r="AW431" i="215" s="1"/>
  <c r="BH431" i="215" s="1"/>
  <c r="AY431" i="215" s="1"/>
  <c r="AZ431" i="215" s="1"/>
  <c r="BG388" i="215"/>
  <c r="AV388" i="215"/>
  <c r="AU388" i="215" s="1"/>
  <c r="BH409" i="215"/>
  <c r="AY409" i="215" s="1"/>
  <c r="AZ409" i="215" s="1"/>
  <c r="AX409" i="215"/>
  <c r="AW409" i="215" s="1"/>
  <c r="AZ413" i="215"/>
  <c r="BH394" i="215"/>
  <c r="AY394" i="215" s="1"/>
  <c r="AX394" i="215"/>
  <c r="AW394" i="215" s="1"/>
  <c r="BG436" i="215"/>
  <c r="AX391" i="215"/>
  <c r="AW391" i="215" s="1"/>
  <c r="BH391" i="215" s="1"/>
  <c r="AY391" i="215" s="1"/>
  <c r="BG406" i="215"/>
  <c r="BG430" i="215"/>
  <c r="BG424" i="215"/>
  <c r="AZ405" i="215"/>
  <c r="BH382" i="215"/>
  <c r="AY382" i="215" s="1"/>
  <c r="AZ382" i="215" s="1"/>
  <c r="AX385" i="215"/>
  <c r="AW385" i="215" s="1"/>
  <c r="AZ422" i="215"/>
  <c r="AX423" i="215"/>
  <c r="AW423" i="215" s="1"/>
  <c r="BH423" i="215" s="1"/>
  <c r="AY423" i="215" s="1"/>
  <c r="AX433" i="215"/>
  <c r="AW433" i="215" s="1"/>
  <c r="AZ404" i="215"/>
  <c r="BH386" i="215"/>
  <c r="AY386" i="215" s="1"/>
  <c r="AZ386" i="215" s="1"/>
  <c r="BG393" i="215"/>
  <c r="AZ402" i="215"/>
  <c r="BG427" i="215"/>
  <c r="BG411" i="215"/>
  <c r="AZ437" i="215"/>
  <c r="BH392" i="215"/>
  <c r="AY392" i="215" s="1"/>
  <c r="AZ392" i="215" s="1"/>
  <c r="BF426" i="215"/>
  <c r="AZ407" i="215"/>
  <c r="AX428" i="215"/>
  <c r="AW428" i="215" s="1"/>
  <c r="BH428" i="215"/>
  <c r="AY428" i="215" s="1"/>
  <c r="AZ428" i="215" s="1"/>
  <c r="AX410" i="215"/>
  <c r="AW410" i="215" s="1"/>
  <c r="BH410" i="215" s="1"/>
  <c r="AY410" i="215" s="1"/>
  <c r="AZ410" i="215" s="1"/>
  <c r="AX366" i="215"/>
  <c r="AW366" i="215" s="1"/>
  <c r="AZ366" i="215" s="1"/>
  <c r="BH366" i="215"/>
  <c r="AY366" i="215" s="1"/>
  <c r="AZ376" i="215"/>
  <c r="AZ353" i="215"/>
  <c r="AX333" i="215"/>
  <c r="AW333" i="215" s="1"/>
  <c r="BH333" i="215"/>
  <c r="AY333" i="215" s="1"/>
  <c r="AX357" i="215"/>
  <c r="AW357" i="215" s="1"/>
  <c r="BH357" i="215" s="1"/>
  <c r="AY357" i="215" s="1"/>
  <c r="AZ357" i="215" s="1"/>
  <c r="AX365" i="215"/>
  <c r="AW365" i="215" s="1"/>
  <c r="BH365" i="215" s="1"/>
  <c r="AY365" i="215" s="1"/>
  <c r="BH376" i="215"/>
  <c r="AY376" i="215" s="1"/>
  <c r="BG375" i="215"/>
  <c r="BH353" i="215"/>
  <c r="AY353" i="215" s="1"/>
  <c r="BG328" i="215"/>
  <c r="BG330" i="215"/>
  <c r="BH323" i="215"/>
  <c r="AY323" i="215" s="1"/>
  <c r="AZ323" i="215" s="1"/>
  <c r="AX323" i="215"/>
  <c r="AW323" i="215" s="1"/>
  <c r="BG360" i="215"/>
  <c r="AZ356" i="215"/>
  <c r="BG354" i="215"/>
  <c r="AV354" i="215"/>
  <c r="AU354" i="215" s="1"/>
  <c r="AZ324" i="215"/>
  <c r="AZ337" i="215"/>
  <c r="AZ343" i="215"/>
  <c r="BH339" i="215"/>
  <c r="AY339" i="215" s="1"/>
  <c r="AZ339" i="215" s="1"/>
  <c r="BG374" i="215"/>
  <c r="BH356" i="215"/>
  <c r="AY356" i="215" s="1"/>
  <c r="BH363" i="215"/>
  <c r="AY363" i="215" s="1"/>
  <c r="AZ363" i="215" s="1"/>
  <c r="AV329" i="215"/>
  <c r="AU329" i="215" s="1"/>
  <c r="BG329" i="215"/>
  <c r="BH327" i="215"/>
  <c r="AY327" i="215" s="1"/>
  <c r="AZ327" i="215" s="1"/>
  <c r="BH324" i="215"/>
  <c r="AY324" i="215" s="1"/>
  <c r="AZ368" i="215"/>
  <c r="AX361" i="215"/>
  <c r="AW361" i="215" s="1"/>
  <c r="BH361" i="215"/>
  <c r="AY361" i="215" s="1"/>
  <c r="BG336" i="215"/>
  <c r="AZ342" i="215"/>
  <c r="AZ355" i="215"/>
  <c r="BG350" i="215"/>
  <c r="BG332" i="215"/>
  <c r="AX359" i="215"/>
  <c r="AW359" i="215" s="1"/>
  <c r="BG373" i="215"/>
  <c r="AZ321" i="215"/>
  <c r="AX372" i="215"/>
  <c r="AW372" i="215" s="1"/>
  <c r="BH372" i="215" s="1"/>
  <c r="AY372" i="215" s="1"/>
  <c r="AZ362" i="215"/>
  <c r="AV325" i="215"/>
  <c r="AU325" i="215" s="1"/>
  <c r="BH321" i="215"/>
  <c r="AY321" i="215" s="1"/>
  <c r="BG371" i="215"/>
  <c r="AX280" i="215"/>
  <c r="AW280" i="215" s="1"/>
  <c r="BH280" i="215" s="1"/>
  <c r="AY280" i="215" s="1"/>
  <c r="AZ280" i="215" s="1"/>
  <c r="AV285" i="215"/>
  <c r="AU285" i="215" s="1"/>
  <c r="BG285" i="215" s="1"/>
  <c r="AX289" i="215"/>
  <c r="AW289" i="215" s="1"/>
  <c r="BH289" i="215" s="1"/>
  <c r="AY289" i="215" s="1"/>
  <c r="AZ289" i="215" s="1"/>
  <c r="AX291" i="215"/>
  <c r="AW291" i="215" s="1"/>
  <c r="BH291" i="215"/>
  <c r="AY291" i="215" s="1"/>
  <c r="BH314" i="215"/>
  <c r="AY314" i="215" s="1"/>
  <c r="AX314" i="215"/>
  <c r="AW314" i="215" s="1"/>
  <c r="AX319" i="215"/>
  <c r="AW319" i="215" s="1"/>
  <c r="AX284" i="215"/>
  <c r="AW284" i="215" s="1"/>
  <c r="AZ309" i="215"/>
  <c r="BH269" i="215"/>
  <c r="AY269" i="215" s="1"/>
  <c r="AZ269" i="215" s="1"/>
  <c r="AX278" i="215"/>
  <c r="AW278" i="215" s="1"/>
  <c r="BH278" i="215"/>
  <c r="AY278" i="215" s="1"/>
  <c r="AZ267" i="215"/>
  <c r="BG293" i="215"/>
  <c r="AX260" i="215"/>
  <c r="AW260" i="215" s="1"/>
  <c r="BH260" i="215" s="1"/>
  <c r="AY260" i="215" s="1"/>
  <c r="AZ290" i="215"/>
  <c r="AZ263" i="215"/>
  <c r="AX307" i="215"/>
  <c r="AW307" i="215" s="1"/>
  <c r="AZ307" i="215" s="1"/>
  <c r="BH307" i="215"/>
  <c r="AY307" i="215" s="1"/>
  <c r="AZ278" i="215"/>
  <c r="BH267" i="215"/>
  <c r="AY267" i="215" s="1"/>
  <c r="AV259" i="215"/>
  <c r="AU259" i="215" s="1"/>
  <c r="BG259" i="215"/>
  <c r="BH304" i="215"/>
  <c r="AY304" i="215" s="1"/>
  <c r="AZ304" i="215" s="1"/>
  <c r="AV279" i="215"/>
  <c r="AU279" i="215" s="1"/>
  <c r="AZ264" i="215"/>
  <c r="BH318" i="215"/>
  <c r="AY318" i="215" s="1"/>
  <c r="AZ318" i="215" s="1"/>
  <c r="BH276" i="215"/>
  <c r="AY276" i="215" s="1"/>
  <c r="AZ276" i="215" s="1"/>
  <c r="BH302" i="215"/>
  <c r="AY302" i="215" s="1"/>
  <c r="AZ302" i="215" s="1"/>
  <c r="BH263" i="215"/>
  <c r="AY263" i="215" s="1"/>
  <c r="BH298" i="215"/>
  <c r="AY298" i="215" s="1"/>
  <c r="AZ298" i="215" s="1"/>
  <c r="BH310" i="215"/>
  <c r="AY310" i="215" s="1"/>
  <c r="AX310" i="215"/>
  <c r="AW310" i="215" s="1"/>
  <c r="AX308" i="215"/>
  <c r="AW308" i="215" s="1"/>
  <c r="BH308" i="215"/>
  <c r="AY308" i="215" s="1"/>
  <c r="BH311" i="215"/>
  <c r="AY311" i="215" s="1"/>
  <c r="AZ311" i="215" s="1"/>
  <c r="BH277" i="215"/>
  <c r="AY277" i="215" s="1"/>
  <c r="AX277" i="215"/>
  <c r="AW277" i="215" s="1"/>
  <c r="BG281" i="215"/>
  <c r="AZ291" i="215"/>
  <c r="BH287" i="215"/>
  <c r="AY287" i="215" s="1"/>
  <c r="AX287" i="215"/>
  <c r="AW287" i="215" s="1"/>
  <c r="AZ287" i="215" s="1"/>
  <c r="AZ274" i="215"/>
  <c r="AZ266" i="215"/>
  <c r="AZ270" i="215"/>
  <c r="BH296" i="215"/>
  <c r="AY296" i="215" s="1"/>
  <c r="AZ296" i="215" s="1"/>
  <c r="AX296" i="215"/>
  <c r="AW296" i="215" s="1"/>
  <c r="AX316" i="215"/>
  <c r="AW316" i="215" s="1"/>
  <c r="BH294" i="215"/>
  <c r="AY294" i="215" s="1"/>
  <c r="AX294" i="215"/>
  <c r="AW294" i="215" s="1"/>
  <c r="AZ294" i="215" s="1"/>
  <c r="AZ314" i="215"/>
  <c r="AX313" i="215"/>
  <c r="AW313" i="215" s="1"/>
  <c r="AZ271" i="215"/>
  <c r="AX252" i="215"/>
  <c r="AW252" i="215" s="1"/>
  <c r="AX212" i="215"/>
  <c r="AW212" i="215" s="1"/>
  <c r="AZ203" i="215"/>
  <c r="AX218" i="215"/>
  <c r="AW218" i="215" s="1"/>
  <c r="BH218" i="215" s="1"/>
  <c r="AY218" i="215" s="1"/>
  <c r="AZ218" i="215" s="1"/>
  <c r="AX242" i="215"/>
  <c r="AW242" i="215" s="1"/>
  <c r="BH242" i="215"/>
  <c r="AY242" i="215" s="1"/>
  <c r="BH224" i="215"/>
  <c r="AY224" i="215" s="1"/>
  <c r="AX224" i="215"/>
  <c r="AW224" i="215" s="1"/>
  <c r="AX238" i="215"/>
  <c r="AW238" i="215" s="1"/>
  <c r="BH238" i="215"/>
  <c r="AY238" i="215" s="1"/>
  <c r="AZ245" i="215"/>
  <c r="BH203" i="215"/>
  <c r="AY203" i="215" s="1"/>
  <c r="AZ256" i="215"/>
  <c r="AZ233" i="215"/>
  <c r="BG219" i="215"/>
  <c r="BH250" i="215"/>
  <c r="AY250" i="215" s="1"/>
  <c r="AX250" i="215"/>
  <c r="AW250" i="215" s="1"/>
  <c r="BF223" i="215"/>
  <c r="BH245" i="215"/>
  <c r="AY245" i="215" s="1"/>
  <c r="BG255" i="215"/>
  <c r="BH217" i="215"/>
  <c r="AY217" i="215" s="1"/>
  <c r="AX217" i="215"/>
  <c r="AW217" i="215" s="1"/>
  <c r="AZ217" i="215" s="1"/>
  <c r="BG213" i="215"/>
  <c r="AX226" i="215"/>
  <c r="AW226" i="215" s="1"/>
  <c r="BH226" i="215" s="1"/>
  <c r="AY226" i="215" s="1"/>
  <c r="AZ226" i="215" s="1"/>
  <c r="AZ254" i="215"/>
  <c r="BH241" i="215"/>
  <c r="AY241" i="215" s="1"/>
  <c r="AX241" i="215"/>
  <c r="AW241" i="215" s="1"/>
  <c r="AV246" i="215"/>
  <c r="AU246" i="215" s="1"/>
  <c r="BG246" i="215" s="1"/>
  <c r="BG207" i="215"/>
  <c r="AV236" i="215"/>
  <c r="AU236" i="215" s="1"/>
  <c r="AX230" i="215"/>
  <c r="AW230" i="215" s="1"/>
  <c r="BH251" i="215"/>
  <c r="AY251" i="215" s="1"/>
  <c r="AX251" i="215"/>
  <c r="AW251" i="215" s="1"/>
  <c r="AX214" i="215"/>
  <c r="AW214" i="215" s="1"/>
  <c r="BH214" i="215"/>
  <c r="AY214" i="215" s="1"/>
  <c r="AX249" i="215"/>
  <c r="AW249" i="215" s="1"/>
  <c r="BH249" i="215"/>
  <c r="AY249" i="215" s="1"/>
  <c r="BH244" i="215"/>
  <c r="AY244" i="215" s="1"/>
  <c r="AX244" i="215"/>
  <c r="AW244" i="215" s="1"/>
  <c r="AV231" i="215"/>
  <c r="AU231" i="215" s="1"/>
  <c r="BH253" i="215"/>
  <c r="AY253" i="215" s="1"/>
  <c r="AZ253" i="215" s="1"/>
  <c r="AZ242" i="215"/>
  <c r="AX225" i="215"/>
  <c r="AW225" i="215" s="1"/>
  <c r="BH225" i="215"/>
  <c r="AY225" i="215" s="1"/>
  <c r="AV243" i="215"/>
  <c r="AU243" i="215" s="1"/>
  <c r="AZ166" i="215"/>
  <c r="AX188" i="215"/>
  <c r="AW188" i="215" s="1"/>
  <c r="BH188" i="215" s="1"/>
  <c r="AY188" i="215" s="1"/>
  <c r="AX168" i="215"/>
  <c r="AW168" i="215" s="1"/>
  <c r="BH168" i="215" s="1"/>
  <c r="AY168" i="215" s="1"/>
  <c r="BH195" i="215"/>
  <c r="AY195" i="215" s="1"/>
  <c r="AX195" i="215"/>
  <c r="AW195" i="215" s="1"/>
  <c r="AZ170" i="215"/>
  <c r="AX162" i="215"/>
  <c r="AW162" i="215" s="1"/>
  <c r="BH162" i="215" s="1"/>
  <c r="AY162" i="215" s="1"/>
  <c r="AZ162" i="215" s="1"/>
  <c r="BH164" i="215"/>
  <c r="AY164" i="215" s="1"/>
  <c r="AX164" i="215"/>
  <c r="AW164" i="215" s="1"/>
  <c r="AX189" i="215"/>
  <c r="AW189" i="215" s="1"/>
  <c r="AX199" i="215"/>
  <c r="AW199" i="215" s="1"/>
  <c r="BH199" i="215"/>
  <c r="AY199" i="215" s="1"/>
  <c r="BG191" i="215"/>
  <c r="AV191" i="215"/>
  <c r="AU191" i="215" s="1"/>
  <c r="AX167" i="215"/>
  <c r="AW167" i="215" s="1"/>
  <c r="BH167" i="215"/>
  <c r="AY167" i="215" s="1"/>
  <c r="AZ167" i="215" s="1"/>
  <c r="AZ177" i="215"/>
  <c r="BG187" i="215"/>
  <c r="BG158" i="215"/>
  <c r="BH161" i="215"/>
  <c r="AY161" i="215" s="1"/>
  <c r="AZ161" i="215" s="1"/>
  <c r="BH179" i="215"/>
  <c r="AY179" i="215" s="1"/>
  <c r="AZ179" i="215" s="1"/>
  <c r="BG163" i="215"/>
  <c r="BH152" i="215"/>
  <c r="AY152" i="215" s="1"/>
  <c r="AZ152" i="215" s="1"/>
  <c r="AZ194" i="215"/>
  <c r="BH181" i="215"/>
  <c r="AY181" i="215" s="1"/>
  <c r="AX181" i="215"/>
  <c r="AW181" i="215" s="1"/>
  <c r="AX178" i="215"/>
  <c r="AW178" i="215" s="1"/>
  <c r="AV197" i="215"/>
  <c r="AU197" i="215" s="1"/>
  <c r="BG197" i="215"/>
  <c r="BH166" i="215"/>
  <c r="AY166" i="215" s="1"/>
  <c r="AX166" i="215"/>
  <c r="AW166" i="215" s="1"/>
  <c r="BH200" i="215"/>
  <c r="AY200" i="215" s="1"/>
  <c r="AX200" i="215"/>
  <c r="AW200" i="215" s="1"/>
  <c r="AZ200" i="215" s="1"/>
  <c r="AX202" i="215"/>
  <c r="AW202" i="215" s="1"/>
  <c r="BH183" i="215"/>
  <c r="AY183" i="215" s="1"/>
  <c r="AZ183" i="215" s="1"/>
  <c r="BG154" i="215"/>
  <c r="BG186" i="215"/>
  <c r="AV186" i="215"/>
  <c r="AU186" i="215" s="1"/>
  <c r="AZ174" i="215"/>
  <c r="BH149" i="215"/>
  <c r="AY149" i="215" s="1"/>
  <c r="AZ149" i="215" s="1"/>
  <c r="BH150" i="215"/>
  <c r="AY150" i="215" s="1"/>
  <c r="AX150" i="215"/>
  <c r="AW150" i="215" s="1"/>
  <c r="BH156" i="215"/>
  <c r="AY156" i="215" s="1"/>
  <c r="AZ156" i="215" s="1"/>
  <c r="AX156" i="215"/>
  <c r="AW156" i="215" s="1"/>
  <c r="BG198" i="215"/>
  <c r="BH174" i="215"/>
  <c r="AY174" i="215" s="1"/>
  <c r="AX173" i="215"/>
  <c r="AW173" i="215" s="1"/>
  <c r="BH173" i="215" s="1"/>
  <c r="AY173" i="215" s="1"/>
  <c r="AZ173" i="215" s="1"/>
  <c r="BH190" i="215"/>
  <c r="AY190" i="215" s="1"/>
  <c r="AZ190" i="215" s="1"/>
  <c r="BH196" i="215"/>
  <c r="AY196" i="215" s="1"/>
  <c r="AZ196" i="215" s="1"/>
  <c r="AX185" i="215"/>
  <c r="AW185" i="215" s="1"/>
  <c r="BH182" i="215"/>
  <c r="AY182" i="215" s="1"/>
  <c r="AZ182" i="215" s="1"/>
  <c r="AZ199" i="215"/>
  <c r="BH160" i="215"/>
  <c r="AY160" i="215" s="1"/>
  <c r="AZ160" i="215" s="1"/>
  <c r="AX140" i="215"/>
  <c r="AW140" i="215" s="1"/>
  <c r="BH140" i="215" s="1"/>
  <c r="AY140" i="215" s="1"/>
  <c r="AX96" i="215"/>
  <c r="AW96" i="215" s="1"/>
  <c r="BH96" i="215"/>
  <c r="AY96" i="215" s="1"/>
  <c r="AV106" i="215"/>
  <c r="AU106" i="215" s="1"/>
  <c r="BG106" i="215"/>
  <c r="BH93" i="215"/>
  <c r="AY93" i="215" s="1"/>
  <c r="AZ93" i="215" s="1"/>
  <c r="AX93" i="215"/>
  <c r="AW93" i="215" s="1"/>
  <c r="AX123" i="215"/>
  <c r="AW123" i="215" s="1"/>
  <c r="AX137" i="215"/>
  <c r="AW137" i="215" s="1"/>
  <c r="AX126" i="215"/>
  <c r="AW126" i="215" s="1"/>
  <c r="BH126" i="215" s="1"/>
  <c r="AY126" i="215" s="1"/>
  <c r="AX98" i="215"/>
  <c r="AW98" i="215" s="1"/>
  <c r="AZ103" i="215"/>
  <c r="BG109" i="215"/>
  <c r="AV109" i="215"/>
  <c r="AU109" i="215" s="1"/>
  <c r="AX122" i="215"/>
  <c r="AW122" i="215" s="1"/>
  <c r="AX133" i="215"/>
  <c r="AW133" i="215" s="1"/>
  <c r="AZ136" i="215"/>
  <c r="AZ121" i="215"/>
  <c r="AX132" i="215"/>
  <c r="AW132" i="215" s="1"/>
  <c r="BH132" i="215" s="1"/>
  <c r="AY132" i="215" s="1"/>
  <c r="BG124" i="215"/>
  <c r="AV124" i="215"/>
  <c r="AU124" i="215" s="1"/>
  <c r="AZ111" i="215"/>
  <c r="AX146" i="215"/>
  <c r="AW146" i="215" s="1"/>
  <c r="BH146" i="215"/>
  <c r="AY146" i="215" s="1"/>
  <c r="AZ94" i="215"/>
  <c r="BH121" i="215"/>
  <c r="AY121" i="215" s="1"/>
  <c r="AV144" i="215"/>
  <c r="AU144" i="215" s="1"/>
  <c r="BG144" i="215" s="1"/>
  <c r="AZ143" i="215"/>
  <c r="AZ127" i="215"/>
  <c r="AX119" i="215"/>
  <c r="AW119" i="215" s="1"/>
  <c r="BH119" i="215" s="1"/>
  <c r="AY119" i="215" s="1"/>
  <c r="AZ104" i="215"/>
  <c r="AV107" i="215"/>
  <c r="AU107" i="215" s="1"/>
  <c r="BG107" i="215" s="1"/>
  <c r="AZ129" i="215"/>
  <c r="AV145" i="215"/>
  <c r="AU145" i="215" s="1"/>
  <c r="BH100" i="215"/>
  <c r="AY100" i="215" s="1"/>
  <c r="AX100" i="215"/>
  <c r="AW100" i="215" s="1"/>
  <c r="BH112" i="215"/>
  <c r="AY112" i="215" s="1"/>
  <c r="AZ112" i="215" s="1"/>
  <c r="BH104" i="215"/>
  <c r="AY104" i="215" s="1"/>
  <c r="BH148" i="215"/>
  <c r="AY148" i="215" s="1"/>
  <c r="AZ148" i="215" s="1"/>
  <c r="AX148" i="215"/>
  <c r="AW148" i="215" s="1"/>
  <c r="AX101" i="215"/>
  <c r="AW101" i="215" s="1"/>
  <c r="BH101" i="215" s="1"/>
  <c r="AY101" i="215" s="1"/>
  <c r="BH95" i="215"/>
  <c r="AY95" i="215" s="1"/>
  <c r="AX95" i="215"/>
  <c r="AW95" i="215" s="1"/>
  <c r="AX128" i="215"/>
  <c r="AW128" i="215" s="1"/>
  <c r="AX113" i="215"/>
  <c r="AW113" i="215" s="1"/>
  <c r="BH113" i="215" s="1"/>
  <c r="AY113" i="215" s="1"/>
  <c r="AZ113" i="215" s="1"/>
  <c r="AX125" i="215"/>
  <c r="AW125" i="215" s="1"/>
  <c r="BH125" i="215" s="1"/>
  <c r="AY125" i="215" s="1"/>
  <c r="AZ142" i="215"/>
  <c r="BH131" i="215"/>
  <c r="AY131" i="215" s="1"/>
  <c r="AX131" i="215"/>
  <c r="AW131" i="215" s="1"/>
  <c r="AZ131" i="215" s="1"/>
  <c r="AZ99" i="215"/>
  <c r="AZ141" i="215"/>
  <c r="BH130" i="215"/>
  <c r="AY130" i="215" s="1"/>
  <c r="AZ130" i="215" s="1"/>
  <c r="AZ118" i="215"/>
  <c r="BG108" i="215"/>
  <c r="BG105" i="215"/>
  <c r="BH99" i="215"/>
  <c r="AY99" i="215" s="1"/>
  <c r="AX86" i="215"/>
  <c r="AW86" i="215" s="1"/>
  <c r="AX73" i="215"/>
  <c r="AW73" i="215" s="1"/>
  <c r="BG91" i="215"/>
  <c r="AV91" i="215"/>
  <c r="AU91" i="215" s="1"/>
  <c r="BG69" i="215"/>
  <c r="AZ81" i="215"/>
  <c r="AX72" i="215"/>
  <c r="AW72" i="215" s="1"/>
  <c r="BH92" i="215"/>
  <c r="AY92" i="215" s="1"/>
  <c r="AZ92" i="215" s="1"/>
  <c r="BG87" i="215"/>
  <c r="AZ88" i="215"/>
  <c r="AZ77" i="215"/>
  <c r="BF82" i="215"/>
  <c r="BG78" i="215"/>
  <c r="AC47" i="215"/>
  <c r="AC19" i="215"/>
  <c r="AC68" i="215"/>
  <c r="AC67" i="215"/>
  <c r="AC66" i="215"/>
  <c r="AC65" i="215"/>
  <c r="AC64" i="215"/>
  <c r="AC63" i="215"/>
  <c r="AC62" i="215"/>
  <c r="AC61" i="215"/>
  <c r="AC60" i="215"/>
  <c r="AC59" i="215"/>
  <c r="AC58" i="215"/>
  <c r="AC57" i="215"/>
  <c r="AC56" i="215"/>
  <c r="AC55" i="215"/>
  <c r="AC54" i="215"/>
  <c r="AC53" i="215"/>
  <c r="AC52" i="215"/>
  <c r="AC51" i="215"/>
  <c r="AC50" i="215"/>
  <c r="AC49" i="215"/>
  <c r="AC48" i="215"/>
  <c r="AC46" i="215"/>
  <c r="AC45" i="215"/>
  <c r="AC44" i="215"/>
  <c r="AC43" i="215"/>
  <c r="AC42" i="215"/>
  <c r="AC41" i="215"/>
  <c r="AC40" i="215"/>
  <c r="AC39" i="215"/>
  <c r="AC38" i="215"/>
  <c r="AC37" i="215"/>
  <c r="AC36" i="215"/>
  <c r="AC35" i="215"/>
  <c r="AC34" i="215"/>
  <c r="AC33" i="215"/>
  <c r="AC32" i="215"/>
  <c r="AC31" i="215"/>
  <c r="AC30" i="215"/>
  <c r="AC29" i="215"/>
  <c r="AC28" i="215"/>
  <c r="AC27" i="215"/>
  <c r="AC26" i="215"/>
  <c r="AC25" i="215"/>
  <c r="AC24" i="215"/>
  <c r="AC23" i="215"/>
  <c r="AC22" i="215"/>
  <c r="AC21" i="215"/>
  <c r="AC20" i="215"/>
  <c r="AC18" i="215"/>
  <c r="AC17" i="215"/>
  <c r="AC16" i="215"/>
  <c r="AC15" i="215"/>
  <c r="AC14" i="215"/>
  <c r="AC13" i="215"/>
  <c r="AE13" i="215" s="1"/>
  <c r="AX739" i="215" l="1"/>
  <c r="AW739" i="215" s="1"/>
  <c r="BH739" i="215" s="1"/>
  <c r="AY739" i="215" s="1"/>
  <c r="AZ738" i="215"/>
  <c r="AZ737" i="215"/>
  <c r="AX735" i="215"/>
  <c r="AW735" i="215" s="1"/>
  <c r="BH735" i="215"/>
  <c r="AY735" i="215" s="1"/>
  <c r="AZ725" i="215"/>
  <c r="BH716" i="215"/>
  <c r="AY716" i="215" s="1"/>
  <c r="AZ716" i="215" s="1"/>
  <c r="BH712" i="215"/>
  <c r="AY712" i="215" s="1"/>
  <c r="AZ712" i="215" s="1"/>
  <c r="AX717" i="215"/>
  <c r="AW717" i="215" s="1"/>
  <c r="BH717" i="215" s="1"/>
  <c r="AY717" i="215" s="1"/>
  <c r="AZ718" i="215"/>
  <c r="AZ689" i="215"/>
  <c r="AZ693" i="215"/>
  <c r="BH687" i="215"/>
  <c r="AY687" i="215" s="1"/>
  <c r="AZ687" i="215" s="1"/>
  <c r="AZ685" i="215"/>
  <c r="AZ683" i="215"/>
  <c r="AZ679" i="215"/>
  <c r="BH678" i="215"/>
  <c r="AY678" i="215" s="1"/>
  <c r="AZ678" i="215" s="1"/>
  <c r="AZ677" i="215"/>
  <c r="AZ675" i="215"/>
  <c r="AZ661" i="215"/>
  <c r="AZ660" i="215"/>
  <c r="AZ665" i="215"/>
  <c r="AX622" i="215"/>
  <c r="AW622" i="215" s="1"/>
  <c r="BH622" i="215"/>
  <c r="AY622" i="215" s="1"/>
  <c r="BH627" i="215"/>
  <c r="AY627" i="215" s="1"/>
  <c r="AZ627" i="215" s="1"/>
  <c r="AZ635" i="215"/>
  <c r="AZ622" i="215"/>
  <c r="BH635" i="215"/>
  <c r="AY635" i="215" s="1"/>
  <c r="AZ639" i="215"/>
  <c r="AX636" i="215"/>
  <c r="AW636" i="215" s="1"/>
  <c r="AZ636" i="215" s="1"/>
  <c r="BH636" i="215"/>
  <c r="AY636" i="215" s="1"/>
  <c r="AZ626" i="215"/>
  <c r="BG631" i="215"/>
  <c r="BH639" i="215"/>
  <c r="AY639" i="215" s="1"/>
  <c r="AX623" i="215"/>
  <c r="AW623" i="215" s="1"/>
  <c r="BH623" i="215"/>
  <c r="AY623" i="215" s="1"/>
  <c r="BH648" i="215"/>
  <c r="AY648" i="215" s="1"/>
  <c r="AZ648" i="215" s="1"/>
  <c r="AX648" i="215"/>
  <c r="AW648" i="215" s="1"/>
  <c r="AZ644" i="215"/>
  <c r="AZ634" i="215"/>
  <c r="AZ645" i="215"/>
  <c r="AX577" i="215"/>
  <c r="AW577" i="215" s="1"/>
  <c r="AX605" i="215"/>
  <c r="AW605" i="215" s="1"/>
  <c r="AX617" i="215"/>
  <c r="AW617" i="215" s="1"/>
  <c r="BH593" i="215"/>
  <c r="AY593" i="215" s="1"/>
  <c r="AZ593" i="215" s="1"/>
  <c r="AZ583" i="215"/>
  <c r="AZ592" i="215"/>
  <c r="AX589" i="215"/>
  <c r="AW589" i="215" s="1"/>
  <c r="BH589" i="215"/>
  <c r="AY589" i="215" s="1"/>
  <c r="BH614" i="215"/>
  <c r="AY614" i="215" s="1"/>
  <c r="AZ614" i="215" s="1"/>
  <c r="BH592" i="215"/>
  <c r="AY592" i="215" s="1"/>
  <c r="AX609" i="215"/>
  <c r="AW609" i="215" s="1"/>
  <c r="BH562" i="215"/>
  <c r="AY562" i="215" s="1"/>
  <c r="AX562" i="215"/>
  <c r="AW562" i="215" s="1"/>
  <c r="BH517" i="215"/>
  <c r="AY517" i="215" s="1"/>
  <c r="AZ517" i="215" s="1"/>
  <c r="BH550" i="215"/>
  <c r="AY550" i="215" s="1"/>
  <c r="AZ550" i="215" s="1"/>
  <c r="AX532" i="215"/>
  <c r="AW532" i="215" s="1"/>
  <c r="BH532" i="215" s="1"/>
  <c r="AY532" i="215" s="1"/>
  <c r="AZ532" i="215" s="1"/>
  <c r="AZ523" i="215"/>
  <c r="BH523" i="215"/>
  <c r="AY523" i="215" s="1"/>
  <c r="AX540" i="215"/>
  <c r="AW540" i="215" s="1"/>
  <c r="AZ545" i="215"/>
  <c r="AZ552" i="215"/>
  <c r="BH559" i="215"/>
  <c r="AY559" i="215" s="1"/>
  <c r="AZ559" i="215" s="1"/>
  <c r="BG554" i="215"/>
  <c r="AZ547" i="215"/>
  <c r="AZ513" i="215"/>
  <c r="AX510" i="215"/>
  <c r="AW510" i="215" s="1"/>
  <c r="BH509" i="215"/>
  <c r="AY509" i="215" s="1"/>
  <c r="AZ509" i="215" s="1"/>
  <c r="AZ506" i="215"/>
  <c r="AZ497" i="215"/>
  <c r="AZ495" i="215"/>
  <c r="AX460" i="215"/>
  <c r="AW460" i="215" s="1"/>
  <c r="BH460" i="215" s="1"/>
  <c r="AY460" i="215" s="1"/>
  <c r="AZ460" i="215" s="1"/>
  <c r="AX473" i="215"/>
  <c r="AW473" i="215" s="1"/>
  <c r="BH473" i="215" s="1"/>
  <c r="AY473" i="215" s="1"/>
  <c r="AZ464" i="215"/>
  <c r="AX454" i="215"/>
  <c r="AW454" i="215" s="1"/>
  <c r="AX483" i="215"/>
  <c r="AW483" i="215" s="1"/>
  <c r="BH483" i="215"/>
  <c r="AY483" i="215" s="1"/>
  <c r="BH464" i="215"/>
  <c r="AY464" i="215" s="1"/>
  <c r="BH486" i="215"/>
  <c r="AY486" i="215" s="1"/>
  <c r="AX486" i="215"/>
  <c r="AW486" i="215" s="1"/>
  <c r="AZ448" i="215"/>
  <c r="AX452" i="215"/>
  <c r="AW452" i="215" s="1"/>
  <c r="BH452" i="215" s="1"/>
  <c r="AY452" i="215" s="1"/>
  <c r="BG477" i="215"/>
  <c r="AX445" i="215"/>
  <c r="AW445" i="215" s="1"/>
  <c r="AX484" i="215"/>
  <c r="AW484" i="215" s="1"/>
  <c r="BH484" i="215" s="1"/>
  <c r="AY484" i="215" s="1"/>
  <c r="BG459" i="215"/>
  <c r="AX471" i="215"/>
  <c r="AW471" i="215" s="1"/>
  <c r="BH471" i="215"/>
  <c r="AY471" i="215" s="1"/>
  <c r="AZ451" i="215"/>
  <c r="AX446" i="215"/>
  <c r="AW446" i="215" s="1"/>
  <c r="AZ482" i="215"/>
  <c r="AZ442" i="215"/>
  <c r="AZ449" i="215"/>
  <c r="BH479" i="215"/>
  <c r="AY479" i="215" s="1"/>
  <c r="AZ479" i="215" s="1"/>
  <c r="BH442" i="215"/>
  <c r="AY442" i="215" s="1"/>
  <c r="AX421" i="215"/>
  <c r="AW421" i="215" s="1"/>
  <c r="AX436" i="215"/>
  <c r="AW436" i="215" s="1"/>
  <c r="BH436" i="215"/>
  <c r="AY436" i="215" s="1"/>
  <c r="AZ384" i="215"/>
  <c r="AX393" i="215"/>
  <c r="AW393" i="215" s="1"/>
  <c r="BH424" i="215"/>
  <c r="AY424" i="215" s="1"/>
  <c r="AX424" i="215"/>
  <c r="AW424" i="215" s="1"/>
  <c r="AX388" i="215"/>
  <c r="AW388" i="215" s="1"/>
  <c r="BH388" i="215"/>
  <c r="AY388" i="215" s="1"/>
  <c r="AX411" i="215"/>
  <c r="AW411" i="215" s="1"/>
  <c r="AZ385" i="215"/>
  <c r="AX430" i="215"/>
  <c r="AW430" i="215" s="1"/>
  <c r="AZ423" i="215"/>
  <c r="BH385" i="215"/>
  <c r="AY385" i="215" s="1"/>
  <c r="AX406" i="215"/>
  <c r="AW406" i="215" s="1"/>
  <c r="BH406" i="215"/>
  <c r="AY406" i="215" s="1"/>
  <c r="AZ394" i="215"/>
  <c r="AX427" i="215"/>
  <c r="AW427" i="215" s="1"/>
  <c r="BH427" i="215"/>
  <c r="AY427" i="215" s="1"/>
  <c r="AZ433" i="215"/>
  <c r="AV426" i="215"/>
  <c r="AU426" i="215" s="1"/>
  <c r="BG426" i="215"/>
  <c r="BH433" i="215"/>
  <c r="AY433" i="215" s="1"/>
  <c r="AZ391" i="215"/>
  <c r="AX373" i="215"/>
  <c r="AW373" i="215" s="1"/>
  <c r="BH373" i="215"/>
  <c r="AY373" i="215" s="1"/>
  <c r="AX330" i="215"/>
  <c r="AW330" i="215" s="1"/>
  <c r="AZ333" i="215"/>
  <c r="BG325" i="215"/>
  <c r="AZ359" i="215"/>
  <c r="AZ365" i="215"/>
  <c r="AX328" i="215"/>
  <c r="AW328" i="215" s="1"/>
  <c r="AZ372" i="215"/>
  <c r="BH359" i="215"/>
  <c r="AY359" i="215" s="1"/>
  <c r="AX336" i="215"/>
  <c r="AW336" i="215" s="1"/>
  <c r="AX374" i="215"/>
  <c r="AW374" i="215" s="1"/>
  <c r="AX371" i="215"/>
  <c r="AW371" i="215" s="1"/>
  <c r="BH371" i="215"/>
  <c r="AY371" i="215" s="1"/>
  <c r="AX332" i="215"/>
  <c r="AW332" i="215" s="1"/>
  <c r="BH329" i="215"/>
  <c r="AY329" i="215" s="1"/>
  <c r="AX329" i="215"/>
  <c r="AW329" i="215" s="1"/>
  <c r="AZ329" i="215" s="1"/>
  <c r="AX354" i="215"/>
  <c r="AW354" i="215" s="1"/>
  <c r="BH354" i="215" s="1"/>
  <c r="AY354" i="215" s="1"/>
  <c r="AZ354" i="215" s="1"/>
  <c r="AX360" i="215"/>
  <c r="AW360" i="215" s="1"/>
  <c r="BH360" i="215"/>
  <c r="AY360" i="215" s="1"/>
  <c r="AX375" i="215"/>
  <c r="AW375" i="215" s="1"/>
  <c r="BH375" i="215" s="1"/>
  <c r="AY375" i="215" s="1"/>
  <c r="AX350" i="215"/>
  <c r="AW350" i="215" s="1"/>
  <c r="BH350" i="215"/>
  <c r="AY350" i="215" s="1"/>
  <c r="AZ361" i="215"/>
  <c r="AX285" i="215"/>
  <c r="AW285" i="215" s="1"/>
  <c r="BH285" i="215" s="1"/>
  <c r="AY285" i="215" s="1"/>
  <c r="AZ310" i="215"/>
  <c r="AZ260" i="215"/>
  <c r="AX293" i="215"/>
  <c r="AW293" i="215" s="1"/>
  <c r="BH293" i="215" s="1"/>
  <c r="AY293" i="215" s="1"/>
  <c r="BH284" i="215"/>
  <c r="AY284" i="215" s="1"/>
  <c r="AZ284" i="215" s="1"/>
  <c r="AZ313" i="215"/>
  <c r="BH259" i="215"/>
  <c r="AY259" i="215" s="1"/>
  <c r="AX259" i="215"/>
  <c r="AW259" i="215" s="1"/>
  <c r="BH313" i="215"/>
  <c r="AY313" i="215" s="1"/>
  <c r="BH316" i="215"/>
  <c r="AY316" i="215" s="1"/>
  <c r="AZ316" i="215" s="1"/>
  <c r="BH281" i="215"/>
  <c r="AY281" i="215" s="1"/>
  <c r="AX281" i="215"/>
  <c r="AW281" i="215" s="1"/>
  <c r="AZ308" i="215"/>
  <c r="BH319" i="215"/>
  <c r="AY319" i="215" s="1"/>
  <c r="AZ319" i="215" s="1"/>
  <c r="AZ277" i="215"/>
  <c r="BG279" i="215"/>
  <c r="AX246" i="215"/>
  <c r="AW246" i="215" s="1"/>
  <c r="BH246" i="215"/>
  <c r="AY246" i="215" s="1"/>
  <c r="AZ246" i="215" s="1"/>
  <c r="AZ224" i="215"/>
  <c r="AX219" i="215"/>
  <c r="AW219" i="215" s="1"/>
  <c r="AZ249" i="215"/>
  <c r="BH230" i="215"/>
  <c r="AY230" i="215" s="1"/>
  <c r="AZ230" i="215" s="1"/>
  <c r="AX255" i="215"/>
  <c r="AW255" i="215" s="1"/>
  <c r="BH212" i="215"/>
  <c r="AY212" i="215" s="1"/>
  <c r="AZ212" i="215" s="1"/>
  <c r="BG243" i="215"/>
  <c r="BG231" i="215"/>
  <c r="AZ214" i="215"/>
  <c r="BG236" i="215"/>
  <c r="AV223" i="215"/>
  <c r="AU223" i="215" s="1"/>
  <c r="BG223" i="215"/>
  <c r="AZ238" i="215"/>
  <c r="AZ252" i="215"/>
  <c r="AZ225" i="215"/>
  <c r="AZ244" i="215"/>
  <c r="AZ251" i="215"/>
  <c r="AX207" i="215"/>
  <c r="AW207" i="215" s="1"/>
  <c r="AZ241" i="215"/>
  <c r="AX213" i="215"/>
  <c r="AW213" i="215" s="1"/>
  <c r="AZ250" i="215"/>
  <c r="BH252" i="215"/>
  <c r="AY252" i="215" s="1"/>
  <c r="AZ197" i="215"/>
  <c r="AX191" i="215"/>
  <c r="AW191" i="215" s="1"/>
  <c r="AZ195" i="215"/>
  <c r="AZ189" i="215"/>
  <c r="BH185" i="215"/>
  <c r="AY185" i="215" s="1"/>
  <c r="AZ185" i="215" s="1"/>
  <c r="BH202" i="215"/>
  <c r="AY202" i="215" s="1"/>
  <c r="AZ202" i="215" s="1"/>
  <c r="AX197" i="215"/>
  <c r="AW197" i="215" s="1"/>
  <c r="BH197" i="215"/>
  <c r="AY197" i="215" s="1"/>
  <c r="AZ188" i="215"/>
  <c r="AZ150" i="215"/>
  <c r="AZ168" i="215"/>
  <c r="AX186" i="215"/>
  <c r="AW186" i="215" s="1"/>
  <c r="BH186" i="215" s="1"/>
  <c r="AY186" i="215" s="1"/>
  <c r="AX154" i="215"/>
  <c r="AW154" i="215" s="1"/>
  <c r="BH178" i="215"/>
  <c r="AY178" i="215" s="1"/>
  <c r="AZ178" i="215" s="1"/>
  <c r="BH158" i="215"/>
  <c r="AY158" i="215" s="1"/>
  <c r="AX158" i="215"/>
  <c r="AW158" i="215" s="1"/>
  <c r="BH189" i="215"/>
  <c r="AY189" i="215" s="1"/>
  <c r="AX198" i="215"/>
  <c r="AW198" i="215" s="1"/>
  <c r="AZ181" i="215"/>
  <c r="BH163" i="215"/>
  <c r="AY163" i="215" s="1"/>
  <c r="AX163" i="215"/>
  <c r="AW163" i="215" s="1"/>
  <c r="AX187" i="215"/>
  <c r="AW187" i="215" s="1"/>
  <c r="BH187" i="215"/>
  <c r="AY187" i="215" s="1"/>
  <c r="AZ164" i="215"/>
  <c r="AX144" i="215"/>
  <c r="AW144" i="215" s="1"/>
  <c r="BH144" i="215"/>
  <c r="AY144" i="215" s="1"/>
  <c r="AX107" i="215"/>
  <c r="AW107" i="215" s="1"/>
  <c r="AZ107" i="215" s="1"/>
  <c r="BH107" i="215"/>
  <c r="AY107" i="215" s="1"/>
  <c r="BH106" i="215"/>
  <c r="AY106" i="215" s="1"/>
  <c r="AX106" i="215"/>
  <c r="AW106" i="215" s="1"/>
  <c r="AX108" i="215"/>
  <c r="AW108" i="215" s="1"/>
  <c r="BH108" i="215"/>
  <c r="AY108" i="215" s="1"/>
  <c r="AZ100" i="215"/>
  <c r="AZ146" i="215"/>
  <c r="AZ126" i="215"/>
  <c r="BH137" i="215"/>
  <c r="AY137" i="215" s="1"/>
  <c r="AZ137" i="215" s="1"/>
  <c r="AZ101" i="215"/>
  <c r="AZ132" i="215"/>
  <c r="AZ122" i="215"/>
  <c r="AZ98" i="215"/>
  <c r="AX109" i="215"/>
  <c r="AW109" i="215" s="1"/>
  <c r="BH109" i="215" s="1"/>
  <c r="AY109" i="215" s="1"/>
  <c r="AZ109" i="215" s="1"/>
  <c r="AZ128" i="215"/>
  <c r="BH122" i="215"/>
  <c r="AY122" i="215" s="1"/>
  <c r="BH98" i="215"/>
  <c r="AY98" i="215" s="1"/>
  <c r="BH123" i="215"/>
  <c r="AY123" i="215" s="1"/>
  <c r="AZ123" i="215" s="1"/>
  <c r="AZ96" i="215"/>
  <c r="AX105" i="215"/>
  <c r="AW105" i="215" s="1"/>
  <c r="BH105" i="215"/>
  <c r="AY105" i="215" s="1"/>
  <c r="BH128" i="215"/>
  <c r="AY128" i="215" s="1"/>
  <c r="AZ125" i="215"/>
  <c r="BG145" i="215"/>
  <c r="AX124" i="215"/>
  <c r="AW124" i="215" s="1"/>
  <c r="AZ95" i="215"/>
  <c r="AZ119" i="215"/>
  <c r="BH133" i="215"/>
  <c r="AY133" i="215" s="1"/>
  <c r="AZ133" i="215" s="1"/>
  <c r="AZ140" i="215"/>
  <c r="AX91" i="215"/>
  <c r="AW91" i="215" s="1"/>
  <c r="AX87" i="215"/>
  <c r="AW87" i="215" s="1"/>
  <c r="BH87" i="215"/>
  <c r="AY87" i="215" s="1"/>
  <c r="AX78" i="215"/>
  <c r="AW78" i="215" s="1"/>
  <c r="AX69" i="215"/>
  <c r="AW69" i="215" s="1"/>
  <c r="BH73" i="215"/>
  <c r="AY73" i="215" s="1"/>
  <c r="AZ73" i="215" s="1"/>
  <c r="BG82" i="215"/>
  <c r="AV82" i="215"/>
  <c r="AU82" i="215" s="1"/>
  <c r="BH72" i="215"/>
  <c r="AY72" i="215" s="1"/>
  <c r="AZ72" i="215" s="1"/>
  <c r="BH86" i="215"/>
  <c r="AY86" i="215" s="1"/>
  <c r="AZ86" i="215" s="1"/>
  <c r="AJ26" i="215"/>
  <c r="BB26" i="215" s="1"/>
  <c r="AN26" i="215" s="1"/>
  <c r="AM26" i="215" s="1"/>
  <c r="AE26" i="215"/>
  <c r="AE44" i="215"/>
  <c r="AJ44" i="215" s="1"/>
  <c r="BB44" i="215" s="1"/>
  <c r="AJ51" i="215"/>
  <c r="BB51" i="215" s="1"/>
  <c r="AN51" i="215" s="1"/>
  <c r="AM51" i="215" s="1"/>
  <c r="AE51" i="215"/>
  <c r="AJ57" i="215"/>
  <c r="BB57" i="215" s="1"/>
  <c r="AN57" i="215" s="1"/>
  <c r="AM57" i="215" s="1"/>
  <c r="AE57" i="215"/>
  <c r="AE63" i="215"/>
  <c r="AJ63" i="215" s="1"/>
  <c r="BB63" i="215" s="1"/>
  <c r="AJ21" i="215"/>
  <c r="BB21" i="215" s="1"/>
  <c r="AN21" i="215" s="1"/>
  <c r="AM21" i="215" s="1"/>
  <c r="AE21" i="215"/>
  <c r="AJ27" i="215"/>
  <c r="BB27" i="215" s="1"/>
  <c r="AN27" i="215" s="1"/>
  <c r="AM27" i="215" s="1"/>
  <c r="AE27" i="215"/>
  <c r="AE33" i="215"/>
  <c r="AJ33" i="215" s="1"/>
  <c r="BB33" i="215" s="1"/>
  <c r="AJ39" i="215"/>
  <c r="BB39" i="215" s="1"/>
  <c r="AN39" i="215" s="1"/>
  <c r="AM39" i="215" s="1"/>
  <c r="AE39" i="215"/>
  <c r="AJ45" i="215"/>
  <c r="BB45" i="215" s="1"/>
  <c r="AN45" i="215" s="1"/>
  <c r="AM45" i="215" s="1"/>
  <c r="AE45" i="215"/>
  <c r="AE52" i="215"/>
  <c r="AJ52" i="215" s="1"/>
  <c r="BB52" i="215" s="1"/>
  <c r="AJ58" i="215"/>
  <c r="BB58" i="215" s="1"/>
  <c r="AN58" i="215" s="1"/>
  <c r="AM58" i="215" s="1"/>
  <c r="AE58" i="215"/>
  <c r="AJ64" i="215"/>
  <c r="BB64" i="215" s="1"/>
  <c r="AN64" i="215" s="1"/>
  <c r="AM64" i="215" s="1"/>
  <c r="AE64" i="215"/>
  <c r="AE47" i="215"/>
  <c r="AJ47" i="215" s="1"/>
  <c r="BB47" i="215" s="1"/>
  <c r="AJ15" i="215"/>
  <c r="BB15" i="215" s="1"/>
  <c r="AN15" i="215" s="1"/>
  <c r="AM15" i="215" s="1"/>
  <c r="AE15" i="215"/>
  <c r="AJ22" i="215"/>
  <c r="BB22" i="215" s="1"/>
  <c r="AN22" i="215" s="1"/>
  <c r="AM22" i="215" s="1"/>
  <c r="AE22" i="215"/>
  <c r="AE28" i="215"/>
  <c r="AJ28" i="215" s="1"/>
  <c r="BB28" i="215" s="1"/>
  <c r="AJ34" i="215"/>
  <c r="BB34" i="215" s="1"/>
  <c r="AN34" i="215" s="1"/>
  <c r="AM34" i="215" s="1"/>
  <c r="AE34" i="215"/>
  <c r="AJ40" i="215"/>
  <c r="BB40" i="215" s="1"/>
  <c r="AN40" i="215" s="1"/>
  <c r="AM40" i="215" s="1"/>
  <c r="AE40" i="215"/>
  <c r="AE46" i="215"/>
  <c r="AJ46" i="215" s="1"/>
  <c r="BB46" i="215" s="1"/>
  <c r="AJ53" i="215"/>
  <c r="BB53" i="215" s="1"/>
  <c r="AN53" i="215" s="1"/>
  <c r="AM53" i="215" s="1"/>
  <c r="AE53" i="215"/>
  <c r="AJ59" i="215"/>
  <c r="BB59" i="215" s="1"/>
  <c r="AN59" i="215" s="1"/>
  <c r="AM59" i="215" s="1"/>
  <c r="AE59" i="215"/>
  <c r="AE65" i="215"/>
  <c r="AJ65" i="215" s="1"/>
  <c r="BB65" i="215" s="1"/>
  <c r="AJ60" i="215"/>
  <c r="BB60" i="215" s="1"/>
  <c r="AN60" i="215" s="1"/>
  <c r="AM60" i="215" s="1"/>
  <c r="AE60" i="215"/>
  <c r="AJ16" i="215"/>
  <c r="BB16" i="215" s="1"/>
  <c r="AN16" i="215" s="1"/>
  <c r="AM16" i="215" s="1"/>
  <c r="AE16" i="215"/>
  <c r="AE41" i="215"/>
  <c r="AJ41" i="215" s="1"/>
  <c r="BB41" i="215" s="1"/>
  <c r="AJ38" i="215"/>
  <c r="BB38" i="215" s="1"/>
  <c r="AN38" i="215" s="1"/>
  <c r="AM38" i="215" s="1"/>
  <c r="AE38" i="215"/>
  <c r="AJ23" i="215"/>
  <c r="BB23" i="215" s="1"/>
  <c r="AN23" i="215" s="1"/>
  <c r="AM23" i="215" s="1"/>
  <c r="AE23" i="215"/>
  <c r="AE29" i="215"/>
  <c r="AJ29" i="215" s="1"/>
  <c r="BB29" i="215" s="1"/>
  <c r="AJ35" i="215"/>
  <c r="BB35" i="215" s="1"/>
  <c r="AN35" i="215" s="1"/>
  <c r="AM35" i="215" s="1"/>
  <c r="AE35" i="215"/>
  <c r="AJ48" i="215"/>
  <c r="BB48" i="215" s="1"/>
  <c r="AN48" i="215" s="1"/>
  <c r="AM48" i="215" s="1"/>
  <c r="AE48" i="215"/>
  <c r="AE54" i="215"/>
  <c r="AJ54" i="215" s="1"/>
  <c r="BB54" i="215" s="1"/>
  <c r="AJ66" i="215"/>
  <c r="BB66" i="215" s="1"/>
  <c r="AN66" i="215" s="1"/>
  <c r="AM66" i="215" s="1"/>
  <c r="AE66" i="215"/>
  <c r="AJ17" i="215"/>
  <c r="BB17" i="215" s="1"/>
  <c r="AN17" i="215" s="1"/>
  <c r="AM17" i="215" s="1"/>
  <c r="AE17" i="215"/>
  <c r="AE24" i="215"/>
  <c r="AJ24" i="215" s="1"/>
  <c r="BB24" i="215" s="1"/>
  <c r="AJ30" i="215"/>
  <c r="BB30" i="215" s="1"/>
  <c r="AN30" i="215" s="1"/>
  <c r="AM30" i="215" s="1"/>
  <c r="AE30" i="215"/>
  <c r="AJ36" i="215"/>
  <c r="BB36" i="215" s="1"/>
  <c r="AN36" i="215" s="1"/>
  <c r="AM36" i="215" s="1"/>
  <c r="BC36" i="215" s="1"/>
  <c r="BD36" i="215" s="1"/>
  <c r="AE36" i="215"/>
  <c r="AE42" i="215"/>
  <c r="AJ42" i="215" s="1"/>
  <c r="BB42" i="215" s="1"/>
  <c r="AJ49" i="215"/>
  <c r="BB49" i="215" s="1"/>
  <c r="AN49" i="215" s="1"/>
  <c r="AM49" i="215" s="1"/>
  <c r="AE49" i="215"/>
  <c r="AJ55" i="215"/>
  <c r="BB55" i="215" s="1"/>
  <c r="AN55" i="215" s="1"/>
  <c r="AM55" i="215" s="1"/>
  <c r="AE55" i="215"/>
  <c r="AE61" i="215"/>
  <c r="AJ61" i="215" s="1"/>
  <c r="BB61" i="215" s="1"/>
  <c r="AJ67" i="215"/>
  <c r="BB67" i="215" s="1"/>
  <c r="AN67" i="215" s="1"/>
  <c r="AM67" i="215" s="1"/>
  <c r="AE67" i="215"/>
  <c r="AJ18" i="215"/>
  <c r="BB18" i="215" s="1"/>
  <c r="AN18" i="215" s="1"/>
  <c r="AM18" i="215" s="1"/>
  <c r="AE18" i="215"/>
  <c r="AE25" i="215"/>
  <c r="AJ25" i="215" s="1"/>
  <c r="BB25" i="215" s="1"/>
  <c r="AJ31" i="215"/>
  <c r="BB31" i="215" s="1"/>
  <c r="AN31" i="215" s="1"/>
  <c r="AM31" i="215" s="1"/>
  <c r="BC31" i="215" s="1"/>
  <c r="BD31" i="215" s="1"/>
  <c r="AR31" i="215" s="1"/>
  <c r="AQ31" i="215" s="1"/>
  <c r="BE31" i="215" s="1"/>
  <c r="AE31" i="215"/>
  <c r="AJ37" i="215"/>
  <c r="BB37" i="215" s="1"/>
  <c r="AN37" i="215" s="1"/>
  <c r="AM37" i="215" s="1"/>
  <c r="AE37" i="215"/>
  <c r="AE43" i="215"/>
  <c r="AJ43" i="215" s="1"/>
  <c r="BB43" i="215" s="1"/>
  <c r="AJ50" i="215"/>
  <c r="BB50" i="215" s="1"/>
  <c r="AN50" i="215" s="1"/>
  <c r="AM50" i="215" s="1"/>
  <c r="AE50" i="215"/>
  <c r="AJ56" i="215"/>
  <c r="BB56" i="215" s="1"/>
  <c r="AN56" i="215" s="1"/>
  <c r="AM56" i="215" s="1"/>
  <c r="AE56" i="215"/>
  <c r="AE62" i="215"/>
  <c r="AJ62" i="215" s="1"/>
  <c r="BB62" i="215" s="1"/>
  <c r="AJ68" i="215"/>
  <c r="BB68" i="215" s="1"/>
  <c r="AN68" i="215" s="1"/>
  <c r="AM68" i="215" s="1"/>
  <c r="AE68" i="215"/>
  <c r="AJ20" i="215"/>
  <c r="BB20" i="215" s="1"/>
  <c r="AN20" i="215" s="1"/>
  <c r="AM20" i="215" s="1"/>
  <c r="AE20" i="215"/>
  <c r="AE19" i="215"/>
  <c r="AJ19" i="215" s="1"/>
  <c r="BB19" i="215" s="1"/>
  <c r="AJ32" i="215"/>
  <c r="BB32" i="215" s="1"/>
  <c r="AN32" i="215" s="1"/>
  <c r="AM32" i="215" s="1"/>
  <c r="BC32" i="215" s="1"/>
  <c r="BD32" i="215" s="1"/>
  <c r="AE32" i="215"/>
  <c r="AJ14" i="215"/>
  <c r="BB14" i="215" s="1"/>
  <c r="AN14" i="215" s="1"/>
  <c r="AM14" i="215" s="1"/>
  <c r="AE14" i="215"/>
  <c r="AJ13" i="215"/>
  <c r="BC68" i="215"/>
  <c r="BD68" i="215" s="1"/>
  <c r="BC57" i="215"/>
  <c r="BD57" i="215" s="1"/>
  <c r="BC56" i="215"/>
  <c r="BD56" i="215" s="1"/>
  <c r="BC50" i="215"/>
  <c r="BD50" i="215" s="1"/>
  <c r="BC48" i="215"/>
  <c r="BD48" i="215" s="1"/>
  <c r="BC45" i="215"/>
  <c r="BD45" i="215" s="1"/>
  <c r="BC38" i="215"/>
  <c r="BD38" i="215" s="1"/>
  <c r="AR36" i="215"/>
  <c r="AQ36" i="215" s="1"/>
  <c r="BE36" i="215" s="1"/>
  <c r="AR32" i="215"/>
  <c r="AQ32" i="215" s="1"/>
  <c r="BE32" i="215" s="1"/>
  <c r="BC27" i="215"/>
  <c r="BD27" i="215" s="1"/>
  <c r="BC26" i="215"/>
  <c r="BD26" i="215" s="1"/>
  <c r="BC20" i="215"/>
  <c r="BD20" i="215" s="1"/>
  <c r="BC18" i="215"/>
  <c r="BD18" i="215" s="1"/>
  <c r="BC14" i="215"/>
  <c r="BD14" i="215" s="1"/>
  <c r="AZ739" i="215" l="1"/>
  <c r="AZ735" i="215"/>
  <c r="AZ717" i="215"/>
  <c r="AZ623" i="215"/>
  <c r="AX631" i="215"/>
  <c r="AW631" i="215" s="1"/>
  <c r="BH631" i="215"/>
  <c r="AY631" i="215" s="1"/>
  <c r="AZ605" i="215"/>
  <c r="BH609" i="215"/>
  <c r="AY609" i="215" s="1"/>
  <c r="AZ609" i="215" s="1"/>
  <c r="BH605" i="215"/>
  <c r="AY605" i="215" s="1"/>
  <c r="AZ617" i="215"/>
  <c r="BH617" i="215"/>
  <c r="AY617" i="215" s="1"/>
  <c r="BH577" i="215"/>
  <c r="AY577" i="215" s="1"/>
  <c r="AZ577" i="215" s="1"/>
  <c r="AZ589" i="215"/>
  <c r="AZ562" i="215"/>
  <c r="AX554" i="215"/>
  <c r="AW554" i="215" s="1"/>
  <c r="BH540" i="215"/>
  <c r="AY540" i="215" s="1"/>
  <c r="AZ540" i="215" s="1"/>
  <c r="BH510" i="215"/>
  <c r="AY510" i="215" s="1"/>
  <c r="AZ510" i="215" s="1"/>
  <c r="BH446" i="215"/>
  <c r="AY446" i="215" s="1"/>
  <c r="AZ446" i="215" s="1"/>
  <c r="AZ484" i="215"/>
  <c r="AZ473" i="215"/>
  <c r="BH445" i="215"/>
  <c r="AY445" i="215" s="1"/>
  <c r="AZ445" i="215" s="1"/>
  <c r="AZ452" i="215"/>
  <c r="AZ483" i="215"/>
  <c r="AZ471" i="215"/>
  <c r="AX477" i="215"/>
  <c r="AW477" i="215" s="1"/>
  <c r="BH477" i="215"/>
  <c r="AY477" i="215" s="1"/>
  <c r="AZ454" i="215"/>
  <c r="AX459" i="215"/>
  <c r="AW459" i="215" s="1"/>
  <c r="BH459" i="215"/>
  <c r="AY459" i="215" s="1"/>
  <c r="AZ486" i="215"/>
  <c r="BH454" i="215"/>
  <c r="AY454" i="215" s="1"/>
  <c r="AZ393" i="215"/>
  <c r="AX426" i="215"/>
  <c r="AW426" i="215" s="1"/>
  <c r="BH426" i="215"/>
  <c r="AY426" i="215" s="1"/>
  <c r="AZ427" i="215"/>
  <c r="AZ388" i="215"/>
  <c r="BH430" i="215"/>
  <c r="AY430" i="215" s="1"/>
  <c r="AZ430" i="215" s="1"/>
  <c r="AZ424" i="215"/>
  <c r="AZ436" i="215"/>
  <c r="AZ421" i="215"/>
  <c r="AZ426" i="215"/>
  <c r="AZ406" i="215"/>
  <c r="BH411" i="215"/>
  <c r="AY411" i="215" s="1"/>
  <c r="AZ411" i="215" s="1"/>
  <c r="BH393" i="215"/>
  <c r="AY393" i="215" s="1"/>
  <c r="BH421" i="215"/>
  <c r="AY421" i="215" s="1"/>
  <c r="AZ375" i="215"/>
  <c r="AZ374" i="215"/>
  <c r="AZ328" i="215"/>
  <c r="AZ332" i="215"/>
  <c r="BH374" i="215"/>
  <c r="AY374" i="215" s="1"/>
  <c r="BH328" i="215"/>
  <c r="AY328" i="215" s="1"/>
  <c r="BH330" i="215"/>
  <c r="AY330" i="215" s="1"/>
  <c r="AZ330" i="215" s="1"/>
  <c r="AZ360" i="215"/>
  <c r="BH332" i="215"/>
  <c r="AY332" i="215" s="1"/>
  <c r="AZ336" i="215"/>
  <c r="BH336" i="215"/>
  <c r="AY336" i="215" s="1"/>
  <c r="AZ373" i="215"/>
  <c r="AZ350" i="215"/>
  <c r="AZ371" i="215"/>
  <c r="AX325" i="215"/>
  <c r="AW325" i="215" s="1"/>
  <c r="BH325" i="215"/>
  <c r="AY325" i="215" s="1"/>
  <c r="AZ281" i="215"/>
  <c r="AX279" i="215"/>
  <c r="AW279" i="215" s="1"/>
  <c r="BH279" i="215"/>
  <c r="AY279" i="215" s="1"/>
  <c r="AZ293" i="215"/>
  <c r="AZ285" i="215"/>
  <c r="AZ259" i="215"/>
  <c r="AX231" i="215"/>
  <c r="AW231" i="215" s="1"/>
  <c r="BH231" i="215"/>
  <c r="AY231" i="215" s="1"/>
  <c r="AZ207" i="215"/>
  <c r="BH207" i="215"/>
  <c r="AY207" i="215" s="1"/>
  <c r="AX223" i="215"/>
  <c r="AW223" i="215" s="1"/>
  <c r="BH223" i="215"/>
  <c r="AY223" i="215" s="1"/>
  <c r="AZ223" i="215" s="1"/>
  <c r="AX243" i="215"/>
  <c r="AW243" i="215" s="1"/>
  <c r="AZ213" i="215"/>
  <c r="AX236" i="215"/>
  <c r="AW236" i="215" s="1"/>
  <c r="BH236" i="215"/>
  <c r="AY236" i="215" s="1"/>
  <c r="BH213" i="215"/>
  <c r="AY213" i="215" s="1"/>
  <c r="BH255" i="215"/>
  <c r="AY255" i="215" s="1"/>
  <c r="AZ255" i="215" s="1"/>
  <c r="BH219" i="215"/>
  <c r="AY219" i="215" s="1"/>
  <c r="AZ219" i="215" s="1"/>
  <c r="AZ198" i="215"/>
  <c r="AZ187" i="215"/>
  <c r="BH191" i="215"/>
  <c r="AY191" i="215" s="1"/>
  <c r="AZ191" i="215" s="1"/>
  <c r="AZ163" i="215"/>
  <c r="AZ158" i="215"/>
  <c r="AZ186" i="215"/>
  <c r="BH198" i="215"/>
  <c r="AY198" i="215" s="1"/>
  <c r="BH154" i="215"/>
  <c r="AY154" i="215" s="1"/>
  <c r="AZ154" i="215" s="1"/>
  <c r="AZ105" i="215"/>
  <c r="BH124" i="215"/>
  <c r="AY124" i="215" s="1"/>
  <c r="AZ124" i="215" s="1"/>
  <c r="AX145" i="215"/>
  <c r="AW145" i="215" s="1"/>
  <c r="BH145" i="215"/>
  <c r="AY145" i="215" s="1"/>
  <c r="AZ108" i="215"/>
  <c r="AZ106" i="215"/>
  <c r="AZ144" i="215"/>
  <c r="AX82" i="215"/>
  <c r="AW82" i="215" s="1"/>
  <c r="BH82" i="215"/>
  <c r="AY82" i="215" s="1"/>
  <c r="AZ82" i="215" s="1"/>
  <c r="AZ87" i="215"/>
  <c r="BH69" i="215"/>
  <c r="AY69" i="215" s="1"/>
  <c r="AZ69" i="215" s="1"/>
  <c r="BH91" i="215"/>
  <c r="AY91" i="215" s="1"/>
  <c r="AZ91" i="215" s="1"/>
  <c r="BH78" i="215"/>
  <c r="AY78" i="215" s="1"/>
  <c r="AZ78" i="215" s="1"/>
  <c r="AN61" i="215"/>
  <c r="AM61" i="215" s="1"/>
  <c r="BC61" i="215"/>
  <c r="BD61" i="215" s="1"/>
  <c r="AR61" i="215" s="1"/>
  <c r="AQ61" i="215" s="1"/>
  <c r="AN65" i="215"/>
  <c r="AM65" i="215" s="1"/>
  <c r="BC65" i="215"/>
  <c r="BD65" i="215" s="1"/>
  <c r="AR65" i="215" s="1"/>
  <c r="AQ65" i="215" s="1"/>
  <c r="AN63" i="215"/>
  <c r="AM63" i="215" s="1"/>
  <c r="BC63" i="215" s="1"/>
  <c r="BD63" i="215" s="1"/>
  <c r="AR63" i="215" s="1"/>
  <c r="AQ63" i="215" s="1"/>
  <c r="AN25" i="215"/>
  <c r="AM25" i="215" s="1"/>
  <c r="BC25" i="215"/>
  <c r="BD25" i="215" s="1"/>
  <c r="AR25" i="215" s="1"/>
  <c r="AQ25" i="215" s="1"/>
  <c r="AN41" i="215"/>
  <c r="AM41" i="215" s="1"/>
  <c r="BC41" i="215"/>
  <c r="BD41" i="215" s="1"/>
  <c r="AR41" i="215" s="1"/>
  <c r="AQ41" i="215" s="1"/>
  <c r="AN33" i="215"/>
  <c r="AM33" i="215" s="1"/>
  <c r="BC33" i="215" s="1"/>
  <c r="BD33" i="215" s="1"/>
  <c r="AR33" i="215" s="1"/>
  <c r="AQ33" i="215" s="1"/>
  <c r="BE33" i="215" s="1"/>
  <c r="AN43" i="215"/>
  <c r="AM43" i="215" s="1"/>
  <c r="BC43" i="215"/>
  <c r="BD43" i="215" s="1"/>
  <c r="AR43" i="215" s="1"/>
  <c r="AQ43" i="215" s="1"/>
  <c r="AN29" i="215"/>
  <c r="AM29" i="215" s="1"/>
  <c r="BC29" i="215"/>
  <c r="BD29" i="215" s="1"/>
  <c r="AR29" i="215" s="1"/>
  <c r="AQ29" i="215" s="1"/>
  <c r="AN52" i="215"/>
  <c r="AM52" i="215" s="1"/>
  <c r="BC52" i="215" s="1"/>
  <c r="BD52" i="215" s="1"/>
  <c r="AR52" i="215" s="1"/>
  <c r="AQ52" i="215" s="1"/>
  <c r="AN62" i="215"/>
  <c r="AM62" i="215" s="1"/>
  <c r="BC62" i="215"/>
  <c r="BD62" i="215" s="1"/>
  <c r="AR62" i="215" s="1"/>
  <c r="AQ62" i="215" s="1"/>
  <c r="AN54" i="215"/>
  <c r="AM54" i="215" s="1"/>
  <c r="BC54" i="215"/>
  <c r="BD54" i="215" s="1"/>
  <c r="AN47" i="215"/>
  <c r="AM47" i="215" s="1"/>
  <c r="BC47" i="215" s="1"/>
  <c r="BD47" i="215" s="1"/>
  <c r="AR47" i="215" s="1"/>
  <c r="AQ47" i="215" s="1"/>
  <c r="AN19" i="215"/>
  <c r="AM19" i="215" s="1"/>
  <c r="BC19" i="215"/>
  <c r="BD19" i="215" s="1"/>
  <c r="AR19" i="215" s="1"/>
  <c r="AQ19" i="215" s="1"/>
  <c r="AN24" i="215"/>
  <c r="AM24" i="215" s="1"/>
  <c r="BC24" i="215"/>
  <c r="BD24" i="215" s="1"/>
  <c r="AN28" i="215"/>
  <c r="AM28" i="215" s="1"/>
  <c r="BC28" i="215" s="1"/>
  <c r="BD28" i="215" s="1"/>
  <c r="AR28" i="215" s="1"/>
  <c r="AQ28" i="215" s="1"/>
  <c r="AN42" i="215"/>
  <c r="AM42" i="215" s="1"/>
  <c r="BC42" i="215"/>
  <c r="BD42" i="215" s="1"/>
  <c r="AN46" i="215"/>
  <c r="AM46" i="215" s="1"/>
  <c r="BC46" i="215"/>
  <c r="BD46" i="215" s="1"/>
  <c r="AN44" i="215"/>
  <c r="AM44" i="215" s="1"/>
  <c r="BC44" i="215" s="1"/>
  <c r="BD44" i="215" s="1"/>
  <c r="AR44" i="215" s="1"/>
  <c r="AQ44" i="215" s="1"/>
  <c r="BC30" i="215"/>
  <c r="BD30" i="215" s="1"/>
  <c r="BC60" i="215"/>
  <c r="BD60" i="215" s="1"/>
  <c r="BC66" i="215"/>
  <c r="BD66" i="215" s="1"/>
  <c r="BC37" i="215"/>
  <c r="BD37" i="215" s="1"/>
  <c r="AR37" i="215" s="1"/>
  <c r="AQ37" i="215" s="1"/>
  <c r="BC49" i="215"/>
  <c r="BD49" i="215" s="1"/>
  <c r="AR49" i="215" s="1"/>
  <c r="AQ49" i="215" s="1"/>
  <c r="BC55" i="215"/>
  <c r="BD55" i="215" s="1"/>
  <c r="BC67" i="215"/>
  <c r="BD67" i="215" s="1"/>
  <c r="BC15" i="215"/>
  <c r="BD15" i="215" s="1"/>
  <c r="BC21" i="215"/>
  <c r="BD21" i="215" s="1"/>
  <c r="BC16" i="215"/>
  <c r="BD16" i="215" s="1"/>
  <c r="BC22" i="215"/>
  <c r="BD22" i="215" s="1"/>
  <c r="AR22" i="215" s="1"/>
  <c r="AQ22" i="215" s="1"/>
  <c r="BC34" i="215"/>
  <c r="BD34" i="215" s="1"/>
  <c r="BC40" i="215"/>
  <c r="BD40" i="215" s="1"/>
  <c r="BC58" i="215"/>
  <c r="BD58" i="215" s="1"/>
  <c r="BC64" i="215"/>
  <c r="BD64" i="215" s="1"/>
  <c r="BC39" i="215"/>
  <c r="BD39" i="215" s="1"/>
  <c r="BC51" i="215"/>
  <c r="BD51" i="215" s="1"/>
  <c r="BC17" i="215"/>
  <c r="BD17" i="215" s="1"/>
  <c r="BC23" i="215"/>
  <c r="BD23" i="215" s="1"/>
  <c r="BC35" i="215"/>
  <c r="BD35" i="215" s="1"/>
  <c r="AR35" i="215" s="1"/>
  <c r="AQ35" i="215" s="1"/>
  <c r="BC53" i="215"/>
  <c r="BD53" i="215" s="1"/>
  <c r="BC59" i="215"/>
  <c r="BD59" i="215" s="1"/>
  <c r="AR59" i="215" s="1"/>
  <c r="AQ59" i="215" s="1"/>
  <c r="BB13" i="215"/>
  <c r="AR68" i="215"/>
  <c r="AQ68" i="215" s="1"/>
  <c r="AR67" i="215"/>
  <c r="AQ67" i="215" s="1"/>
  <c r="AR66" i="215"/>
  <c r="AQ66" i="215" s="1"/>
  <c r="AR64" i="215"/>
  <c r="AQ64" i="215" s="1"/>
  <c r="AR60" i="215"/>
  <c r="AQ60" i="215" s="1"/>
  <c r="AR58" i="215"/>
  <c r="AQ58" i="215" s="1"/>
  <c r="AR57" i="215"/>
  <c r="AQ57" i="215" s="1"/>
  <c r="AR56" i="215"/>
  <c r="AQ56" i="215" s="1"/>
  <c r="AR55" i="215"/>
  <c r="AQ55" i="215" s="1"/>
  <c r="AR54" i="215"/>
  <c r="AQ54" i="215" s="1"/>
  <c r="AR53" i="215"/>
  <c r="AQ53" i="215" s="1"/>
  <c r="AR51" i="215"/>
  <c r="AQ51" i="215" s="1"/>
  <c r="AR50" i="215"/>
  <c r="AQ50" i="215" s="1"/>
  <c r="AR48" i="215"/>
  <c r="AQ48" i="215" s="1"/>
  <c r="AR46" i="215"/>
  <c r="AQ46" i="215" s="1"/>
  <c r="AR45" i="215"/>
  <c r="AQ45" i="215" s="1"/>
  <c r="AR42" i="215"/>
  <c r="AQ42" i="215" s="1"/>
  <c r="AR40" i="215"/>
  <c r="AQ40" i="215" s="1"/>
  <c r="AR39" i="215"/>
  <c r="AQ39" i="215" s="1"/>
  <c r="AR38" i="215"/>
  <c r="AQ38" i="215" s="1"/>
  <c r="AT36" i="215"/>
  <c r="AS36" i="215" s="1"/>
  <c r="BF36" i="215" s="1"/>
  <c r="AR34" i="215"/>
  <c r="AQ34" i="215" s="1"/>
  <c r="AT32" i="215"/>
  <c r="AS32" i="215" s="1"/>
  <c r="BF32" i="215" s="1"/>
  <c r="AT31" i="215"/>
  <c r="AS31" i="215" s="1"/>
  <c r="BF31" i="215" s="1"/>
  <c r="AR30" i="215"/>
  <c r="AQ30" i="215" s="1"/>
  <c r="AR27" i="215"/>
  <c r="AQ27" i="215" s="1"/>
  <c r="AR26" i="215"/>
  <c r="AQ26" i="215" s="1"/>
  <c r="AR24" i="215"/>
  <c r="AQ24" i="215" s="1"/>
  <c r="AR23" i="215"/>
  <c r="AQ23" i="215" s="1"/>
  <c r="AR21" i="215"/>
  <c r="AQ21" i="215" s="1"/>
  <c r="AR20" i="215"/>
  <c r="AQ20" i="215" s="1"/>
  <c r="AR18" i="215"/>
  <c r="AQ18" i="215" s="1"/>
  <c r="AR17" i="215"/>
  <c r="AQ17" i="215" s="1"/>
  <c r="AR16" i="215"/>
  <c r="AQ16" i="215" s="1"/>
  <c r="AR15" i="215"/>
  <c r="AQ15" i="215" s="1"/>
  <c r="AR14" i="215"/>
  <c r="AQ14" i="215" s="1"/>
  <c r="AZ631" i="215" l="1"/>
  <c r="BH554" i="215"/>
  <c r="AY554" i="215" s="1"/>
  <c r="AZ554" i="215" s="1"/>
  <c r="AZ477" i="215"/>
  <c r="AZ459" i="215"/>
  <c r="AZ325" i="215"/>
  <c r="AZ279" i="215"/>
  <c r="BH243" i="215"/>
  <c r="AY243" i="215" s="1"/>
  <c r="AZ243" i="215" s="1"/>
  <c r="AZ236" i="215"/>
  <c r="AZ231" i="215"/>
  <c r="AZ145" i="215"/>
  <c r="AN13" i="215"/>
  <c r="BE68" i="215"/>
  <c r="BE67" i="215"/>
  <c r="BE66" i="215"/>
  <c r="BE65" i="215"/>
  <c r="BE64" i="215"/>
  <c r="BE63" i="215"/>
  <c r="BE62" i="215"/>
  <c r="BE61" i="215"/>
  <c r="BE60" i="215"/>
  <c r="BE59" i="215"/>
  <c r="BE58" i="215"/>
  <c r="BE57" i="215"/>
  <c r="BE56" i="215"/>
  <c r="BE55" i="215"/>
  <c r="BE54" i="215"/>
  <c r="BE53" i="215"/>
  <c r="BE52" i="215"/>
  <c r="BE51" i="215"/>
  <c r="BE50" i="215"/>
  <c r="BE49" i="215"/>
  <c r="BE48" i="215"/>
  <c r="BE47" i="215"/>
  <c r="BE46" i="215"/>
  <c r="BE45" i="215"/>
  <c r="BE44" i="215"/>
  <c r="BE43" i="215"/>
  <c r="BE42" i="215"/>
  <c r="BE41" i="215"/>
  <c r="BE40" i="215"/>
  <c r="BE39" i="215"/>
  <c r="BE38" i="215"/>
  <c r="BE37" i="215"/>
  <c r="AV36" i="215"/>
  <c r="AU36" i="215" s="1"/>
  <c r="BG36" i="215" s="1"/>
  <c r="BE35" i="215"/>
  <c r="BE34" i="215"/>
  <c r="AT33" i="215"/>
  <c r="AS33" i="215" s="1"/>
  <c r="BF33" i="215" s="1"/>
  <c r="AV32" i="215"/>
  <c r="AU32" i="215" s="1"/>
  <c r="BG32" i="215" s="1"/>
  <c r="AV31" i="215"/>
  <c r="AU31" i="215" s="1"/>
  <c r="BG31" i="215" s="1"/>
  <c r="BE30" i="215"/>
  <c r="BE29" i="215"/>
  <c r="BE28" i="215"/>
  <c r="BE27" i="215"/>
  <c r="BE26" i="215"/>
  <c r="BE25" i="215"/>
  <c r="BE24" i="215"/>
  <c r="BE23" i="215"/>
  <c r="BE22" i="215"/>
  <c r="BE21" i="215"/>
  <c r="BE20" i="215"/>
  <c r="BE19" i="215"/>
  <c r="BE18" i="215"/>
  <c r="BE17" i="215"/>
  <c r="BE16" i="215"/>
  <c r="BE15" i="215"/>
  <c r="BE14" i="215"/>
  <c r="AM13" i="215" l="1"/>
  <c r="AT68" i="215"/>
  <c r="AS68" i="215" s="1"/>
  <c r="AT67" i="215"/>
  <c r="AS67" i="215" s="1"/>
  <c r="BF67" i="215" s="1"/>
  <c r="AT66" i="215"/>
  <c r="AS66" i="215" s="1"/>
  <c r="BF66" i="215" s="1"/>
  <c r="AT65" i="215"/>
  <c r="AS65" i="215" s="1"/>
  <c r="BF65" i="215" s="1"/>
  <c r="AT64" i="215"/>
  <c r="AS64" i="215" s="1"/>
  <c r="BF64" i="215" s="1"/>
  <c r="AT63" i="215"/>
  <c r="AS63" i="215" s="1"/>
  <c r="BF63" i="215" s="1"/>
  <c r="AT62" i="215"/>
  <c r="AS62" i="215" s="1"/>
  <c r="BF62" i="215" s="1"/>
  <c r="AT61" i="215"/>
  <c r="AS61" i="215" s="1"/>
  <c r="BF61" i="215" s="1"/>
  <c r="AT60" i="215"/>
  <c r="AS60" i="215" s="1"/>
  <c r="BF60" i="215" s="1"/>
  <c r="AT59" i="215"/>
  <c r="AS59" i="215" s="1"/>
  <c r="BF59" i="215" s="1"/>
  <c r="AT58" i="215"/>
  <c r="AS58" i="215" s="1"/>
  <c r="BF58" i="215" s="1"/>
  <c r="AT57" i="215"/>
  <c r="AS57" i="215" s="1"/>
  <c r="BF57" i="215" s="1"/>
  <c r="AT56" i="215"/>
  <c r="AS56" i="215" s="1"/>
  <c r="BF56" i="215" s="1"/>
  <c r="AT55" i="215"/>
  <c r="AS55" i="215" s="1"/>
  <c r="BF55" i="215" s="1"/>
  <c r="AT54" i="215"/>
  <c r="AS54" i="215" s="1"/>
  <c r="AT53" i="215"/>
  <c r="AS53" i="215" s="1"/>
  <c r="BF53" i="215" s="1"/>
  <c r="AT52" i="215"/>
  <c r="AS52" i="215" s="1"/>
  <c r="BF52" i="215" s="1"/>
  <c r="AT51" i="215"/>
  <c r="AS51" i="215" s="1"/>
  <c r="BF51" i="215" s="1"/>
  <c r="AT50" i="215"/>
  <c r="AS50" i="215" s="1"/>
  <c r="BF50" i="215" s="1"/>
  <c r="AT49" i="215"/>
  <c r="AS49" i="215" s="1"/>
  <c r="BF49" i="215" s="1"/>
  <c r="AT48" i="215"/>
  <c r="AS48" i="215" s="1"/>
  <c r="BF48" i="215" s="1"/>
  <c r="AT47" i="215"/>
  <c r="AS47" i="215" s="1"/>
  <c r="BF47" i="215" s="1"/>
  <c r="AT46" i="215"/>
  <c r="AS46" i="215" s="1"/>
  <c r="BF46" i="215" s="1"/>
  <c r="AT45" i="215"/>
  <c r="AS45" i="215" s="1"/>
  <c r="BF45" i="215" s="1"/>
  <c r="AT44" i="215"/>
  <c r="AS44" i="215" s="1"/>
  <c r="BF44" i="215" s="1"/>
  <c r="AT43" i="215"/>
  <c r="AS43" i="215" s="1"/>
  <c r="BF43" i="215" s="1"/>
  <c r="AT42" i="215"/>
  <c r="AS42" i="215" s="1"/>
  <c r="BF42" i="215" s="1"/>
  <c r="AT41" i="215"/>
  <c r="AS41" i="215" s="1"/>
  <c r="BF41" i="215" s="1"/>
  <c r="AT40" i="215"/>
  <c r="AS40" i="215" s="1"/>
  <c r="BF40" i="215" s="1"/>
  <c r="AT39" i="215"/>
  <c r="AS39" i="215" s="1"/>
  <c r="BF39" i="215" s="1"/>
  <c r="AT38" i="215"/>
  <c r="AS38" i="215" s="1"/>
  <c r="BF38" i="215" s="1"/>
  <c r="AT37" i="215"/>
  <c r="AS37" i="215" s="1"/>
  <c r="BF37" i="215" s="1"/>
  <c r="AX36" i="215"/>
  <c r="AW36" i="215" s="1"/>
  <c r="AT35" i="215"/>
  <c r="AS35" i="215" s="1"/>
  <c r="BF35" i="215" s="1"/>
  <c r="AT34" i="215"/>
  <c r="AS34" i="215" s="1"/>
  <c r="BF34" i="215" s="1"/>
  <c r="AV33" i="215"/>
  <c r="AU33" i="215" s="1"/>
  <c r="BG33" i="215" s="1"/>
  <c r="AX32" i="215"/>
  <c r="AW32" i="215" s="1"/>
  <c r="AX31" i="215"/>
  <c r="AW31" i="215" s="1"/>
  <c r="AT30" i="215"/>
  <c r="AS30" i="215" s="1"/>
  <c r="BF30" i="215" s="1"/>
  <c r="AT29" i="215"/>
  <c r="AS29" i="215" s="1"/>
  <c r="BF29" i="215" s="1"/>
  <c r="AT28" i="215"/>
  <c r="AS28" i="215" s="1"/>
  <c r="BF28" i="215" s="1"/>
  <c r="AT27" i="215"/>
  <c r="AS27" i="215" s="1"/>
  <c r="BF27" i="215" s="1"/>
  <c r="AT26" i="215"/>
  <c r="AS26" i="215" s="1"/>
  <c r="BF26" i="215" s="1"/>
  <c r="AT25" i="215"/>
  <c r="AS25" i="215" s="1"/>
  <c r="BF25" i="215" s="1"/>
  <c r="AT24" i="215"/>
  <c r="AS24" i="215" s="1"/>
  <c r="BF24" i="215" s="1"/>
  <c r="AT23" i="215"/>
  <c r="AS23" i="215" s="1"/>
  <c r="BF23" i="215" s="1"/>
  <c r="AT22" i="215"/>
  <c r="AS22" i="215" s="1"/>
  <c r="BF22" i="215" s="1"/>
  <c r="AT21" i="215"/>
  <c r="AS21" i="215" s="1"/>
  <c r="BF21" i="215" s="1"/>
  <c r="AT20" i="215"/>
  <c r="AS20" i="215" s="1"/>
  <c r="BF20" i="215" s="1"/>
  <c r="AT19" i="215"/>
  <c r="AS19" i="215" s="1"/>
  <c r="BF19" i="215" s="1"/>
  <c r="AT18" i="215"/>
  <c r="AS18" i="215" s="1"/>
  <c r="BF18" i="215" s="1"/>
  <c r="AT17" i="215"/>
  <c r="AS17" i="215" s="1"/>
  <c r="BF17" i="215" s="1"/>
  <c r="AT16" i="215"/>
  <c r="AS16" i="215" s="1"/>
  <c r="BF16" i="215" s="1"/>
  <c r="AT15" i="215"/>
  <c r="AS15" i="215" s="1"/>
  <c r="BF15" i="215" s="1"/>
  <c r="AT14" i="215"/>
  <c r="AS14" i="215" s="1"/>
  <c r="BF14" i="215" s="1"/>
  <c r="BC13" i="215" l="1"/>
  <c r="BF68" i="215"/>
  <c r="AV67" i="215"/>
  <c r="AU67" i="215" s="1"/>
  <c r="BG67" i="215" s="1"/>
  <c r="AV66" i="215"/>
  <c r="AU66" i="215" s="1"/>
  <c r="BG66" i="215" s="1"/>
  <c r="AV65" i="215"/>
  <c r="AU65" i="215" s="1"/>
  <c r="BG65" i="215" s="1"/>
  <c r="AV64" i="215"/>
  <c r="AU64" i="215" s="1"/>
  <c r="BG64" i="215" s="1"/>
  <c r="AV63" i="215"/>
  <c r="AU63" i="215" s="1"/>
  <c r="BG63" i="215" s="1"/>
  <c r="AV62" i="215"/>
  <c r="AU62" i="215" s="1"/>
  <c r="BG62" i="215" s="1"/>
  <c r="AV61" i="215"/>
  <c r="AU61" i="215" s="1"/>
  <c r="BG61" i="215" s="1"/>
  <c r="AV60" i="215"/>
  <c r="AU60" i="215" s="1"/>
  <c r="BG60" i="215" s="1"/>
  <c r="AV59" i="215"/>
  <c r="AU59" i="215" s="1"/>
  <c r="BG59" i="215" s="1"/>
  <c r="AV58" i="215"/>
  <c r="AU58" i="215" s="1"/>
  <c r="BG58" i="215" s="1"/>
  <c r="AV57" i="215"/>
  <c r="AU57" i="215" s="1"/>
  <c r="BG57" i="215" s="1"/>
  <c r="AV56" i="215"/>
  <c r="AU56" i="215" s="1"/>
  <c r="BG56" i="215" s="1"/>
  <c r="AV55" i="215"/>
  <c r="AU55" i="215" s="1"/>
  <c r="BG55" i="215" s="1"/>
  <c r="BF54" i="215"/>
  <c r="AV53" i="215"/>
  <c r="AU53" i="215" s="1"/>
  <c r="BG53" i="215" s="1"/>
  <c r="AV52" i="215"/>
  <c r="AU52" i="215" s="1"/>
  <c r="BG52" i="215" s="1"/>
  <c r="AV51" i="215"/>
  <c r="AU51" i="215" s="1"/>
  <c r="BG51" i="215" s="1"/>
  <c r="AV50" i="215"/>
  <c r="AU50" i="215" s="1"/>
  <c r="BG50" i="215" s="1"/>
  <c r="AV49" i="215"/>
  <c r="AU49" i="215" s="1"/>
  <c r="BG49" i="215" s="1"/>
  <c r="AV48" i="215"/>
  <c r="AU48" i="215" s="1"/>
  <c r="BG48" i="215" s="1"/>
  <c r="AV47" i="215"/>
  <c r="AU47" i="215" s="1"/>
  <c r="BG47" i="215" s="1"/>
  <c r="AV46" i="215"/>
  <c r="AU46" i="215" s="1"/>
  <c r="BG46" i="215" s="1"/>
  <c r="AV45" i="215"/>
  <c r="AU45" i="215" s="1"/>
  <c r="BG45" i="215" s="1"/>
  <c r="AV44" i="215"/>
  <c r="AU44" i="215" s="1"/>
  <c r="BG44" i="215" s="1"/>
  <c r="AV43" i="215"/>
  <c r="AU43" i="215" s="1"/>
  <c r="BG43" i="215" s="1"/>
  <c r="AV42" i="215"/>
  <c r="AU42" i="215" s="1"/>
  <c r="BG42" i="215" s="1"/>
  <c r="AV41" i="215"/>
  <c r="AU41" i="215" s="1"/>
  <c r="BG41" i="215" s="1"/>
  <c r="AV40" i="215"/>
  <c r="AU40" i="215" s="1"/>
  <c r="BG40" i="215" s="1"/>
  <c r="AV39" i="215"/>
  <c r="AU39" i="215" s="1"/>
  <c r="BG39" i="215" s="1"/>
  <c r="AV38" i="215"/>
  <c r="AU38" i="215" s="1"/>
  <c r="BG38" i="215" s="1"/>
  <c r="AV37" i="215"/>
  <c r="AU37" i="215" s="1"/>
  <c r="BG37" i="215" s="1"/>
  <c r="BH36" i="215"/>
  <c r="AY36" i="215" s="1"/>
  <c r="AZ36" i="215" s="1"/>
  <c r="AV35" i="215"/>
  <c r="AU35" i="215" s="1"/>
  <c r="BG35" i="215" s="1"/>
  <c r="AV34" i="215"/>
  <c r="AU34" i="215" s="1"/>
  <c r="BG34" i="215" s="1"/>
  <c r="AX33" i="215"/>
  <c r="AW33" i="215" s="1"/>
  <c r="BH33" i="215" s="1"/>
  <c r="AY33" i="215" s="1"/>
  <c r="AZ33" i="215" s="1"/>
  <c r="BH32" i="215"/>
  <c r="AY32" i="215" s="1"/>
  <c r="AZ32" i="215" s="1"/>
  <c r="BH31" i="215"/>
  <c r="AY31" i="215" s="1"/>
  <c r="AZ31" i="215" s="1"/>
  <c r="AV30" i="215"/>
  <c r="AU30" i="215" s="1"/>
  <c r="BG30" i="215" s="1"/>
  <c r="AV29" i="215"/>
  <c r="AU29" i="215" s="1"/>
  <c r="BG29" i="215" s="1"/>
  <c r="AV28" i="215"/>
  <c r="AU28" i="215" s="1"/>
  <c r="BG28" i="215" s="1"/>
  <c r="AV27" i="215"/>
  <c r="AU27" i="215" s="1"/>
  <c r="BG27" i="215" s="1"/>
  <c r="AV26" i="215"/>
  <c r="AU26" i="215" s="1"/>
  <c r="BG26" i="215" s="1"/>
  <c r="AV25" i="215"/>
  <c r="AU25" i="215" s="1"/>
  <c r="BG25" i="215" s="1"/>
  <c r="AV24" i="215"/>
  <c r="AU24" i="215" s="1"/>
  <c r="BG24" i="215" s="1"/>
  <c r="AV23" i="215"/>
  <c r="AU23" i="215" s="1"/>
  <c r="BG23" i="215" s="1"/>
  <c r="AV22" i="215"/>
  <c r="AU22" i="215" s="1"/>
  <c r="BG22" i="215" s="1"/>
  <c r="AV21" i="215"/>
  <c r="AU21" i="215" s="1"/>
  <c r="BG21" i="215" s="1"/>
  <c r="AV20" i="215"/>
  <c r="AU20" i="215" s="1"/>
  <c r="BG20" i="215" s="1"/>
  <c r="AV19" i="215"/>
  <c r="AU19" i="215" s="1"/>
  <c r="BG19" i="215" s="1"/>
  <c r="AV18" i="215"/>
  <c r="AU18" i="215" s="1"/>
  <c r="BG18" i="215" s="1"/>
  <c r="AV17" i="215"/>
  <c r="AU17" i="215" s="1"/>
  <c r="BG17" i="215" s="1"/>
  <c r="AV16" i="215"/>
  <c r="AU16" i="215" s="1"/>
  <c r="BG16" i="215" s="1"/>
  <c r="AV15" i="215"/>
  <c r="AU15" i="215" s="1"/>
  <c r="BG15" i="215" s="1"/>
  <c r="AV14" i="215"/>
  <c r="AU14" i="215" s="1"/>
  <c r="BG14" i="215" s="1"/>
  <c r="BD13" i="215" l="1"/>
  <c r="AV68" i="215"/>
  <c r="AU68" i="215" s="1"/>
  <c r="BG68" i="215" s="1"/>
  <c r="AX67" i="215"/>
  <c r="AW67" i="215" s="1"/>
  <c r="AX66" i="215"/>
  <c r="AW66" i="215" s="1"/>
  <c r="AX65" i="215"/>
  <c r="AW65" i="215" s="1"/>
  <c r="AX64" i="215"/>
  <c r="AW64" i="215" s="1"/>
  <c r="AX63" i="215"/>
  <c r="AW63" i="215" s="1"/>
  <c r="AX62" i="215"/>
  <c r="AW62" i="215" s="1"/>
  <c r="AX61" i="215"/>
  <c r="AW61" i="215" s="1"/>
  <c r="AX60" i="215"/>
  <c r="AW60" i="215" s="1"/>
  <c r="AX59" i="215"/>
  <c r="AW59" i="215" s="1"/>
  <c r="AX58" i="215"/>
  <c r="AW58" i="215" s="1"/>
  <c r="AX57" i="215"/>
  <c r="AW57" i="215" s="1"/>
  <c r="AX56" i="215"/>
  <c r="AW56" i="215" s="1"/>
  <c r="AX55" i="215"/>
  <c r="AW55" i="215" s="1"/>
  <c r="AV54" i="215"/>
  <c r="AU54" i="215" s="1"/>
  <c r="BG54" i="215" s="1"/>
  <c r="AX53" i="215"/>
  <c r="AW53" i="215" s="1"/>
  <c r="AX52" i="215"/>
  <c r="AW52" i="215" s="1"/>
  <c r="AX51" i="215"/>
  <c r="AW51" i="215" s="1"/>
  <c r="AX50" i="215"/>
  <c r="AW50" i="215" s="1"/>
  <c r="AX49" i="215"/>
  <c r="AW49" i="215" s="1"/>
  <c r="AX48" i="215"/>
  <c r="AW48" i="215" s="1"/>
  <c r="AX47" i="215"/>
  <c r="AW47" i="215" s="1"/>
  <c r="AX46" i="215"/>
  <c r="AW46" i="215" s="1"/>
  <c r="AX45" i="215"/>
  <c r="AW45" i="215" s="1"/>
  <c r="AX44" i="215"/>
  <c r="AW44" i="215" s="1"/>
  <c r="AX43" i="215"/>
  <c r="AW43" i="215" s="1"/>
  <c r="AX42" i="215"/>
  <c r="AW42" i="215" s="1"/>
  <c r="AX41" i="215"/>
  <c r="AW41" i="215" s="1"/>
  <c r="AX40" i="215"/>
  <c r="AW40" i="215" s="1"/>
  <c r="AX39" i="215"/>
  <c r="AW39" i="215" s="1"/>
  <c r="AX38" i="215"/>
  <c r="AW38" i="215" s="1"/>
  <c r="AX37" i="215"/>
  <c r="AW37" i="215" s="1"/>
  <c r="AX35" i="215"/>
  <c r="AW35" i="215" s="1"/>
  <c r="AX34" i="215"/>
  <c r="AW34" i="215" s="1"/>
  <c r="AX30" i="215"/>
  <c r="AW30" i="215" s="1"/>
  <c r="AX29" i="215"/>
  <c r="AW29" i="215" s="1"/>
  <c r="AX28" i="215"/>
  <c r="AW28" i="215" s="1"/>
  <c r="AX27" i="215"/>
  <c r="AW27" i="215" s="1"/>
  <c r="BH27" i="215" s="1"/>
  <c r="AY27" i="215" s="1"/>
  <c r="AZ27" i="215" s="1"/>
  <c r="AX26" i="215"/>
  <c r="AW26" i="215" s="1"/>
  <c r="AX25" i="215"/>
  <c r="AW25" i="215" s="1"/>
  <c r="AX24" i="215"/>
  <c r="AW24" i="215" s="1"/>
  <c r="AX23" i="215"/>
  <c r="AW23" i="215" s="1"/>
  <c r="AX22" i="215"/>
  <c r="AW22" i="215" s="1"/>
  <c r="AX21" i="215"/>
  <c r="AW21" i="215" s="1"/>
  <c r="AX20" i="215"/>
  <c r="AW20" i="215" s="1"/>
  <c r="BH20" i="215" s="1"/>
  <c r="AY20" i="215" s="1"/>
  <c r="AX19" i="215"/>
  <c r="AW19" i="215" s="1"/>
  <c r="AX18" i="215"/>
  <c r="AW18" i="215" s="1"/>
  <c r="BH18" i="215" s="1"/>
  <c r="AY18" i="215" s="1"/>
  <c r="AX17" i="215"/>
  <c r="AW17" i="215" s="1"/>
  <c r="AX16" i="215"/>
  <c r="AW16" i="215" s="1"/>
  <c r="AX15" i="215"/>
  <c r="AW15" i="215" s="1"/>
  <c r="AX14" i="215"/>
  <c r="AW14" i="215" s="1"/>
  <c r="AR13" i="215" l="1"/>
  <c r="AX68" i="215"/>
  <c r="AW68" i="215" s="1"/>
  <c r="BH68" i="215" s="1"/>
  <c r="AY68" i="215" s="1"/>
  <c r="AZ68" i="215" s="1"/>
  <c r="BH67" i="215"/>
  <c r="AY67" i="215" s="1"/>
  <c r="AZ67" i="215" s="1"/>
  <c r="BH66" i="215"/>
  <c r="AY66" i="215" s="1"/>
  <c r="AZ66" i="215" s="1"/>
  <c r="BH65" i="215"/>
  <c r="AY65" i="215" s="1"/>
  <c r="AZ65" i="215" s="1"/>
  <c r="BH64" i="215"/>
  <c r="AY64" i="215" s="1"/>
  <c r="AZ64" i="215" s="1"/>
  <c r="BH63" i="215"/>
  <c r="AY63" i="215" s="1"/>
  <c r="AZ63" i="215" s="1"/>
  <c r="BH62" i="215"/>
  <c r="AY62" i="215" s="1"/>
  <c r="AZ62" i="215" s="1"/>
  <c r="BH61" i="215"/>
  <c r="AY61" i="215" s="1"/>
  <c r="AZ61" i="215" s="1"/>
  <c r="BH60" i="215"/>
  <c r="AY60" i="215" s="1"/>
  <c r="AZ60" i="215" s="1"/>
  <c r="BH59" i="215"/>
  <c r="AY59" i="215" s="1"/>
  <c r="AZ59" i="215" s="1"/>
  <c r="BH58" i="215"/>
  <c r="AY58" i="215" s="1"/>
  <c r="AZ58" i="215" s="1"/>
  <c r="BH57" i="215"/>
  <c r="AY57" i="215" s="1"/>
  <c r="AZ57" i="215" s="1"/>
  <c r="BH56" i="215"/>
  <c r="AY56" i="215" s="1"/>
  <c r="AZ56" i="215" s="1"/>
  <c r="BH55" i="215"/>
  <c r="AY55" i="215" s="1"/>
  <c r="AZ55" i="215" s="1"/>
  <c r="AX54" i="215"/>
  <c r="AW54" i="215" s="1"/>
  <c r="BH54" i="215" s="1"/>
  <c r="AY54" i="215" s="1"/>
  <c r="AZ54" i="215" s="1"/>
  <c r="BH53" i="215"/>
  <c r="AY53" i="215" s="1"/>
  <c r="AZ53" i="215" s="1"/>
  <c r="BH52" i="215"/>
  <c r="AY52" i="215" s="1"/>
  <c r="AZ52" i="215" s="1"/>
  <c r="BH51" i="215"/>
  <c r="AY51" i="215" s="1"/>
  <c r="AZ51" i="215" s="1"/>
  <c r="BH50" i="215"/>
  <c r="AY50" i="215" s="1"/>
  <c r="AZ50" i="215" s="1"/>
  <c r="BH49" i="215"/>
  <c r="AY49" i="215" s="1"/>
  <c r="AZ49" i="215" s="1"/>
  <c r="BH48" i="215"/>
  <c r="AY48" i="215" s="1"/>
  <c r="AZ48" i="215" s="1"/>
  <c r="BH47" i="215"/>
  <c r="AY47" i="215" s="1"/>
  <c r="AZ47" i="215" s="1"/>
  <c r="BH46" i="215"/>
  <c r="AY46" i="215" s="1"/>
  <c r="AZ46" i="215" s="1"/>
  <c r="BH45" i="215"/>
  <c r="AY45" i="215" s="1"/>
  <c r="AZ45" i="215" s="1"/>
  <c r="BH44" i="215"/>
  <c r="AY44" i="215" s="1"/>
  <c r="AZ44" i="215" s="1"/>
  <c r="BH43" i="215"/>
  <c r="AY43" i="215" s="1"/>
  <c r="AZ43" i="215" s="1"/>
  <c r="BH42" i="215"/>
  <c r="AY42" i="215" s="1"/>
  <c r="AZ42" i="215" s="1"/>
  <c r="BH41" i="215"/>
  <c r="AY41" i="215" s="1"/>
  <c r="AZ41" i="215" s="1"/>
  <c r="BH40" i="215"/>
  <c r="AY40" i="215" s="1"/>
  <c r="AZ40" i="215" s="1"/>
  <c r="BH39" i="215"/>
  <c r="AY39" i="215" s="1"/>
  <c r="AZ39" i="215" s="1"/>
  <c r="BH38" i="215"/>
  <c r="AY38" i="215" s="1"/>
  <c r="AZ38" i="215" s="1"/>
  <c r="BH37" i="215"/>
  <c r="AY37" i="215" s="1"/>
  <c r="AZ37" i="215" s="1"/>
  <c r="BH35" i="215"/>
  <c r="AY35" i="215" s="1"/>
  <c r="AZ35" i="215" s="1"/>
  <c r="BH34" i="215"/>
  <c r="AY34" i="215" s="1"/>
  <c r="AZ34" i="215" s="1"/>
  <c r="BH30" i="215"/>
  <c r="AY30" i="215" s="1"/>
  <c r="AZ30" i="215" s="1"/>
  <c r="BH29" i="215"/>
  <c r="AY29" i="215" s="1"/>
  <c r="AZ29" i="215" s="1"/>
  <c r="BH28" i="215"/>
  <c r="AY28" i="215" s="1"/>
  <c r="AZ28" i="215" s="1"/>
  <c r="BH26" i="215"/>
  <c r="AY26" i="215" s="1"/>
  <c r="AZ26" i="215" s="1"/>
  <c r="BH25" i="215"/>
  <c r="AY25" i="215" s="1"/>
  <c r="AZ25" i="215" s="1"/>
  <c r="BH24" i="215"/>
  <c r="AY24" i="215" s="1"/>
  <c r="AZ24" i="215" s="1"/>
  <c r="BH23" i="215"/>
  <c r="AY23" i="215" s="1"/>
  <c r="AZ23" i="215" s="1"/>
  <c r="BH22" i="215"/>
  <c r="AY22" i="215" s="1"/>
  <c r="AZ22" i="215" s="1"/>
  <c r="BH21" i="215"/>
  <c r="AY21" i="215" s="1"/>
  <c r="AZ21" i="215" s="1"/>
  <c r="AZ20" i="215"/>
  <c r="BH19" i="215"/>
  <c r="AY19" i="215" s="1"/>
  <c r="AZ19" i="215" s="1"/>
  <c r="AZ18" i="215"/>
  <c r="BH17" i="215"/>
  <c r="AY17" i="215" s="1"/>
  <c r="AZ17" i="215" s="1"/>
  <c r="BH16" i="215"/>
  <c r="AY16" i="215" s="1"/>
  <c r="AZ16" i="215" s="1"/>
  <c r="BH15" i="215"/>
  <c r="AY15" i="215" s="1"/>
  <c r="AZ15" i="215" s="1"/>
  <c r="BH14" i="215"/>
  <c r="AY14" i="215" s="1"/>
  <c r="AZ14" i="215" s="1"/>
  <c r="AQ13" i="215" l="1"/>
  <c r="BE13" i="215" l="1"/>
  <c r="AT13" i="215" l="1"/>
  <c r="AS13" i="215" l="1"/>
  <c r="BF13" i="215" l="1"/>
  <c r="AV13" i="215" l="1"/>
  <c r="AU13" i="215" l="1"/>
  <c r="BG13" i="215" l="1"/>
  <c r="AX13" i="215" l="1"/>
  <c r="AW13" i="215" l="1"/>
  <c r="BH13" i="215" l="1"/>
  <c r="AY13" i="215" l="1"/>
  <c r="AZ13" i="215" l="1"/>
</calcChain>
</file>

<file path=xl/sharedStrings.xml><?xml version="1.0" encoding="utf-8"?>
<sst xmlns="http://schemas.openxmlformats.org/spreadsheetml/2006/main" count="2754" uniqueCount="1423">
  <si>
    <t>Signature</t>
  </si>
  <si>
    <t>Annual Leave</t>
  </si>
  <si>
    <t>CHEA SINAT GARMENT CO., LTD.</t>
  </si>
  <si>
    <t>Group:</t>
  </si>
  <si>
    <t>A1</t>
  </si>
  <si>
    <t>Note:</t>
  </si>
  <si>
    <r>
      <t xml:space="preserve">[MAT] = MATERNITY </t>
    </r>
    <r>
      <rPr>
        <b/>
        <sz val="18"/>
        <rFont val="Limon S1"/>
      </rPr>
      <t xml:space="preserve">sMrakmatuPaB         </t>
    </r>
  </si>
  <si>
    <r>
      <t xml:space="preserve">[SUS] = SUSPEND </t>
    </r>
    <r>
      <rPr>
        <b/>
        <sz val="18"/>
        <rFont val="Limon S1"/>
      </rPr>
      <t xml:space="preserve">BüÜrkargar         </t>
    </r>
  </si>
  <si>
    <r>
      <t xml:space="preserve">[RE] = RESIGN </t>
    </r>
    <r>
      <rPr>
        <b/>
        <sz val="18"/>
        <rFont val="Limon S1"/>
      </rPr>
      <t xml:space="preserve">laQb;         </t>
    </r>
  </si>
  <si>
    <r>
      <t xml:space="preserve">[AD] = ABSENTDING </t>
    </r>
    <r>
      <rPr>
        <b/>
        <sz val="18"/>
        <rFont val="Limon S1"/>
      </rPr>
      <t xml:space="preserve">Qb;eFVIkar         </t>
    </r>
  </si>
  <si>
    <t>l&gt;r</t>
  </si>
  <si>
    <t>Gtþelx</t>
  </si>
  <si>
    <t>eKatþnamnig nam</t>
  </si>
  <si>
    <t>Rkum</t>
  </si>
  <si>
    <t>éf¶Ex</t>
  </si>
  <si>
    <t>R)ak;</t>
  </si>
  <si>
    <t>cMnYn</t>
  </si>
  <si>
    <t>TwkR)ak;</t>
  </si>
  <si>
    <r>
      <t xml:space="preserve">R)ak;eFVIkarelIsem:ag </t>
    </r>
    <r>
      <rPr>
        <b/>
        <sz val="10"/>
        <rFont val="Times"/>
        <family val="1"/>
      </rPr>
      <t xml:space="preserve">OVERTIME </t>
    </r>
  </si>
  <si>
    <r>
      <t xml:space="preserve">R)ak;bnÞab;bnSM </t>
    </r>
    <r>
      <rPr>
        <b/>
        <sz val="10"/>
        <rFont val="Times"/>
        <family val="1"/>
      </rPr>
      <t xml:space="preserve">Other Bonus </t>
    </r>
    <r>
      <rPr>
        <b/>
        <sz val="10"/>
        <rFont val="Limon F2"/>
      </rPr>
      <t xml:space="preserve"> </t>
    </r>
  </si>
  <si>
    <r>
      <t xml:space="preserve">R)ak;hUtTuk </t>
    </r>
    <r>
      <rPr>
        <sz val="10"/>
        <rFont val="Times"/>
        <family val="1"/>
      </rPr>
      <t>Deduction</t>
    </r>
  </si>
  <si>
    <t>R)ak;éfø)ay</t>
  </si>
  <si>
    <t>htßelxa</t>
  </si>
  <si>
    <t>No</t>
  </si>
  <si>
    <t>ID</t>
  </si>
  <si>
    <t>NAME &amp; SURENAME</t>
  </si>
  <si>
    <t>Group</t>
  </si>
  <si>
    <t>cUleFVIkar</t>
  </si>
  <si>
    <t>QñÜleKal</t>
  </si>
  <si>
    <t>éf¶eFVIkar</t>
  </si>
  <si>
    <t>Amount</t>
  </si>
  <si>
    <r>
      <t xml:space="preserve">éf¶Fmµta </t>
    </r>
    <r>
      <rPr>
        <b/>
        <sz val="8"/>
        <color indexed="12"/>
        <rFont val="Times"/>
        <family val="1"/>
      </rPr>
      <t>Normal day</t>
    </r>
  </si>
  <si>
    <r>
      <t xml:space="preserve">éf¶buNü </t>
    </r>
    <r>
      <rPr>
        <b/>
        <sz val="8"/>
        <color indexed="12"/>
        <rFont val="Times"/>
        <family val="1"/>
      </rPr>
      <t>Holida</t>
    </r>
    <r>
      <rPr>
        <sz val="8"/>
        <color indexed="12"/>
        <rFont val="Times"/>
        <family val="1"/>
      </rPr>
      <t>y</t>
    </r>
  </si>
  <si>
    <r>
      <t xml:space="preserve">éf¶GaTitü </t>
    </r>
    <r>
      <rPr>
        <b/>
        <sz val="8"/>
        <color indexed="12"/>
        <rFont val="Times"/>
        <family val="1"/>
      </rPr>
      <t>Sunday</t>
    </r>
  </si>
  <si>
    <t>éfø)ay</t>
  </si>
  <si>
    <t>R)ak;CYsQb;sMrakRbcaMqñaM</t>
  </si>
  <si>
    <t>R)ak;esah‘uy</t>
  </si>
  <si>
    <t>epSg²</t>
  </si>
  <si>
    <r>
      <t xml:space="preserve">Gvtþman </t>
    </r>
    <r>
      <rPr>
        <sz val="9"/>
        <rFont val="Times"/>
        <family val="1"/>
      </rPr>
      <t>Absent</t>
    </r>
  </si>
  <si>
    <t>Bn§elIR)ak;</t>
  </si>
  <si>
    <t>srub</t>
  </si>
  <si>
    <t>ebIkrYc</t>
  </si>
  <si>
    <t>GaTitüebIkrYc</t>
  </si>
  <si>
    <t>bg;shCIB</t>
  </si>
  <si>
    <t>RtUvTTYl</t>
  </si>
  <si>
    <t>GñkTTYl</t>
  </si>
  <si>
    <t>ENTRY</t>
  </si>
  <si>
    <t>Basic</t>
  </si>
  <si>
    <t xml:space="preserve">Working </t>
  </si>
  <si>
    <t>em:ag</t>
  </si>
  <si>
    <t>GaTitü</t>
  </si>
  <si>
    <t>Par³kic©</t>
  </si>
  <si>
    <t>GtItPaB</t>
  </si>
  <si>
    <t>eTogTat;</t>
  </si>
  <si>
    <t>eFVIdMeNIr</t>
  </si>
  <si>
    <t>ebovtS</t>
  </si>
  <si>
    <t xml:space="preserve">Balance </t>
  </si>
  <si>
    <t xml:space="preserve">Cut </t>
  </si>
  <si>
    <t>Paid for</t>
  </si>
  <si>
    <t>Receive</t>
  </si>
  <si>
    <t>Date</t>
  </si>
  <si>
    <t>Salary</t>
  </si>
  <si>
    <t>Days</t>
  </si>
  <si>
    <t>Hour</t>
  </si>
  <si>
    <t>M.allowance</t>
  </si>
  <si>
    <t>S.allowance</t>
  </si>
  <si>
    <t>Funct</t>
  </si>
  <si>
    <t>Seniority</t>
  </si>
  <si>
    <t>Punct. Work</t>
  </si>
  <si>
    <t>Transport</t>
  </si>
  <si>
    <t>Other</t>
  </si>
  <si>
    <t>Tax on Salary</t>
  </si>
  <si>
    <t>Due</t>
  </si>
  <si>
    <t>M.Allow</t>
  </si>
  <si>
    <t>S.Allow</t>
  </si>
  <si>
    <t>Union</t>
  </si>
  <si>
    <t>៛</t>
  </si>
  <si>
    <t>Total</t>
  </si>
  <si>
    <t>A</t>
  </si>
  <si>
    <t>B</t>
  </si>
  <si>
    <t>C</t>
  </si>
  <si>
    <t>D</t>
  </si>
  <si>
    <t>E</t>
  </si>
  <si>
    <t>kat;R)ak;</t>
  </si>
  <si>
    <t>elIkTImYy</t>
  </si>
  <si>
    <t>Frist</t>
  </si>
  <si>
    <t>R)ak;éf¶buNü ebIkehIy</t>
  </si>
  <si>
    <t>Paid Holiday</t>
  </si>
  <si>
    <t>R)ak;esa</t>
  </si>
  <si>
    <t>Fnnivtþ</t>
  </si>
  <si>
    <t>Retirement</t>
  </si>
  <si>
    <t>Plan</t>
  </si>
  <si>
    <t>R)ak;éfø</t>
  </si>
  <si>
    <t>Tarkdæan</t>
  </si>
  <si>
    <t>Child</t>
  </si>
  <si>
    <t>Room</t>
  </si>
  <si>
    <t>taragebIkR)ak;ebovtSsMrab;kmµkr-nieyaCitRbcaMEx មករា qñaM 2025</t>
  </si>
  <si>
    <t>PAYROLL FOR THE MONTH OF January 2025</t>
  </si>
  <si>
    <t>THAN</t>
  </si>
  <si>
    <t>VANNARY</t>
  </si>
  <si>
    <t>CHOEM</t>
  </si>
  <si>
    <t>SAMNANG</t>
  </si>
  <si>
    <t>IM</t>
  </si>
  <si>
    <t>CHANTHA</t>
  </si>
  <si>
    <t>KUN</t>
  </si>
  <si>
    <t>SARIM</t>
  </si>
  <si>
    <t>NHONG</t>
  </si>
  <si>
    <t>SAN</t>
  </si>
  <si>
    <t>SOPHAL</t>
  </si>
  <si>
    <t>KEO</t>
  </si>
  <si>
    <t>CHENDA</t>
  </si>
  <si>
    <t>SREY</t>
  </si>
  <si>
    <t>SOMALY</t>
  </si>
  <si>
    <t>MAO</t>
  </si>
  <si>
    <t>SIKHIM</t>
  </si>
  <si>
    <t>NHEAP</t>
  </si>
  <si>
    <t>SAVOEUN</t>
  </si>
  <si>
    <t>KHAT</t>
  </si>
  <si>
    <t>NEANG</t>
  </si>
  <si>
    <t>PHAN</t>
  </si>
  <si>
    <t>VANNY</t>
  </si>
  <si>
    <t>KHENG</t>
  </si>
  <si>
    <t>PHANNA</t>
  </si>
  <si>
    <t>CHEM</t>
  </si>
  <si>
    <t>SRONG</t>
  </si>
  <si>
    <t>VONG</t>
  </si>
  <si>
    <t>VEASNA</t>
  </si>
  <si>
    <t>VENG</t>
  </si>
  <si>
    <t>SER</t>
  </si>
  <si>
    <t>IN</t>
  </si>
  <si>
    <t>SREYTAUCH</t>
  </si>
  <si>
    <t>NOP</t>
  </si>
  <si>
    <t>SOKUNTHA</t>
  </si>
  <si>
    <t>SRUN</t>
  </si>
  <si>
    <t>SOPHEAP</t>
  </si>
  <si>
    <t>NOA</t>
  </si>
  <si>
    <t>SOTHEA</t>
  </si>
  <si>
    <t>CHEAM</t>
  </si>
  <si>
    <t>SAVAT</t>
  </si>
  <si>
    <t>TONG</t>
  </si>
  <si>
    <t>SOKHOEUN</t>
  </si>
  <si>
    <t>SAM</t>
  </si>
  <si>
    <t>SOKNOEUN</t>
  </si>
  <si>
    <t>SREYPOV</t>
  </si>
  <si>
    <t>KHOE</t>
  </si>
  <si>
    <t>SAROEUN</t>
  </si>
  <si>
    <t>SO</t>
  </si>
  <si>
    <t>CHON</t>
  </si>
  <si>
    <t>KOMPHEAK</t>
  </si>
  <si>
    <t>PAN</t>
  </si>
  <si>
    <t>SEAK</t>
  </si>
  <si>
    <t>RINA</t>
  </si>
  <si>
    <t>MET</t>
  </si>
  <si>
    <t>SOPHEAK</t>
  </si>
  <si>
    <t>RIN</t>
  </si>
  <si>
    <t>NOU</t>
  </si>
  <si>
    <t>CHANTHY</t>
  </si>
  <si>
    <t>LY</t>
  </si>
  <si>
    <t>PHECHARA</t>
  </si>
  <si>
    <t>PHOU</t>
  </si>
  <si>
    <t>CHANNAN</t>
  </si>
  <si>
    <t>DETH</t>
  </si>
  <si>
    <t>PISEY</t>
  </si>
  <si>
    <t>NEM</t>
  </si>
  <si>
    <t>DOEU</t>
  </si>
  <si>
    <t>C-12767</t>
  </si>
  <si>
    <t>SOEM</t>
  </si>
  <si>
    <t>SAKNA</t>
  </si>
  <si>
    <t>CHANDA</t>
  </si>
  <si>
    <t>C-13008</t>
  </si>
  <si>
    <t>KHEN</t>
  </si>
  <si>
    <t>MONYROTH</t>
  </si>
  <si>
    <t>C-13036</t>
  </si>
  <si>
    <t>KOEMLEANG</t>
  </si>
  <si>
    <t>C-13093</t>
  </si>
  <si>
    <t>YEM</t>
  </si>
  <si>
    <t>SAMPHORS</t>
  </si>
  <si>
    <t>C-13158</t>
  </si>
  <si>
    <t>DUL</t>
  </si>
  <si>
    <t>SREYEM</t>
  </si>
  <si>
    <t>C-13179</t>
  </si>
  <si>
    <t>SIN</t>
  </si>
  <si>
    <t>THIDA</t>
  </si>
  <si>
    <t>C-13205</t>
  </si>
  <si>
    <t>LOEM</t>
  </si>
  <si>
    <t>SREYMOM</t>
  </si>
  <si>
    <t>C-13373</t>
  </si>
  <si>
    <t>KONG</t>
  </si>
  <si>
    <t>VANHAN</t>
  </si>
  <si>
    <t>C-13395</t>
  </si>
  <si>
    <t>MOENG</t>
  </si>
  <si>
    <t>SOKLEANG</t>
  </si>
  <si>
    <t>C-13450</t>
  </si>
  <si>
    <t>ROS</t>
  </si>
  <si>
    <t>SOKHOEURN</t>
  </si>
  <si>
    <t>C-13516</t>
  </si>
  <si>
    <t>CHUM</t>
  </si>
  <si>
    <t>SREYMON</t>
  </si>
  <si>
    <t>C-13517</t>
  </si>
  <si>
    <t>PUTH</t>
  </si>
  <si>
    <t>SOKHOM</t>
  </si>
  <si>
    <t>C-13520</t>
  </si>
  <si>
    <t>SAT</t>
  </si>
  <si>
    <t>SOPHA</t>
  </si>
  <si>
    <t>C-13540</t>
  </si>
  <si>
    <t>MECH</t>
  </si>
  <si>
    <t>THOU</t>
  </si>
  <si>
    <t>C-13600</t>
  </si>
  <si>
    <t>NGAN</t>
  </si>
  <si>
    <t>SOPHORN</t>
  </si>
  <si>
    <t>C-13625</t>
  </si>
  <si>
    <t>POM</t>
  </si>
  <si>
    <t>SOTHEANY</t>
  </si>
  <si>
    <t>C-13626</t>
  </si>
  <si>
    <t>CHOK</t>
  </si>
  <si>
    <t>SIMET</t>
  </si>
  <si>
    <t>C-13627</t>
  </si>
  <si>
    <t>PHATH</t>
  </si>
  <si>
    <t>SINUON</t>
  </si>
  <si>
    <t>C-13646</t>
  </si>
  <si>
    <t>SRENG</t>
  </si>
  <si>
    <t>SININ</t>
  </si>
  <si>
    <t>C-13680</t>
  </si>
  <si>
    <t>SEM</t>
  </si>
  <si>
    <t>SREYMENG</t>
  </si>
  <si>
    <t>***** សរុប  TOTAL****</t>
  </si>
  <si>
    <t>MANAGER</t>
  </si>
  <si>
    <t>CONTROLLER</t>
  </si>
  <si>
    <t>DATE: 10-02-2025</t>
  </si>
  <si>
    <t>PREPARED BY:</t>
  </si>
  <si>
    <t>BUN THIDETH</t>
  </si>
  <si>
    <t>NHEM BORA</t>
  </si>
  <si>
    <t>A2</t>
  </si>
  <si>
    <t>C-13562</t>
  </si>
  <si>
    <t>SOPHALLIN</t>
  </si>
  <si>
    <t>C-13563</t>
  </si>
  <si>
    <t>OEUNG</t>
  </si>
  <si>
    <t>SREYLEAK</t>
  </si>
  <si>
    <t>C-13564</t>
  </si>
  <si>
    <t>OUNG</t>
  </si>
  <si>
    <t>THEARY</t>
  </si>
  <si>
    <t>C-13565</t>
  </si>
  <si>
    <t>DA</t>
  </si>
  <si>
    <t>SINA</t>
  </si>
  <si>
    <t>C-13567</t>
  </si>
  <si>
    <t>SOK</t>
  </si>
  <si>
    <t>THIM</t>
  </si>
  <si>
    <t>C-13578</t>
  </si>
  <si>
    <t>PACH</t>
  </si>
  <si>
    <t>C-13598</t>
  </si>
  <si>
    <t>CHAN</t>
  </si>
  <si>
    <t>ROTHA</t>
  </si>
  <si>
    <t>C-13615</t>
  </si>
  <si>
    <t>LACH</t>
  </si>
  <si>
    <t>SOMBATH</t>
  </si>
  <si>
    <t>C-13650</t>
  </si>
  <si>
    <t>CHHORN</t>
  </si>
  <si>
    <t>SREYNOCH</t>
  </si>
  <si>
    <t>C-13652</t>
  </si>
  <si>
    <t>SINOEUN</t>
  </si>
  <si>
    <t>C-13656</t>
  </si>
  <si>
    <t>METH</t>
  </si>
  <si>
    <t>LINA</t>
  </si>
  <si>
    <t>C-13660</t>
  </si>
  <si>
    <t>SAOM</t>
  </si>
  <si>
    <t>C-13661</t>
  </si>
  <si>
    <t>CHHEN</t>
  </si>
  <si>
    <t>RA</t>
  </si>
  <si>
    <t>C-13669</t>
  </si>
  <si>
    <t>SUON</t>
  </si>
  <si>
    <t>KUNTHEA</t>
  </si>
  <si>
    <t>C-13670</t>
  </si>
  <si>
    <t>SAMBO</t>
  </si>
  <si>
    <t>PHEAKTREY</t>
  </si>
  <si>
    <t>C-13672</t>
  </si>
  <si>
    <t>EANG</t>
  </si>
  <si>
    <t>THEARA</t>
  </si>
  <si>
    <t>C-13673</t>
  </si>
  <si>
    <t>THENG</t>
  </si>
  <si>
    <t>SITHA</t>
  </si>
  <si>
    <t>C-13695</t>
  </si>
  <si>
    <t>C-13696</t>
  </si>
  <si>
    <t>SIM</t>
  </si>
  <si>
    <t>SOKOL</t>
  </si>
  <si>
    <t>C-13697</t>
  </si>
  <si>
    <t>CHANNA</t>
  </si>
  <si>
    <t>C-13701</t>
  </si>
  <si>
    <t>SONG</t>
  </si>
  <si>
    <t>AUN</t>
  </si>
  <si>
    <t>C-13708</t>
  </si>
  <si>
    <t>YAT</t>
  </si>
  <si>
    <t>RACHANA</t>
  </si>
  <si>
    <t>C-13709</t>
  </si>
  <si>
    <t>MONOR</t>
  </si>
  <si>
    <t>C-13730</t>
  </si>
  <si>
    <t>PEN</t>
  </si>
  <si>
    <t>PHALA</t>
  </si>
  <si>
    <t>CHEA</t>
  </si>
  <si>
    <t>SINOEURN</t>
  </si>
  <si>
    <t>D1</t>
  </si>
  <si>
    <t>AM</t>
  </si>
  <si>
    <t>RY</t>
  </si>
  <si>
    <t>BRONG</t>
  </si>
  <si>
    <t>SICHOEURN</t>
  </si>
  <si>
    <t>TUON</t>
  </si>
  <si>
    <t>SAMLAUT</t>
  </si>
  <si>
    <t>KHAN</t>
  </si>
  <si>
    <t>RIYA</t>
  </si>
  <si>
    <t>BO</t>
  </si>
  <si>
    <t>SAMET</t>
  </si>
  <si>
    <t>POV</t>
  </si>
  <si>
    <t>CHHOUK</t>
  </si>
  <si>
    <t>BONA</t>
  </si>
  <si>
    <t>PHANNY</t>
  </si>
  <si>
    <t>C-12565</t>
  </si>
  <si>
    <t>AN</t>
  </si>
  <si>
    <t>C-12597</t>
  </si>
  <si>
    <t>VORN</t>
  </si>
  <si>
    <t>SINET</t>
  </si>
  <si>
    <t>C-12620</t>
  </si>
  <si>
    <t>CHOEUN</t>
  </si>
  <si>
    <t>SINORN</t>
  </si>
  <si>
    <t>C-12955</t>
  </si>
  <si>
    <t>C-12986</t>
  </si>
  <si>
    <t>SOUN</t>
  </si>
  <si>
    <t>HAN</t>
  </si>
  <si>
    <t>C-12991</t>
  </si>
  <si>
    <t>OR</t>
  </si>
  <si>
    <t>SREYNICH</t>
  </si>
  <si>
    <t>C-13006</t>
  </si>
  <si>
    <t>MOEURNG</t>
  </si>
  <si>
    <t>SAMOL</t>
  </si>
  <si>
    <t>C-13021</t>
  </si>
  <si>
    <t>SOENG</t>
  </si>
  <si>
    <t>KHEANG</t>
  </si>
  <si>
    <t>C-13038</t>
  </si>
  <si>
    <t>SOT</t>
  </si>
  <si>
    <t>SREYLEN</t>
  </si>
  <si>
    <t>C-13039</t>
  </si>
  <si>
    <t>PATH</t>
  </si>
  <si>
    <t>CHANTREA</t>
  </si>
  <si>
    <t>C-13061</t>
  </si>
  <si>
    <t>KOEM</t>
  </si>
  <si>
    <t>RATHA</t>
  </si>
  <si>
    <t>C-13064</t>
  </si>
  <si>
    <t>CHY</t>
  </si>
  <si>
    <t>SREYLIN</t>
  </si>
  <si>
    <t>C-13074</t>
  </si>
  <si>
    <t>NOV</t>
  </si>
  <si>
    <t>C-13075</t>
  </si>
  <si>
    <t>KUCH</t>
  </si>
  <si>
    <t>HORN</t>
  </si>
  <si>
    <t>C-13109</t>
  </si>
  <si>
    <t>HAV</t>
  </si>
  <si>
    <t>JINGFU</t>
  </si>
  <si>
    <t>C-13110</t>
  </si>
  <si>
    <t>KENG</t>
  </si>
  <si>
    <t>NARY</t>
  </si>
  <si>
    <t>C-13129</t>
  </si>
  <si>
    <t>THORN</t>
  </si>
  <si>
    <t>VOUCHLIM</t>
  </si>
  <si>
    <t>C-13193</t>
  </si>
  <si>
    <t>THON</t>
  </si>
  <si>
    <t>LEAK</t>
  </si>
  <si>
    <t>C-13220</t>
  </si>
  <si>
    <t>SON</t>
  </si>
  <si>
    <t>SREYNAET</t>
  </si>
  <si>
    <t>C-13238</t>
  </si>
  <si>
    <t>HEAN</t>
  </si>
  <si>
    <t>C-13355</t>
  </si>
  <si>
    <t>HIN</t>
  </si>
  <si>
    <t>CHHUNLY</t>
  </si>
  <si>
    <t>C-13356</t>
  </si>
  <si>
    <t>SOY</t>
  </si>
  <si>
    <t>SELA</t>
  </si>
  <si>
    <t>C-13374</t>
  </si>
  <si>
    <t>CHHIN</t>
  </si>
  <si>
    <t>KOEMLAING</t>
  </si>
  <si>
    <t>C-13385</t>
  </si>
  <si>
    <t>KHOM</t>
  </si>
  <si>
    <t>C-13389</t>
  </si>
  <si>
    <t>EM</t>
  </si>
  <si>
    <t>RACHNA</t>
  </si>
  <si>
    <t>C-13396</t>
  </si>
  <si>
    <t>NHONH</t>
  </si>
  <si>
    <t>C-13397</t>
  </si>
  <si>
    <t>PHEA</t>
  </si>
  <si>
    <t>C-13451</t>
  </si>
  <si>
    <t>KHORN</t>
  </si>
  <si>
    <t>SREYKEA</t>
  </si>
  <si>
    <t>C-13452</t>
  </si>
  <si>
    <t>PHALLA</t>
  </si>
  <si>
    <t>C-13475</t>
  </si>
  <si>
    <t>C-13476</t>
  </si>
  <si>
    <t>KOK</t>
  </si>
  <si>
    <t>SREYDA</t>
  </si>
  <si>
    <t>C-13484</t>
  </si>
  <si>
    <t>KHAI</t>
  </si>
  <si>
    <t>SREYNA</t>
  </si>
  <si>
    <t>C-13489</t>
  </si>
  <si>
    <t>SENG</t>
  </si>
  <si>
    <t>C-13499</t>
  </si>
  <si>
    <t>SOPHEAKTRA</t>
  </si>
  <si>
    <t>C-13511</t>
  </si>
  <si>
    <t>CHANNY</t>
  </si>
  <si>
    <t>C-13512</t>
  </si>
  <si>
    <t>CHHIM</t>
  </si>
  <si>
    <t>SREYTOUCH</t>
  </si>
  <si>
    <t>C-13535</t>
  </si>
  <si>
    <t>SOU</t>
  </si>
  <si>
    <t>SOKLEY</t>
  </si>
  <si>
    <t>C-13539</t>
  </si>
  <si>
    <t>SINAT</t>
  </si>
  <si>
    <t>C-13558</t>
  </si>
  <si>
    <t>UM</t>
  </si>
  <si>
    <t>C-13559</t>
  </si>
  <si>
    <t>SOCHETHTA</t>
  </si>
  <si>
    <t>C-13594</t>
  </si>
  <si>
    <t>SAY</t>
  </si>
  <si>
    <t>NITA</t>
  </si>
  <si>
    <t>C-13601</t>
  </si>
  <si>
    <t>SOKSAM</t>
  </si>
  <si>
    <t>C-13628</t>
  </si>
  <si>
    <t>YIN</t>
  </si>
  <si>
    <t>KANHA</t>
  </si>
  <si>
    <t>C-13629</t>
  </si>
  <si>
    <t>YOEUN</t>
  </si>
  <si>
    <t>C-13647</t>
  </si>
  <si>
    <t>SOURN</t>
  </si>
  <si>
    <t>CHINDA</t>
  </si>
  <si>
    <t>P-13704</t>
  </si>
  <si>
    <t>LIM</t>
  </si>
  <si>
    <t>P-13705</t>
  </si>
  <si>
    <t>UON</t>
  </si>
  <si>
    <t>KAY</t>
  </si>
  <si>
    <t>D2</t>
  </si>
  <si>
    <t>LANG</t>
  </si>
  <si>
    <t>NAVY</t>
  </si>
  <si>
    <t>KHLORK</t>
  </si>
  <si>
    <t>VANDET</t>
  </si>
  <si>
    <t>NETH</t>
  </si>
  <si>
    <t>CHANTRY</t>
  </si>
  <si>
    <t>MEAS</t>
  </si>
  <si>
    <t>SOKRA</t>
  </si>
  <si>
    <t>SOTHEAROTH</t>
  </si>
  <si>
    <t>KOSAL</t>
  </si>
  <si>
    <t>DOM</t>
  </si>
  <si>
    <t>CHANSOK</t>
  </si>
  <si>
    <t>HUM</t>
  </si>
  <si>
    <t>SOPHORS</t>
  </si>
  <si>
    <t>SETHA</t>
  </si>
  <si>
    <t>SORM</t>
  </si>
  <si>
    <t>DANETH</t>
  </si>
  <si>
    <t>DUCH</t>
  </si>
  <si>
    <t>MOM</t>
  </si>
  <si>
    <t>KHIEV</t>
  </si>
  <si>
    <t>SATHARIN</t>
  </si>
  <si>
    <t>CHHEANG</t>
  </si>
  <si>
    <t>PICH</t>
  </si>
  <si>
    <t>SARAY</t>
  </si>
  <si>
    <t>PHENG</t>
  </si>
  <si>
    <t>NIM</t>
  </si>
  <si>
    <t>CHAB</t>
  </si>
  <si>
    <t>YON</t>
  </si>
  <si>
    <t>CHHUON</t>
  </si>
  <si>
    <t>SOVY</t>
  </si>
  <si>
    <t>SREIKA</t>
  </si>
  <si>
    <t>SOKHORN</t>
  </si>
  <si>
    <t>KIT</t>
  </si>
  <si>
    <t>PENH</t>
  </si>
  <si>
    <t>REAKSMEY</t>
  </si>
  <si>
    <t>SREYNETH</t>
  </si>
  <si>
    <t>RITH</t>
  </si>
  <si>
    <t>SOCHEATA</t>
  </si>
  <si>
    <t>MAK</t>
  </si>
  <si>
    <t>LOENG</t>
  </si>
  <si>
    <t>SOKOEUN</t>
  </si>
  <si>
    <t>C-12927</t>
  </si>
  <si>
    <t>DOEUM</t>
  </si>
  <si>
    <t>C-12947</t>
  </si>
  <si>
    <t>OUT</t>
  </si>
  <si>
    <t>PHOEUK</t>
  </si>
  <si>
    <t>C-12958</t>
  </si>
  <si>
    <t>ROTH</t>
  </si>
  <si>
    <t>C-13050</t>
  </si>
  <si>
    <t>YIM</t>
  </si>
  <si>
    <t>C-13094</t>
  </si>
  <si>
    <t>RIT</t>
  </si>
  <si>
    <t>C-13195</t>
  </si>
  <si>
    <t>TOUCH</t>
  </si>
  <si>
    <t>CHHUNNA</t>
  </si>
  <si>
    <t>C-13196</t>
  </si>
  <si>
    <t>PEOV</t>
  </si>
  <si>
    <t>CHANPHEAP</t>
  </si>
  <si>
    <t>C-13218</t>
  </si>
  <si>
    <t>SOM</t>
  </si>
  <si>
    <t>REACHNA</t>
  </si>
  <si>
    <t>C-13235</t>
  </si>
  <si>
    <t>VANNEY</t>
  </si>
  <si>
    <t>C-13278</t>
  </si>
  <si>
    <t>EL</t>
  </si>
  <si>
    <t>LEAKHENA</t>
  </si>
  <si>
    <t>C-13327</t>
  </si>
  <si>
    <t>NANG</t>
  </si>
  <si>
    <t>SREYMOCH</t>
  </si>
  <si>
    <t>C-13350</t>
  </si>
  <si>
    <t>NOB</t>
  </si>
  <si>
    <t>C-13444</t>
  </si>
  <si>
    <t>TAO</t>
  </si>
  <si>
    <t>SUNAY</t>
  </si>
  <si>
    <t>C-13453</t>
  </si>
  <si>
    <t>CHHOR</t>
  </si>
  <si>
    <t>SARA</t>
  </si>
  <si>
    <t>C-13454</t>
  </si>
  <si>
    <t>LEANG</t>
  </si>
  <si>
    <t>SOKKEANG</t>
  </si>
  <si>
    <t>C-13500</t>
  </si>
  <si>
    <t>CHEN</t>
  </si>
  <si>
    <t>C-13508</t>
  </si>
  <si>
    <t>LEY</t>
  </si>
  <si>
    <t>SOKHEAN</t>
  </si>
  <si>
    <t>C-13509</t>
  </si>
  <si>
    <t>VY</t>
  </si>
  <si>
    <t>SOPHY</t>
  </si>
  <si>
    <t>C-13542</t>
  </si>
  <si>
    <t>C-13543</t>
  </si>
  <si>
    <t>CHANSREYTAUCH</t>
  </si>
  <si>
    <t>C-13595</t>
  </si>
  <si>
    <t>C-13602</t>
  </si>
  <si>
    <t>NHOEP</t>
  </si>
  <si>
    <t>C-13630</t>
  </si>
  <si>
    <t>VAN</t>
  </si>
  <si>
    <t>NARA</t>
  </si>
  <si>
    <t>C-13674</t>
  </si>
  <si>
    <t>PHO</t>
  </si>
  <si>
    <t>C-13690</t>
  </si>
  <si>
    <t>E1</t>
  </si>
  <si>
    <t>MOK</t>
  </si>
  <si>
    <t>NY</t>
  </si>
  <si>
    <t>NA</t>
  </si>
  <si>
    <t>SOTHUON</t>
  </si>
  <si>
    <t>PHAT</t>
  </si>
  <si>
    <t>DANY</t>
  </si>
  <si>
    <t>CHANTHORN</t>
  </si>
  <si>
    <t>PAT</t>
  </si>
  <si>
    <t>BOPHA</t>
  </si>
  <si>
    <t>SOKLY</t>
  </si>
  <si>
    <t>SIYAN</t>
  </si>
  <si>
    <t>MINEA</t>
  </si>
  <si>
    <t>KHN</t>
  </si>
  <si>
    <t>SOKHEM</t>
  </si>
  <si>
    <t>KHUT</t>
  </si>
  <si>
    <t>SOKHA</t>
  </si>
  <si>
    <t>BAN</t>
  </si>
  <si>
    <t>RAVY</t>
  </si>
  <si>
    <t>SABAN</t>
  </si>
  <si>
    <t>OUY</t>
  </si>
  <si>
    <t>THYDA</t>
  </si>
  <si>
    <t>NUO</t>
  </si>
  <si>
    <t>SOPHARY</t>
  </si>
  <si>
    <t>CHUON</t>
  </si>
  <si>
    <t>SOKNA</t>
  </si>
  <si>
    <t>BUN</t>
  </si>
  <si>
    <t>THAVRY</t>
  </si>
  <si>
    <t>OU</t>
  </si>
  <si>
    <t>PHALLY</t>
  </si>
  <si>
    <t>THACH</t>
  </si>
  <si>
    <t>EAM</t>
  </si>
  <si>
    <t>KOUNG</t>
  </si>
  <si>
    <t>CHHEM</t>
  </si>
  <si>
    <t>CHANTHEA</t>
  </si>
  <si>
    <t>SAREN</t>
  </si>
  <si>
    <t>SOKLIM</t>
  </si>
  <si>
    <t>SAROM</t>
  </si>
  <si>
    <t>THA</t>
  </si>
  <si>
    <t>C-12496</t>
  </si>
  <si>
    <t>KHON</t>
  </si>
  <si>
    <t>C-12645</t>
  </si>
  <si>
    <t>SAVORN</t>
  </si>
  <si>
    <t>C-12971</t>
  </si>
  <si>
    <t>C-12972</t>
  </si>
  <si>
    <t>SARATH</t>
  </si>
  <si>
    <t>C-12989</t>
  </si>
  <si>
    <t>LOUNH</t>
  </si>
  <si>
    <t>THEA</t>
  </si>
  <si>
    <t>C-13011</t>
  </si>
  <si>
    <t>CHHO</t>
  </si>
  <si>
    <t>HING</t>
  </si>
  <si>
    <t>C-13032</t>
  </si>
  <si>
    <t>CHANSOKTHEA</t>
  </si>
  <si>
    <t>C-13164</t>
  </si>
  <si>
    <t>CHHON</t>
  </si>
  <si>
    <t>SREYNAN</t>
  </si>
  <si>
    <t>C-13181</t>
  </si>
  <si>
    <t>SOURS</t>
  </si>
  <si>
    <t>C-13221</t>
  </si>
  <si>
    <t>C-13293</t>
  </si>
  <si>
    <t>VET</t>
  </si>
  <si>
    <t>RAVUTH</t>
  </si>
  <si>
    <t>C-13445</t>
  </si>
  <si>
    <t>SIEM</t>
  </si>
  <si>
    <t>C-13496</t>
  </si>
  <si>
    <t>VO</t>
  </si>
  <si>
    <t>C-13497</t>
  </si>
  <si>
    <t>NUON</t>
  </si>
  <si>
    <t>SEYLA</t>
  </si>
  <si>
    <t>C-13501</t>
  </si>
  <si>
    <t>C-13513</t>
  </si>
  <si>
    <t>BY</t>
  </si>
  <si>
    <t>C-13514</t>
  </si>
  <si>
    <t>CHANDY</t>
  </si>
  <si>
    <t>C-13515</t>
  </si>
  <si>
    <t>THOCH</t>
  </si>
  <si>
    <t>CHANTHIDA</t>
  </si>
  <si>
    <t>C-13550</t>
  </si>
  <si>
    <t>MONIKA</t>
  </si>
  <si>
    <t>C-13631</t>
  </si>
  <si>
    <t>THOL</t>
  </si>
  <si>
    <t>C-13632</t>
  </si>
  <si>
    <t>NEUM</t>
  </si>
  <si>
    <t>PONGMALY</t>
  </si>
  <si>
    <t>C-13634</t>
  </si>
  <si>
    <t>TITHSAMBATH</t>
  </si>
  <si>
    <t>C-13635</t>
  </si>
  <si>
    <t>OEM</t>
  </si>
  <si>
    <t>LAIHENG</t>
  </si>
  <si>
    <t>C-13664</t>
  </si>
  <si>
    <t>SREYSROS</t>
  </si>
  <si>
    <t>P-13686</t>
  </si>
  <si>
    <t>HOK</t>
  </si>
  <si>
    <t>CHORLIDA</t>
  </si>
  <si>
    <t>E2</t>
  </si>
  <si>
    <t>HOURN</t>
  </si>
  <si>
    <t>LINNA</t>
  </si>
  <si>
    <t>PRUM</t>
  </si>
  <si>
    <t>SOVANN</t>
  </si>
  <si>
    <t>VEN</t>
  </si>
  <si>
    <t>LEAKHINA</t>
  </si>
  <si>
    <t>SEK</t>
  </si>
  <si>
    <t>YIET</t>
  </si>
  <si>
    <t>NAO</t>
  </si>
  <si>
    <t>SOPHEA</t>
  </si>
  <si>
    <t>MAI</t>
  </si>
  <si>
    <t>LEANGHENG</t>
  </si>
  <si>
    <t>MAKARA</t>
  </si>
  <si>
    <t>SOKY</t>
  </si>
  <si>
    <t>THORNG</t>
  </si>
  <si>
    <t>SAVAN</t>
  </si>
  <si>
    <t>SREYOEUN</t>
  </si>
  <si>
    <t>MEACH</t>
  </si>
  <si>
    <t>CHANTHAI</t>
  </si>
  <si>
    <t>YORN</t>
  </si>
  <si>
    <t>UDOM</t>
  </si>
  <si>
    <t>TOL</t>
  </si>
  <si>
    <t>KIMSRONG</t>
  </si>
  <si>
    <t>AY</t>
  </si>
  <si>
    <t>SRI</t>
  </si>
  <si>
    <t>SOEURNG</t>
  </si>
  <si>
    <t>SAPHORN</t>
  </si>
  <si>
    <t>HUON</t>
  </si>
  <si>
    <t>SRY</t>
  </si>
  <si>
    <t>SOR</t>
  </si>
  <si>
    <t>TIT</t>
  </si>
  <si>
    <t>SIPHON</t>
  </si>
  <si>
    <t>PHANA</t>
  </si>
  <si>
    <t>SAPHEAP</t>
  </si>
  <si>
    <t>KANCHANA</t>
  </si>
  <si>
    <t>YI</t>
  </si>
  <si>
    <t>PHAL</t>
  </si>
  <si>
    <t>SREYNEANG</t>
  </si>
  <si>
    <t>YAN</t>
  </si>
  <si>
    <t>SAROTH</t>
  </si>
  <si>
    <t>HEAB</t>
  </si>
  <si>
    <t>CHEALY</t>
  </si>
  <si>
    <t>C-12497</t>
  </si>
  <si>
    <t>SREYNHOEP</t>
  </si>
  <si>
    <t>C-12504</t>
  </si>
  <si>
    <t>PHEAKDEY</t>
  </si>
  <si>
    <t>SOTHEARA</t>
  </si>
  <si>
    <t>C-12557</t>
  </si>
  <si>
    <t>DYNA</t>
  </si>
  <si>
    <t>C-12763</t>
  </si>
  <si>
    <t>MEN</t>
  </si>
  <si>
    <t>C-12992</t>
  </si>
  <si>
    <t>C-13007</t>
  </si>
  <si>
    <t>PHN</t>
  </si>
  <si>
    <t>SYLEN</t>
  </si>
  <si>
    <t>C-13022</t>
  </si>
  <si>
    <t>SOKKHENG</t>
  </si>
  <si>
    <t>C-13062</t>
  </si>
  <si>
    <t>SAVUTH</t>
  </si>
  <si>
    <t>C-13167</t>
  </si>
  <si>
    <t>I</t>
  </si>
  <si>
    <t>VANNAK</t>
  </si>
  <si>
    <t>C-13172</t>
  </si>
  <si>
    <t>ARIYA</t>
  </si>
  <si>
    <t>C-13173</t>
  </si>
  <si>
    <t>SOHHUNNARY</t>
  </si>
  <si>
    <t>C-13182</t>
  </si>
  <si>
    <t>MEAN</t>
  </si>
  <si>
    <t>RIM</t>
  </si>
  <si>
    <t>C-13207</t>
  </si>
  <si>
    <t>C-13241</t>
  </si>
  <si>
    <t>SOKUNTHIERITH</t>
  </si>
  <si>
    <t>C-13345</t>
  </si>
  <si>
    <t>CHANDANA</t>
  </si>
  <si>
    <t>C-13360</t>
  </si>
  <si>
    <t>DAING</t>
  </si>
  <si>
    <t>C-13376</t>
  </si>
  <si>
    <t>SUM</t>
  </si>
  <si>
    <t>C-13457</t>
  </si>
  <si>
    <t>SOEUN</t>
  </si>
  <si>
    <t>HIM</t>
  </si>
  <si>
    <t>C-13478</t>
  </si>
  <si>
    <t>SARIN</t>
  </si>
  <si>
    <t>C-13510</t>
  </si>
  <si>
    <t>CHANN</t>
  </si>
  <si>
    <t>SARY</t>
  </si>
  <si>
    <t>C-13541</t>
  </si>
  <si>
    <t>CHHOU</t>
  </si>
  <si>
    <t>SREYMAO</t>
  </si>
  <si>
    <t>C-13603</t>
  </si>
  <si>
    <t>SAOSILIN</t>
  </si>
  <si>
    <t>C-13636</t>
  </si>
  <si>
    <t>THAVY</t>
  </si>
  <si>
    <t>C-13648</t>
  </si>
  <si>
    <t>KHIN</t>
  </si>
  <si>
    <t>C-13676</t>
  </si>
  <si>
    <t>DORN</t>
  </si>
  <si>
    <t>P-13717</t>
  </si>
  <si>
    <t>CHHAN</t>
  </si>
  <si>
    <t>SREYON</t>
  </si>
  <si>
    <t>P-13739</t>
  </si>
  <si>
    <t>RET</t>
  </si>
  <si>
    <t>F1</t>
  </si>
  <si>
    <t>KIMCHHEANG</t>
  </si>
  <si>
    <t>CHUN</t>
  </si>
  <si>
    <t>ROU</t>
  </si>
  <si>
    <t>CHYVA</t>
  </si>
  <si>
    <t>CHHIT</t>
  </si>
  <si>
    <t>SAMY</t>
  </si>
  <si>
    <t>VIMUL</t>
  </si>
  <si>
    <t>SANG</t>
  </si>
  <si>
    <t>HAKPHEAP</t>
  </si>
  <si>
    <t>LONG</t>
  </si>
  <si>
    <t>LONH</t>
  </si>
  <si>
    <t>SOPHAT</t>
  </si>
  <si>
    <t>DET</t>
  </si>
  <si>
    <t>SAEM</t>
  </si>
  <si>
    <t>SREYTHOCH</t>
  </si>
  <si>
    <t>SOTHOEUN</t>
  </si>
  <si>
    <t>SAO</t>
  </si>
  <si>
    <t>PHEAP</t>
  </si>
  <si>
    <t>KAEOT</t>
  </si>
  <si>
    <t>TAT</t>
  </si>
  <si>
    <t>SREYLEUNG</t>
  </si>
  <si>
    <t>YONN</t>
  </si>
  <si>
    <t>NIRA</t>
  </si>
  <si>
    <t>SOKSOPHA</t>
  </si>
  <si>
    <t>VANNA</t>
  </si>
  <si>
    <t>YAV</t>
  </si>
  <si>
    <t>YARY</t>
  </si>
  <si>
    <t>C-12666</t>
  </si>
  <si>
    <t>VAT</t>
  </si>
  <si>
    <t>LAIHIM</t>
  </si>
  <si>
    <t>C-12753</t>
  </si>
  <si>
    <t>C-12858</t>
  </si>
  <si>
    <t>CHHET</t>
  </si>
  <si>
    <t>SOKLIENG</t>
  </si>
  <si>
    <t>C-12973</t>
  </si>
  <si>
    <t>SOKHAN</t>
  </si>
  <si>
    <t>C-13004</t>
  </si>
  <si>
    <t>NHOV</t>
  </si>
  <si>
    <t>SROS</t>
  </si>
  <si>
    <t>C-13012</t>
  </si>
  <si>
    <t>VOEUN</t>
  </si>
  <si>
    <t>C-13114</t>
  </si>
  <si>
    <t>TITH</t>
  </si>
  <si>
    <t>C-13147</t>
  </si>
  <si>
    <t>SORN</t>
  </si>
  <si>
    <t>SREIRI</t>
  </si>
  <si>
    <t>C-13236</t>
  </si>
  <si>
    <t>HENG</t>
  </si>
  <si>
    <t>PHARY</t>
  </si>
  <si>
    <t>C-13291</t>
  </si>
  <si>
    <t>TI</t>
  </si>
  <si>
    <t>C-13321</t>
  </si>
  <si>
    <t>PHORK</t>
  </si>
  <si>
    <t>C-13346</t>
  </si>
  <si>
    <t>C-13458</t>
  </si>
  <si>
    <t>VUN</t>
  </si>
  <si>
    <t>C-13460</t>
  </si>
  <si>
    <t>C-13483</t>
  </si>
  <si>
    <t>SAMENH</t>
  </si>
  <si>
    <t>C-13518</t>
  </si>
  <si>
    <t>POL</t>
  </si>
  <si>
    <t>C-13519</t>
  </si>
  <si>
    <t>HOY</t>
  </si>
  <si>
    <t>C-13521</t>
  </si>
  <si>
    <t>C-13544</t>
  </si>
  <si>
    <t>CHOUN</t>
  </si>
  <si>
    <t>THEAVY</t>
  </si>
  <si>
    <t>C-13579</t>
  </si>
  <si>
    <t>LENG</t>
  </si>
  <si>
    <t>C-13588</t>
  </si>
  <si>
    <t>SILA</t>
  </si>
  <si>
    <t>C-13637</t>
  </si>
  <si>
    <t>PHON</t>
  </si>
  <si>
    <t>SOTUN</t>
  </si>
  <si>
    <t>C-13638</t>
  </si>
  <si>
    <t>CHIN</t>
  </si>
  <si>
    <t>C-13639</t>
  </si>
  <si>
    <t>BOREN</t>
  </si>
  <si>
    <t>C-13640</t>
  </si>
  <si>
    <t>UN</t>
  </si>
  <si>
    <t>C-13641</t>
  </si>
  <si>
    <t>C-13681</t>
  </si>
  <si>
    <t>CHOUM</t>
  </si>
  <si>
    <t>C-13694</t>
  </si>
  <si>
    <t>CHOY</t>
  </si>
  <si>
    <t>SREYSRORS</t>
  </si>
  <si>
    <t>C-13698</t>
  </si>
  <si>
    <t>NEN</t>
  </si>
  <si>
    <t>SAVRY</t>
  </si>
  <si>
    <t>C-13711</t>
  </si>
  <si>
    <t>PORCHEANG</t>
  </si>
  <si>
    <t>F2</t>
  </si>
  <si>
    <t>CHANTHO</t>
  </si>
  <si>
    <t>SREYROTH</t>
  </si>
  <si>
    <t>SOKHARY</t>
  </si>
  <si>
    <t>LYLY</t>
  </si>
  <si>
    <t>SREYTY</t>
  </si>
  <si>
    <t>SOKHANY</t>
  </si>
  <si>
    <t>CHIV</t>
  </si>
  <si>
    <t>ROEURT</t>
  </si>
  <si>
    <t>KHOEM</t>
  </si>
  <si>
    <t>CHIVA</t>
  </si>
  <si>
    <t>KOEUTH</t>
  </si>
  <si>
    <t>KAKADA</t>
  </si>
  <si>
    <t>SOCHEAT</t>
  </si>
  <si>
    <t>SENGLY</t>
  </si>
  <si>
    <t>CHIM</t>
  </si>
  <si>
    <t>SEYHA</t>
  </si>
  <si>
    <t>VANDARA</t>
  </si>
  <si>
    <t>SOPHON</t>
  </si>
  <si>
    <t>SARAN</t>
  </si>
  <si>
    <t>C-12917</t>
  </si>
  <si>
    <t>DEN</t>
  </si>
  <si>
    <t>KHEMARA</t>
  </si>
  <si>
    <t>C-13019</t>
  </si>
  <si>
    <t>LUY</t>
  </si>
  <si>
    <t>C-13030</t>
  </si>
  <si>
    <t>SINETH</t>
  </si>
  <si>
    <t>C-13053</t>
  </si>
  <si>
    <t>PHAI</t>
  </si>
  <si>
    <t>SREYNOV</t>
  </si>
  <si>
    <t>C-13096</t>
  </si>
  <si>
    <t>PORN</t>
  </si>
  <si>
    <t>LOT</t>
  </si>
  <si>
    <t>C-13099</t>
  </si>
  <si>
    <t>PHEACH</t>
  </si>
  <si>
    <t>SRAS</t>
  </si>
  <si>
    <t>C-13168</t>
  </si>
  <si>
    <t>SARON</t>
  </si>
  <si>
    <t>C-13174</t>
  </si>
  <si>
    <t>C-13186</t>
  </si>
  <si>
    <t>C-13189</t>
  </si>
  <si>
    <t>RYNA</t>
  </si>
  <si>
    <t>C-13227</t>
  </si>
  <si>
    <t>C-13242</t>
  </si>
  <si>
    <t>VOEK</t>
  </si>
  <si>
    <t>C-13353</t>
  </si>
  <si>
    <t>C-13377</t>
  </si>
  <si>
    <t>KEUT</t>
  </si>
  <si>
    <t>SOKHENG</t>
  </si>
  <si>
    <t>C-13401</t>
  </si>
  <si>
    <t>VANDA</t>
  </si>
  <si>
    <t>C-13418</t>
  </si>
  <si>
    <t>SOKHUON</t>
  </si>
  <si>
    <t>C-13422</t>
  </si>
  <si>
    <t>IT</t>
  </si>
  <si>
    <t>C-13427</t>
  </si>
  <si>
    <t>SIVON</t>
  </si>
  <si>
    <t>C-13434</t>
  </si>
  <si>
    <t>HEM</t>
  </si>
  <si>
    <t>MONYKA</t>
  </si>
  <si>
    <t>C-13435</t>
  </si>
  <si>
    <t>ENG</t>
  </si>
  <si>
    <t>C-13461</t>
  </si>
  <si>
    <t>HOEUN</t>
  </si>
  <si>
    <t>C-13485</t>
  </si>
  <si>
    <t>PECH</t>
  </si>
  <si>
    <t>C-13486</t>
  </si>
  <si>
    <t>SAMALY</t>
  </si>
  <si>
    <t>C-13487</t>
  </si>
  <si>
    <t>SREYNET</t>
  </si>
  <si>
    <t>C-13506</t>
  </si>
  <si>
    <t>SOTH</t>
  </si>
  <si>
    <t>SOMALIS</t>
  </si>
  <si>
    <t>C-13507</t>
  </si>
  <si>
    <t>C-13546</t>
  </si>
  <si>
    <t>OUCH</t>
  </si>
  <si>
    <t>C-13582</t>
  </si>
  <si>
    <t>SUN</t>
  </si>
  <si>
    <t>SAMOEUN</t>
  </si>
  <si>
    <t>C-13604</t>
  </si>
  <si>
    <t>VATH</t>
  </si>
  <si>
    <t>CHANTHOU</t>
  </si>
  <si>
    <t>C-13605</t>
  </si>
  <si>
    <t>OL</t>
  </si>
  <si>
    <t>SOKCHEAT</t>
  </si>
  <si>
    <t>C-13642</t>
  </si>
  <si>
    <t>RANY</t>
  </si>
  <si>
    <t>C-13649</t>
  </si>
  <si>
    <t>HUN</t>
  </si>
  <si>
    <t>SOKLANG</t>
  </si>
  <si>
    <t>C-13682</t>
  </si>
  <si>
    <t>C-13718</t>
  </si>
  <si>
    <t>SARAT</t>
  </si>
  <si>
    <t>C-13731</t>
  </si>
  <si>
    <t>HUOCH</t>
  </si>
  <si>
    <t>C-13738</t>
  </si>
  <si>
    <t>YANG</t>
  </si>
  <si>
    <t>Bart I</t>
  </si>
  <si>
    <t>CHHENG</t>
  </si>
  <si>
    <t>HUONG</t>
  </si>
  <si>
    <t>PROEUNG</t>
  </si>
  <si>
    <t>LIDA</t>
  </si>
  <si>
    <t>KIM</t>
  </si>
  <si>
    <t>CHANNARA</t>
  </si>
  <si>
    <t>PON</t>
  </si>
  <si>
    <t>SATHARY</t>
  </si>
  <si>
    <t>LOEURNG</t>
  </si>
  <si>
    <t>SOKHIM</t>
  </si>
  <si>
    <t>KANIKA</t>
  </si>
  <si>
    <t>RON</t>
  </si>
  <si>
    <t>SLOUT</t>
  </si>
  <si>
    <t>SREINEANG</t>
  </si>
  <si>
    <t>NARIN</t>
  </si>
  <si>
    <t>TY</t>
  </si>
  <si>
    <t>DALIN</t>
  </si>
  <si>
    <t>SOEURN</t>
  </si>
  <si>
    <t>SIMETH</t>
  </si>
  <si>
    <t>ROTANA</t>
  </si>
  <si>
    <t>C-12422</t>
  </si>
  <si>
    <t>C-12837</t>
  </si>
  <si>
    <t>C-12853</t>
  </si>
  <si>
    <t>CHANRY</t>
  </si>
  <si>
    <t>C-12865</t>
  </si>
  <si>
    <t>CHENG</t>
  </si>
  <si>
    <t>C-12938</t>
  </si>
  <si>
    <t>KUNG</t>
  </si>
  <si>
    <t>SAVIN</t>
  </si>
  <si>
    <t>C-12974</t>
  </si>
  <si>
    <t>C-13026</t>
  </si>
  <si>
    <t>CHHAY</t>
  </si>
  <si>
    <t>MOEUN</t>
  </si>
  <si>
    <t>C-13148</t>
  </si>
  <si>
    <t>HOEM</t>
  </si>
  <si>
    <t>C-13155</t>
  </si>
  <si>
    <t>VANNET</t>
  </si>
  <si>
    <t>C-13159</t>
  </si>
  <si>
    <t>ROEUN</t>
  </si>
  <si>
    <t>C-13200</t>
  </si>
  <si>
    <t>KANHANA</t>
  </si>
  <si>
    <t>C-13224</t>
  </si>
  <si>
    <t>C-13260</t>
  </si>
  <si>
    <t>PHALIKA</t>
  </si>
  <si>
    <t>C-13311</t>
  </si>
  <si>
    <t>TAM</t>
  </si>
  <si>
    <t>SREYMECH</t>
  </si>
  <si>
    <t>C-13337</t>
  </si>
  <si>
    <t>MALAY</t>
  </si>
  <si>
    <t>C-13341</t>
  </si>
  <si>
    <t>C-13402</t>
  </si>
  <si>
    <t>SYM</t>
  </si>
  <si>
    <t>SREYNAK</t>
  </si>
  <si>
    <t>C-13463</t>
  </si>
  <si>
    <t>CHANNAK</t>
  </si>
  <si>
    <t>C-13464</t>
  </si>
  <si>
    <t>SREYLEAKHENA</t>
  </si>
  <si>
    <t>C-13522</t>
  </si>
  <si>
    <t>SE</t>
  </si>
  <si>
    <t>SOVANNARA</t>
  </si>
  <si>
    <t>C-13523</t>
  </si>
  <si>
    <t>SAMBAT</t>
  </si>
  <si>
    <t>C-13524</t>
  </si>
  <si>
    <t>C-13525</t>
  </si>
  <si>
    <t>EN</t>
  </si>
  <si>
    <t>C-13548</t>
  </si>
  <si>
    <t>KUOY</t>
  </si>
  <si>
    <t>CHANBORETH</t>
  </si>
  <si>
    <t>C-13572</t>
  </si>
  <si>
    <t>PHANN</t>
  </si>
  <si>
    <t>RAM</t>
  </si>
  <si>
    <t>C-13574</t>
  </si>
  <si>
    <t>C-13596</t>
  </si>
  <si>
    <t>C-13644</t>
  </si>
  <si>
    <t>MARA</t>
  </si>
  <si>
    <t>C-13645</t>
  </si>
  <si>
    <t>C-13677</t>
  </si>
  <si>
    <t>VANDI</t>
  </si>
  <si>
    <t>C-13712</t>
  </si>
  <si>
    <t>P-13687</t>
  </si>
  <si>
    <t>MALY</t>
  </si>
  <si>
    <t>Q.A</t>
  </si>
  <si>
    <t>SOVANVOTEY</t>
  </si>
  <si>
    <t>C-13245</t>
  </si>
  <si>
    <t>SIEKCHOU</t>
  </si>
  <si>
    <t>C-13462</t>
  </si>
  <si>
    <t>NUN</t>
  </si>
  <si>
    <t>PHEAKNYTA</t>
  </si>
  <si>
    <t>Mobility</t>
  </si>
  <si>
    <t>RAKSMY</t>
  </si>
  <si>
    <t>SENGHAI</t>
  </si>
  <si>
    <t>VASNA</t>
  </si>
  <si>
    <t>IEM</t>
  </si>
  <si>
    <t>C-12896</t>
  </si>
  <si>
    <t>SREYPICH</t>
  </si>
  <si>
    <t>C-12968</t>
  </si>
  <si>
    <t>CHAK</t>
  </si>
  <si>
    <t>C-13005</t>
  </si>
  <si>
    <t>SEANG</t>
  </si>
  <si>
    <t>MARY</t>
  </si>
  <si>
    <t>C-13226</t>
  </si>
  <si>
    <t>SREYNIN</t>
  </si>
  <si>
    <t>C-13240</t>
  </si>
  <si>
    <t>LYDA</t>
  </si>
  <si>
    <t>C-13419</t>
  </si>
  <si>
    <t>NAI</t>
  </si>
  <si>
    <t>C-13482</t>
  </si>
  <si>
    <t>C-13526</t>
  </si>
  <si>
    <t>ROEURNG</t>
  </si>
  <si>
    <t>SOKKHEN</t>
  </si>
  <si>
    <t>Driver</t>
  </si>
  <si>
    <t>D-032</t>
  </si>
  <si>
    <t>CHHOEM</t>
  </si>
  <si>
    <t>NARUN</t>
  </si>
  <si>
    <t>D-034</t>
  </si>
  <si>
    <t>D-035</t>
  </si>
  <si>
    <t>LEM</t>
  </si>
  <si>
    <t>M-Repair</t>
  </si>
  <si>
    <t>KHEM</t>
  </si>
  <si>
    <t>BUNNA</t>
  </si>
  <si>
    <t>MORM</t>
  </si>
  <si>
    <t>VANG</t>
  </si>
  <si>
    <t>C-13073</t>
  </si>
  <si>
    <t>VA</t>
  </si>
  <si>
    <t>VANTHA</t>
  </si>
  <si>
    <t>Electrician</t>
  </si>
  <si>
    <t>E-020</t>
  </si>
  <si>
    <t>BUNTHOEUN</t>
  </si>
  <si>
    <t>E-024</t>
  </si>
  <si>
    <t>E-039</t>
  </si>
  <si>
    <t>LUN</t>
  </si>
  <si>
    <t>Inspect</t>
  </si>
  <si>
    <t>KOY</t>
  </si>
  <si>
    <t>HANG</t>
  </si>
  <si>
    <t>CAHNTHY</t>
  </si>
  <si>
    <t>SOPHEN</t>
  </si>
  <si>
    <t>MAN</t>
  </si>
  <si>
    <t>MALAI</t>
  </si>
  <si>
    <t>SOKNANG</t>
  </si>
  <si>
    <t>HUY</t>
  </si>
  <si>
    <t>SREYLEAB</t>
  </si>
  <si>
    <t>KHUM</t>
  </si>
  <si>
    <t>OEURN</t>
  </si>
  <si>
    <t>NAL</t>
  </si>
  <si>
    <t>CHUONG</t>
  </si>
  <si>
    <t>CHHUN</t>
  </si>
  <si>
    <t>SOKUNTHEA</t>
  </si>
  <si>
    <t>SOKONG</t>
  </si>
  <si>
    <t>BUNTHOEURN</t>
  </si>
  <si>
    <t>SOTHEAVY</t>
  </si>
  <si>
    <t>SOPHORNG</t>
  </si>
  <si>
    <t>PHUN</t>
  </si>
  <si>
    <t>LOGH</t>
  </si>
  <si>
    <t>SINOY</t>
  </si>
  <si>
    <t>MUTH</t>
  </si>
  <si>
    <t>SOTHILIM</t>
  </si>
  <si>
    <t>NHEM</t>
  </si>
  <si>
    <t>PLOM</t>
  </si>
  <si>
    <t>YUN</t>
  </si>
  <si>
    <t>SREYKONG</t>
  </si>
  <si>
    <t>C-13025</t>
  </si>
  <si>
    <t>CHANKANIKA</t>
  </si>
  <si>
    <t>C-13145</t>
  </si>
  <si>
    <t>SGUN</t>
  </si>
  <si>
    <t>C-13184</t>
  </si>
  <si>
    <t>C-13219</t>
  </si>
  <si>
    <t>SOKTEANG</t>
  </si>
  <si>
    <t>C-13230</t>
  </si>
  <si>
    <t>CHAKRIYA</t>
  </si>
  <si>
    <t>C-13315</t>
  </si>
  <si>
    <t>TOP</t>
  </si>
  <si>
    <t>C-13361</t>
  </si>
  <si>
    <t>KEAT</t>
  </si>
  <si>
    <t>LYNA</t>
  </si>
  <si>
    <t>C-13362</t>
  </si>
  <si>
    <t>LEAS</t>
  </si>
  <si>
    <t>C-13363</t>
  </si>
  <si>
    <t>YANIN</t>
  </si>
  <si>
    <t>C-13403</t>
  </si>
  <si>
    <t>KORN</t>
  </si>
  <si>
    <t>C-13404</t>
  </si>
  <si>
    <t>MEAK</t>
  </si>
  <si>
    <t>C-13405</t>
  </si>
  <si>
    <t>HOR</t>
  </si>
  <si>
    <t>SENGHEANG</t>
  </si>
  <si>
    <t>C-13408</t>
  </si>
  <si>
    <t>SREYNID</t>
  </si>
  <si>
    <t>C-13466</t>
  </si>
  <si>
    <t>C-13467</t>
  </si>
  <si>
    <t>LAUNH</t>
  </si>
  <si>
    <t>C-13552</t>
  </si>
  <si>
    <t>DUNG</t>
  </si>
  <si>
    <t>C-13575</t>
  </si>
  <si>
    <t>MAONG</t>
  </si>
  <si>
    <t>C-13591</t>
  </si>
  <si>
    <t>SET</t>
  </si>
  <si>
    <t>C-13606</t>
  </si>
  <si>
    <t>LEAKENA</t>
  </si>
  <si>
    <t>C-13607</t>
  </si>
  <si>
    <t>C-13692</t>
  </si>
  <si>
    <t>NOEM</t>
  </si>
  <si>
    <t>C-13699</t>
  </si>
  <si>
    <t>SROY</t>
  </si>
  <si>
    <t>SOKNY</t>
  </si>
  <si>
    <t>C-13706</t>
  </si>
  <si>
    <t>MO</t>
  </si>
  <si>
    <t>C-13707</t>
  </si>
  <si>
    <t>CHEACH</t>
  </si>
  <si>
    <t>C-13713</t>
  </si>
  <si>
    <t>C-13728</t>
  </si>
  <si>
    <t>SREYTHY</t>
  </si>
  <si>
    <t>C-13734</t>
  </si>
  <si>
    <t>HUK</t>
  </si>
  <si>
    <t>C-13735</t>
  </si>
  <si>
    <t>P-13655</t>
  </si>
  <si>
    <t>KHLIB</t>
  </si>
  <si>
    <t>SOKKHORN</t>
  </si>
  <si>
    <t>P-13703</t>
  </si>
  <si>
    <t>DAVY</t>
  </si>
  <si>
    <t>Pack</t>
  </si>
  <si>
    <t>SODANIT</t>
  </si>
  <si>
    <t>DOEUR</t>
  </si>
  <si>
    <t>KHY</t>
  </si>
  <si>
    <t>BOU</t>
  </si>
  <si>
    <t>SREYNITH</t>
  </si>
  <si>
    <t>CHHEUY</t>
  </si>
  <si>
    <t>NIN</t>
  </si>
  <si>
    <t>NYN</t>
  </si>
  <si>
    <t>LIKA</t>
  </si>
  <si>
    <t>CHORN</t>
  </si>
  <si>
    <t>CHAMRONG</t>
  </si>
  <si>
    <t>SREYSREANG</t>
  </si>
  <si>
    <t>C-12965</t>
  </si>
  <si>
    <t>CHAMROEURN</t>
  </si>
  <si>
    <t>PHORNA</t>
  </si>
  <si>
    <t>C-12966</t>
  </si>
  <si>
    <t>NAM</t>
  </si>
  <si>
    <t>SOKUOS</t>
  </si>
  <si>
    <t>C-13118</t>
  </si>
  <si>
    <t>POUK</t>
  </si>
  <si>
    <t>C-13119</t>
  </si>
  <si>
    <t>HON</t>
  </si>
  <si>
    <t>C-13120</t>
  </si>
  <si>
    <t>HUOT</t>
  </si>
  <si>
    <t>C-13262</t>
  </si>
  <si>
    <t>TUM</t>
  </si>
  <si>
    <t>RORTHA</t>
  </si>
  <si>
    <t>C-13364</t>
  </si>
  <si>
    <t>SOVANNY</t>
  </si>
  <si>
    <t>C-13386</t>
  </si>
  <si>
    <t>KAN</t>
  </si>
  <si>
    <t>SAMAI</t>
  </si>
  <si>
    <t>C-13409</t>
  </si>
  <si>
    <t>NAVIN</t>
  </si>
  <si>
    <t>C-13423</t>
  </si>
  <si>
    <t>YA</t>
  </si>
  <si>
    <t>SODANY</t>
  </si>
  <si>
    <t>C-13440</t>
  </si>
  <si>
    <t>SOKUNPIDOL</t>
  </si>
  <si>
    <t>C-13446</t>
  </si>
  <si>
    <t>BORN</t>
  </si>
  <si>
    <t>SREYTIN</t>
  </si>
  <si>
    <t>C-13468</t>
  </si>
  <si>
    <t>CHOR</t>
  </si>
  <si>
    <t>SOKLENG</t>
  </si>
  <si>
    <t>C-13469</t>
  </si>
  <si>
    <t>OUITH</t>
  </si>
  <si>
    <t>C-13480</t>
  </si>
  <si>
    <t>CHANBO</t>
  </si>
  <si>
    <t>SREYTOCH</t>
  </si>
  <si>
    <t>C-13490</t>
  </si>
  <si>
    <t>VANNAN</t>
  </si>
  <si>
    <t>C-13494</t>
  </si>
  <si>
    <t>DINA</t>
  </si>
  <si>
    <t>C-13547</t>
  </si>
  <si>
    <t>C-13554</t>
  </si>
  <si>
    <t>CHHAI</t>
  </si>
  <si>
    <t>C-13555</t>
  </si>
  <si>
    <t>C-13589</t>
  </si>
  <si>
    <t>THY</t>
  </si>
  <si>
    <t>C-13609</t>
  </si>
  <si>
    <t>NAISEAN</t>
  </si>
  <si>
    <t>C-13610</t>
  </si>
  <si>
    <t>C-13663</t>
  </si>
  <si>
    <t>C-13714</t>
  </si>
  <si>
    <t>SREYPUCH</t>
  </si>
  <si>
    <t>C-13715</t>
  </si>
  <si>
    <t>C-13720</t>
  </si>
  <si>
    <t>RANNY</t>
  </si>
  <si>
    <t>C-13729</t>
  </si>
  <si>
    <t>SREYMORN</t>
  </si>
  <si>
    <t>IRON</t>
  </si>
  <si>
    <t>CHEANG</t>
  </si>
  <si>
    <t>THAROTH</t>
  </si>
  <si>
    <t>SORPHOIN</t>
  </si>
  <si>
    <t>PHANNARETH</t>
  </si>
  <si>
    <t>SOKHON</t>
  </si>
  <si>
    <t>CHANNUN</t>
  </si>
  <si>
    <t>C-12838</t>
  </si>
  <si>
    <t>C-12876</t>
  </si>
  <si>
    <t>SOKKEA</t>
  </si>
  <si>
    <t>C-13128</t>
  </si>
  <si>
    <t>THARY</t>
  </si>
  <si>
    <t>C-13202</t>
  </si>
  <si>
    <t>CHHOM</t>
  </si>
  <si>
    <t>SOTHOEURN</t>
  </si>
  <si>
    <t>C-13365</t>
  </si>
  <si>
    <t>PUM</t>
  </si>
  <si>
    <t>SOKREUN</t>
  </si>
  <si>
    <t>C-13410</t>
  </si>
  <si>
    <t>OEUN</t>
  </si>
  <si>
    <t>C-13411</t>
  </si>
  <si>
    <t>KHEK</t>
  </si>
  <si>
    <t>BROS</t>
  </si>
  <si>
    <t>C-13412</t>
  </si>
  <si>
    <t>PHEARITH</t>
  </si>
  <si>
    <t>CHIVORN</t>
  </si>
  <si>
    <t>C-13424</t>
  </si>
  <si>
    <t>SREYMACH</t>
  </si>
  <si>
    <t>C-13425</t>
  </si>
  <si>
    <t>C-13447</t>
  </si>
  <si>
    <t>MANH</t>
  </si>
  <si>
    <t>C-13527</t>
  </si>
  <si>
    <t>CHHUM</t>
  </si>
  <si>
    <t>THAVRA</t>
  </si>
  <si>
    <t>C-13551</t>
  </si>
  <si>
    <t>REACHNY</t>
  </si>
  <si>
    <t>C-13556</t>
  </si>
  <si>
    <t>UOK</t>
  </si>
  <si>
    <t>C-13557</t>
  </si>
  <si>
    <t>NARITH</t>
  </si>
  <si>
    <t>C-13592</t>
  </si>
  <si>
    <t>C-13666</t>
  </si>
  <si>
    <t>HONG</t>
  </si>
  <si>
    <t>C-13702</t>
  </si>
  <si>
    <t>KIMSAN</t>
  </si>
  <si>
    <t>C-13721</t>
  </si>
  <si>
    <t>C-13722</t>
  </si>
  <si>
    <t>EK</t>
  </si>
  <si>
    <t>SOPHAK</t>
  </si>
  <si>
    <t>C-13723</t>
  </si>
  <si>
    <t>YORNG</t>
  </si>
  <si>
    <t>P-13668</t>
  </si>
  <si>
    <t>OUN</t>
  </si>
  <si>
    <t>Button</t>
  </si>
  <si>
    <t>CAMBAT</t>
  </si>
  <si>
    <t>SOKRY</t>
  </si>
  <si>
    <t>THEAY</t>
  </si>
  <si>
    <t>C-12934</t>
  </si>
  <si>
    <t>RITHY</t>
  </si>
  <si>
    <t>C-13126</t>
  </si>
  <si>
    <t>YENG</t>
  </si>
  <si>
    <t>C-13306</t>
  </si>
  <si>
    <t>NOUN</t>
  </si>
  <si>
    <t>CHANTY</t>
  </si>
  <si>
    <t>C-13448</t>
  </si>
  <si>
    <t>CHUOB</t>
  </si>
  <si>
    <t>SAMOEURN</t>
  </si>
  <si>
    <t>C-13528</t>
  </si>
  <si>
    <t>DAVANN</t>
  </si>
  <si>
    <t>C-13529</t>
  </si>
  <si>
    <t>VANNETH</t>
  </si>
  <si>
    <t>C-13536</t>
  </si>
  <si>
    <t>DUONG</t>
  </si>
  <si>
    <t>C-13537</t>
  </si>
  <si>
    <t>CHANNE</t>
  </si>
  <si>
    <t>C-13724</t>
  </si>
  <si>
    <t>C-13725</t>
  </si>
  <si>
    <t>C-13726</t>
  </si>
  <si>
    <t>RAKSMEY</t>
  </si>
  <si>
    <t>CHOMROEUN</t>
  </si>
  <si>
    <t>C-13740</t>
  </si>
  <si>
    <t>P-13654</t>
  </si>
  <si>
    <t>PAK</t>
  </si>
  <si>
    <t>KALYAN</t>
  </si>
  <si>
    <t>P-13737</t>
  </si>
  <si>
    <t>PHALLIN</t>
  </si>
  <si>
    <t>W.H</t>
  </si>
  <si>
    <t>SEANGHAK</t>
  </si>
  <si>
    <t>MANITH</t>
  </si>
  <si>
    <t>NEY</t>
  </si>
  <si>
    <t>SINO</t>
  </si>
  <si>
    <t>UO</t>
  </si>
  <si>
    <t>NEARODY</t>
  </si>
  <si>
    <t>HAI</t>
  </si>
  <si>
    <t>SREYKIM</t>
  </si>
  <si>
    <t>C-13092</t>
  </si>
  <si>
    <t>NAK</t>
  </si>
  <si>
    <t>C-13367</t>
  </si>
  <si>
    <t>C-13368</t>
  </si>
  <si>
    <t>C-13538</t>
  </si>
  <si>
    <t>C-13586</t>
  </si>
  <si>
    <t>Store (1)</t>
  </si>
  <si>
    <t>BEU</t>
  </si>
  <si>
    <t>KHOEUN</t>
  </si>
  <si>
    <t>C-13617</t>
  </si>
  <si>
    <t>MOROKORT</t>
  </si>
  <si>
    <t>C-13693</t>
  </si>
  <si>
    <t>CHHALY</t>
  </si>
  <si>
    <t>Store (2)</t>
  </si>
  <si>
    <t>NUT</t>
  </si>
  <si>
    <t>SOKHY</t>
  </si>
  <si>
    <t>SIMORN</t>
  </si>
  <si>
    <t>C-13003</t>
  </si>
  <si>
    <t>VIN</t>
  </si>
  <si>
    <t>C-13121</t>
  </si>
  <si>
    <t>C-13471</t>
  </si>
  <si>
    <t>SEAKLENG</t>
  </si>
  <si>
    <t>C-13503</t>
  </si>
  <si>
    <t>SREYNOU</t>
  </si>
  <si>
    <t>P-13719</t>
  </si>
  <si>
    <t>CUT</t>
  </si>
  <si>
    <t>SREYLIS</t>
  </si>
  <si>
    <t>SOKHLY</t>
  </si>
  <si>
    <t>SOVANDARITH</t>
  </si>
  <si>
    <t>SAORAM</t>
  </si>
  <si>
    <t>CHANDAVY</t>
  </si>
  <si>
    <t>SREYNY</t>
  </si>
  <si>
    <t>SOVANROTHA</t>
  </si>
  <si>
    <t>LORN</t>
  </si>
  <si>
    <t>CHANRATANA</t>
  </si>
  <si>
    <t>DEK</t>
  </si>
  <si>
    <t>SOPHORNRITH</t>
  </si>
  <si>
    <t>SARUN</t>
  </si>
  <si>
    <t>C-12942</t>
  </si>
  <si>
    <t>PHANNITH</t>
  </si>
  <si>
    <t>C-13045</t>
  </si>
  <si>
    <t>C-13063</t>
  </si>
  <si>
    <t>CHANNAB</t>
  </si>
  <si>
    <t>C-13266</t>
  </si>
  <si>
    <t>VOTHANA</t>
  </si>
  <si>
    <t>C-13369</t>
  </si>
  <si>
    <t>RYDA</t>
  </si>
  <si>
    <t>C-13371</t>
  </si>
  <si>
    <t>ROTHNA</t>
  </si>
  <si>
    <t>C-13372</t>
  </si>
  <si>
    <t>ETH</t>
  </si>
  <si>
    <t>C-13393</t>
  </si>
  <si>
    <t>ROMDUOL</t>
  </si>
  <si>
    <t>C-13472</t>
  </si>
  <si>
    <t>SREYVORN</t>
  </si>
  <si>
    <t>C-13504</t>
  </si>
  <si>
    <t>SOPHANNUN</t>
  </si>
  <si>
    <t>C-13505</t>
  </si>
  <si>
    <t>VIBOL</t>
  </si>
  <si>
    <t>Clean</t>
  </si>
  <si>
    <t>C-13473</t>
  </si>
  <si>
    <t>SAMAT</t>
  </si>
  <si>
    <t>C-13474</t>
  </si>
  <si>
    <t>PAO</t>
  </si>
  <si>
    <t>LOEMHORN</t>
  </si>
  <si>
    <t>C-13530</t>
  </si>
  <si>
    <t>C-13597</t>
  </si>
  <si>
    <t>C-13611</t>
  </si>
  <si>
    <t>C-13612</t>
  </si>
  <si>
    <t>C-13716</t>
  </si>
  <si>
    <t>SARIEM</t>
  </si>
  <si>
    <t>C-13727</t>
  </si>
  <si>
    <t>PHALEAP</t>
  </si>
  <si>
    <t>Office</t>
  </si>
  <si>
    <t>SAMNEANG</t>
  </si>
  <si>
    <t>POENG</t>
  </si>
  <si>
    <t>HAINGKHEANG</t>
  </si>
  <si>
    <t>SOPHANNA</t>
  </si>
  <si>
    <t>SATHARA</t>
  </si>
  <si>
    <t>KOEUN</t>
  </si>
  <si>
    <t>SOPHANNY</t>
  </si>
  <si>
    <t>C-10866</t>
  </si>
  <si>
    <t>MOUYLIGN</t>
  </si>
  <si>
    <t>C-11300</t>
  </si>
  <si>
    <t>KHEAV</t>
  </si>
  <si>
    <t>SATHARITH</t>
  </si>
  <si>
    <t>Chinese</t>
  </si>
  <si>
    <t>F-078</t>
  </si>
  <si>
    <t>ESTELLOSO</t>
  </si>
  <si>
    <t>CATHERINE</t>
  </si>
  <si>
    <t>F-080</t>
  </si>
  <si>
    <t>LIN</t>
  </si>
  <si>
    <t>TIANHONG</t>
  </si>
  <si>
    <t>F-082</t>
  </si>
  <si>
    <t>LIU</t>
  </si>
  <si>
    <t>XIANFENG</t>
  </si>
  <si>
    <t>F-096</t>
  </si>
  <si>
    <t>FENG</t>
  </si>
  <si>
    <t>DUNYU</t>
  </si>
  <si>
    <t>Security (Prek Thom)</t>
  </si>
  <si>
    <t>S-182</t>
  </si>
  <si>
    <t>RO</t>
  </si>
  <si>
    <t>DASS</t>
  </si>
  <si>
    <t>Boiler</t>
  </si>
  <si>
    <t>y:un yn</t>
  </si>
  <si>
    <t>01.09.18</t>
  </si>
  <si>
    <t>Qin QuM</t>
  </si>
  <si>
    <t>Cook</t>
  </si>
  <si>
    <t>RBM suPaB</t>
  </si>
  <si>
    <t>G‘un sMG‘n</t>
  </si>
  <si>
    <t>25.12.17</t>
  </si>
  <si>
    <t>KHIEV SATHARA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</si>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</sst>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0"/>
    <numFmt numFmtId="165" formatCode="&quot;$&quot;#,##0.00"/>
    <numFmt numFmtId="166" formatCode="dd/mm/yy"/>
    <numFmt numFmtId="167" formatCode="\R\ #,##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2"/>
      <name val="宋体"/>
      <charset val="134"/>
    </font>
    <font>
      <sz val="12"/>
      <name val="新細明體"/>
      <family val="1"/>
      <charset val="136"/>
    </font>
    <font>
      <sz val="10"/>
      <name val="Arial"/>
      <family val="2"/>
    </font>
    <font>
      <sz val="14"/>
      <color indexed="8"/>
      <name val="Arial"/>
      <family val="2"/>
    </font>
    <font>
      <sz val="24"/>
      <name val="Limon R1"/>
    </font>
    <font>
      <b/>
      <sz val="12"/>
      <color indexed="8"/>
      <name val="Arial"/>
      <family val="2"/>
    </font>
    <font>
      <sz val="26"/>
      <name val="Limon R1"/>
    </font>
    <font>
      <b/>
      <sz val="14"/>
      <name val="Times"/>
      <family val="1"/>
    </font>
    <font>
      <b/>
      <sz val="14"/>
      <color indexed="8"/>
      <name val="Arial"/>
      <family val="2"/>
    </font>
    <font>
      <sz val="6"/>
      <name val="Times New Roman"/>
      <family val="1"/>
    </font>
    <font>
      <b/>
      <u/>
      <sz val="10"/>
      <name val="Times"/>
      <family val="1"/>
    </font>
    <font>
      <sz val="10"/>
      <name val="Limon R1"/>
    </font>
    <font>
      <b/>
      <sz val="10"/>
      <name val="Times"/>
      <family val="1"/>
    </font>
    <font>
      <b/>
      <sz val="18"/>
      <name val="Limon S1"/>
    </font>
    <font>
      <sz val="16"/>
      <name val="Limon F2"/>
    </font>
    <font>
      <b/>
      <sz val="10"/>
      <name val="Limon F2"/>
    </font>
    <font>
      <sz val="10"/>
      <name val="Times"/>
      <family val="1"/>
    </font>
    <font>
      <b/>
      <sz val="8"/>
      <name val="Arial"/>
      <family val="2"/>
    </font>
    <font>
      <sz val="16"/>
      <color indexed="12"/>
      <name val="Limon F2"/>
    </font>
    <font>
      <b/>
      <sz val="8"/>
      <color indexed="12"/>
      <name val="Times"/>
      <family val="1"/>
    </font>
    <font>
      <sz val="16"/>
      <color rgb="FF0000CC"/>
      <name val="Limon F2"/>
    </font>
    <font>
      <sz val="8"/>
      <color indexed="12"/>
      <name val="Times"/>
      <family val="1"/>
    </font>
    <font>
      <sz val="16"/>
      <color indexed="18"/>
      <name val="Limon F2"/>
    </font>
    <font>
      <sz val="9"/>
      <name val="Times"/>
      <family val="1"/>
    </font>
    <font>
      <sz val="8"/>
      <name val="Arial"/>
      <family val="2"/>
    </font>
    <font>
      <b/>
      <sz val="7"/>
      <name val="Arial"/>
      <family val="2"/>
    </font>
    <font>
      <b/>
      <sz val="11"/>
      <name val="Times New Roman"/>
      <family val="1"/>
    </font>
    <font>
      <b/>
      <sz val="10"/>
      <color indexed="8"/>
      <name val="Times"/>
      <family val="1"/>
    </font>
    <font>
      <sz val="9"/>
      <color indexed="8"/>
      <name val="Times"/>
      <family val="1"/>
    </font>
    <font>
      <b/>
      <sz val="9"/>
      <color theme="1"/>
      <name val="Times"/>
      <family val="1"/>
    </font>
    <font>
      <sz val="9"/>
      <color theme="1"/>
      <name val="Times"/>
      <family val="1"/>
    </font>
    <font>
      <b/>
      <sz val="9"/>
      <color indexed="8"/>
      <name val="Times"/>
      <family val="1"/>
    </font>
    <font>
      <sz val="9"/>
      <color rgb="FFFF0000"/>
      <name val="Times"/>
      <family val="1"/>
    </font>
    <font>
      <sz val="9"/>
      <color theme="1"/>
      <name val="Times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b/>
      <sz val="11"/>
      <color theme="1"/>
      <name val="Times"/>
      <family val="1"/>
    </font>
    <font>
      <sz val="24"/>
      <name val="Limon S1"/>
    </font>
    <font>
      <sz val="10"/>
      <color indexed="8"/>
      <name val="Times"/>
      <family val="1"/>
    </font>
    <font>
      <sz val="8"/>
      <color theme="1"/>
      <name val="Times"/>
      <family val="1"/>
    </font>
    <font>
      <sz val="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7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6" fillId="0" borderId="0">
      <alignment vertical="center"/>
    </xf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7" fillId="0" borderId="0">
      <alignment vertical="center"/>
    </xf>
    <xf numFmtId="0" fontId="28" fillId="0" borderId="0"/>
    <xf numFmtId="0" fontId="3" fillId="0" borderId="0"/>
  </cellStyleXfs>
  <cellXfs count="158">
    <xf numFmtId="0" fontId="0" fillId="0" borderId="0" xfId="0"/>
    <xf numFmtId="0" fontId="28" fillId="0" borderId="0" xfId="50" applyFill="1"/>
    <xf numFmtId="0" fontId="29" fillId="0" borderId="0" xfId="50" applyFont="1" applyFill="1"/>
    <xf numFmtId="0" fontId="31" fillId="0" borderId="0" xfId="50" applyFont="1" applyFill="1"/>
    <xf numFmtId="0" fontId="32" fillId="0" borderId="0" xfId="50" applyFont="1" applyFill="1" applyAlignment="1"/>
    <xf numFmtId="0" fontId="33" fillId="0" borderId="0" xfId="50" applyFont="1" applyFill="1" applyAlignment="1"/>
    <xf numFmtId="0" fontId="29" fillId="0" borderId="0" xfId="50" applyFont="1" applyFill="1" applyAlignment="1"/>
    <xf numFmtId="14" fontId="35" fillId="0" borderId="0" xfId="50" applyNumberFormat="1" applyFont="1" applyFill="1" applyAlignment="1"/>
    <xf numFmtId="0" fontId="36" fillId="0" borderId="0" xfId="50" applyFont="1" applyFill="1" applyAlignment="1">
      <alignment horizontal="left" vertical="top"/>
    </xf>
    <xf numFmtId="0" fontId="37" fillId="0" borderId="0" xfId="50" applyFont="1" applyFill="1" applyAlignment="1">
      <alignment horizontal="left" vertical="top"/>
    </xf>
    <xf numFmtId="0" fontId="38" fillId="0" borderId="0" xfId="50" applyFont="1" applyFill="1" applyAlignment="1">
      <alignment horizontal="left" vertical="center"/>
    </xf>
    <xf numFmtId="0" fontId="37" fillId="0" borderId="0" xfId="50" applyFont="1" applyFill="1" applyAlignment="1">
      <alignment horizontal="left" vertical="center"/>
    </xf>
    <xf numFmtId="0" fontId="32" fillId="0" borderId="0" xfId="50" applyFont="1" applyFill="1" applyAlignment="1">
      <alignment vertical="center"/>
    </xf>
    <xf numFmtId="0" fontId="40" fillId="0" borderId="16" xfId="50" applyFont="1" applyFill="1" applyBorder="1" applyAlignment="1">
      <alignment horizontal="center"/>
    </xf>
    <xf numFmtId="0" fontId="40" fillId="0" borderId="17" xfId="50" applyFont="1" applyFill="1" applyBorder="1" applyAlignment="1">
      <alignment horizontal="center"/>
    </xf>
    <xf numFmtId="0" fontId="40" fillId="0" borderId="24" xfId="50" applyFont="1" applyFill="1" applyBorder="1" applyAlignment="1">
      <alignment horizontal="center"/>
    </xf>
    <xf numFmtId="0" fontId="43" fillId="0" borderId="25" xfId="50" applyFont="1" applyFill="1" applyBorder="1" applyAlignment="1">
      <alignment horizontal="center" vertical="center"/>
    </xf>
    <xf numFmtId="0" fontId="40" fillId="0" borderId="14" xfId="50" applyFont="1" applyFill="1" applyBorder="1" applyAlignment="1">
      <alignment horizontal="center"/>
    </xf>
    <xf numFmtId="0" fontId="48" fillId="0" borderId="11" xfId="50" applyFont="1" applyFill="1" applyBorder="1" applyAlignment="1">
      <alignment horizontal="center"/>
    </xf>
    <xf numFmtId="0" fontId="40" fillId="0" borderId="11" xfId="50" applyFont="1" applyFill="1" applyBorder="1" applyAlignment="1">
      <alignment horizontal="center"/>
    </xf>
    <xf numFmtId="0" fontId="40" fillId="0" borderId="30" xfId="50" applyFont="1" applyFill="1" applyBorder="1" applyAlignment="1">
      <alignment horizontal="center"/>
    </xf>
    <xf numFmtId="0" fontId="50" fillId="0" borderId="25" xfId="50" applyFont="1" applyFill="1" applyBorder="1" applyAlignment="1">
      <alignment horizontal="center" vertical="center"/>
    </xf>
    <xf numFmtId="0" fontId="50" fillId="0" borderId="14" xfId="50" applyFont="1" applyFill="1" applyBorder="1" applyAlignment="1">
      <alignment vertical="center"/>
    </xf>
    <xf numFmtId="0" fontId="51" fillId="0" borderId="14" xfId="50" applyFont="1" applyFill="1" applyBorder="1" applyAlignment="1">
      <alignment horizontal="center" vertical="center"/>
    </xf>
    <xf numFmtId="0" fontId="25" fillId="0" borderId="14" xfId="50" applyFont="1" applyFill="1" applyBorder="1" applyAlignment="1">
      <alignment horizontal="center" vertical="center"/>
    </xf>
    <xf numFmtId="0" fontId="40" fillId="0" borderId="31" xfId="50" applyFont="1" applyFill="1" applyBorder="1" applyAlignment="1">
      <alignment horizontal="center"/>
    </xf>
    <xf numFmtId="0" fontId="40" fillId="0" borderId="32" xfId="50" applyFont="1" applyFill="1" applyBorder="1" applyAlignment="1">
      <alignment horizontal="center"/>
    </xf>
    <xf numFmtId="0" fontId="40" fillId="0" borderId="33" xfId="50" applyFont="1" applyFill="1" applyBorder="1" applyAlignment="1">
      <alignment horizontal="center"/>
    </xf>
    <xf numFmtId="0" fontId="48" fillId="0" borderId="14" xfId="50" applyFont="1" applyFill="1" applyBorder="1" applyAlignment="1">
      <alignment horizontal="center"/>
    </xf>
    <xf numFmtId="0" fontId="3" fillId="0" borderId="30" xfId="50" applyFont="1" applyFill="1" applyBorder="1" applyAlignment="1">
      <alignment horizontal="center"/>
    </xf>
    <xf numFmtId="0" fontId="50" fillId="0" borderId="34" xfId="50" applyFont="1" applyFill="1" applyBorder="1" applyAlignment="1">
      <alignment horizontal="center" vertical="center"/>
    </xf>
    <xf numFmtId="0" fontId="50" fillId="0" borderId="13" xfId="50" applyFont="1" applyFill="1" applyBorder="1" applyAlignment="1">
      <alignment vertical="center"/>
    </xf>
    <xf numFmtId="0" fontId="50" fillId="0" borderId="13" xfId="50" applyFont="1" applyFill="1" applyBorder="1" applyAlignment="1">
      <alignment horizontal="center" vertical="center"/>
    </xf>
    <xf numFmtId="0" fontId="43" fillId="0" borderId="35" xfId="50" applyFont="1" applyFill="1" applyBorder="1" applyAlignment="1">
      <alignment horizontal="center" vertical="center"/>
    </xf>
    <xf numFmtId="0" fontId="43" fillId="0" borderId="36" xfId="50" applyFont="1" applyFill="1" applyBorder="1" applyAlignment="1">
      <alignment horizontal="center" vertical="center"/>
    </xf>
    <xf numFmtId="0" fontId="43" fillId="0" borderId="37" xfId="50" applyFont="1" applyFill="1" applyBorder="1" applyAlignment="1">
      <alignment horizontal="center" vertical="center"/>
    </xf>
    <xf numFmtId="0" fontId="43" fillId="0" borderId="10" xfId="50" applyFont="1" applyFill="1" applyBorder="1" applyAlignment="1">
      <alignment horizontal="center" vertical="center"/>
    </xf>
    <xf numFmtId="0" fontId="43" fillId="0" borderId="38" xfId="50" applyFont="1" applyFill="1" applyBorder="1" applyAlignment="1">
      <alignment horizontal="center" vertical="center"/>
    </xf>
    <xf numFmtId="0" fontId="43" fillId="0" borderId="39" xfId="50" applyFont="1" applyFill="1" applyBorder="1" applyAlignment="1">
      <alignment horizontal="center" vertical="center"/>
    </xf>
    <xf numFmtId="164" fontId="28" fillId="24" borderId="0" xfId="50" applyNumberFormat="1" applyFill="1"/>
    <xf numFmtId="164" fontId="28" fillId="0" borderId="0" xfId="50" applyNumberFormat="1" applyFill="1"/>
    <xf numFmtId="164" fontId="28" fillId="24" borderId="0" xfId="50" applyNumberFormat="1" applyFill="1" applyBorder="1"/>
    <xf numFmtId="164" fontId="28" fillId="0" borderId="0" xfId="50" applyNumberFormat="1" applyFill="1" applyBorder="1"/>
    <xf numFmtId="0" fontId="3" fillId="24" borderId="0" xfId="50" applyFont="1" applyFill="1" applyAlignment="1">
      <alignment horizontal="center"/>
    </xf>
    <xf numFmtId="0" fontId="3" fillId="0" borderId="0" xfId="50" applyFont="1" applyFill="1"/>
    <xf numFmtId="0" fontId="28" fillId="24" borderId="0" xfId="50" applyFill="1"/>
    <xf numFmtId="0" fontId="3" fillId="25" borderId="40" xfId="50" applyFont="1" applyFill="1" applyBorder="1" applyAlignment="1">
      <alignment horizontal="center"/>
    </xf>
    <xf numFmtId="0" fontId="3" fillId="25" borderId="10" xfId="50" applyFont="1" applyFill="1" applyBorder="1" applyAlignment="1">
      <alignment horizontal="center"/>
    </xf>
    <xf numFmtId="0" fontId="3" fillId="25" borderId="12" xfId="50" applyFont="1" applyFill="1" applyBorder="1" applyAlignment="1">
      <alignment horizontal="center"/>
    </xf>
    <xf numFmtId="0" fontId="28" fillId="25" borderId="10" xfId="50" applyFont="1" applyFill="1" applyBorder="1" applyAlignment="1">
      <alignment horizontal="center"/>
    </xf>
    <xf numFmtId="0" fontId="4" fillId="0" borderId="10" xfId="50" applyFont="1" applyBorder="1" applyAlignment="1">
      <alignment horizontal="center" vertical="center"/>
    </xf>
    <xf numFmtId="7" fontId="53" fillId="0" borderId="10" xfId="50" applyNumberFormat="1" applyFont="1" applyFill="1" applyBorder="1" applyAlignment="1">
      <alignment horizontal="center" vertical="center"/>
    </xf>
    <xf numFmtId="0" fontId="54" fillId="0" borderId="10" xfId="50" applyFont="1" applyFill="1" applyBorder="1" applyAlignment="1">
      <alignment horizontal="center" vertical="center"/>
    </xf>
    <xf numFmtId="44" fontId="54" fillId="0" borderId="10" xfId="50" applyNumberFormat="1" applyFont="1" applyFill="1" applyBorder="1" applyAlignment="1">
      <alignment horizontal="center" vertical="center"/>
    </xf>
    <xf numFmtId="165" fontId="57" fillId="0" borderId="10" xfId="50" applyNumberFormat="1" applyFont="1" applyFill="1" applyBorder="1" applyAlignment="1">
      <alignment horizontal="center" vertical="center"/>
    </xf>
    <xf numFmtId="165" fontId="58" fillId="0" borderId="10" xfId="50" applyNumberFormat="1" applyFont="1" applyFill="1" applyBorder="1" applyAlignment="1">
      <alignment horizontal="center" vertical="center"/>
    </xf>
    <xf numFmtId="49" fontId="56" fillId="0" borderId="10" xfId="50" applyNumberFormat="1" applyFont="1" applyFill="1" applyBorder="1" applyAlignment="1">
      <alignment horizontal="center" vertical="center"/>
    </xf>
    <xf numFmtId="44" fontId="56" fillId="0" borderId="10" xfId="50" applyNumberFormat="1" applyFont="1" applyFill="1" applyBorder="1" applyAlignment="1">
      <alignment horizontal="center" vertical="center"/>
    </xf>
    <xf numFmtId="44" fontId="55" fillId="0" borderId="10" xfId="50" applyNumberFormat="1" applyFont="1" applyFill="1" applyBorder="1" applyAlignment="1">
      <alignment horizontal="center" vertical="center"/>
    </xf>
    <xf numFmtId="7" fontId="55" fillId="0" borderId="10" xfId="50" applyNumberFormat="1" applyFont="1" applyFill="1" applyBorder="1" applyAlignment="1">
      <alignment horizontal="center" vertical="center"/>
    </xf>
    <xf numFmtId="44" fontId="60" fillId="0" borderId="10" xfId="50" applyNumberFormat="1" applyFont="1" applyFill="1" applyBorder="1" applyAlignment="1">
      <alignment horizontal="center" vertical="center"/>
    </xf>
    <xf numFmtId="44" fontId="61" fillId="0" borderId="10" xfId="50" applyNumberFormat="1" applyFont="1" applyFill="1" applyBorder="1" applyAlignment="1">
      <alignment horizontal="center" vertical="center"/>
    </xf>
    <xf numFmtId="44" fontId="28" fillId="0" borderId="0" xfId="50" applyNumberFormat="1" applyFill="1"/>
    <xf numFmtId="1" fontId="28" fillId="0" borderId="0" xfId="50" applyNumberFormat="1" applyFill="1"/>
    <xf numFmtId="4" fontId="28" fillId="0" borderId="0" xfId="50" applyNumberFormat="1" applyFill="1"/>
    <xf numFmtId="2" fontId="28" fillId="0" borderId="0" xfId="50" applyNumberFormat="1" applyFill="1"/>
    <xf numFmtId="165" fontId="28" fillId="0" borderId="0" xfId="50" applyNumberFormat="1" applyFill="1"/>
    <xf numFmtId="0" fontId="43" fillId="0" borderId="38" xfId="50" applyNumberFormat="1" applyFont="1" applyFill="1" applyBorder="1" applyAlignment="1">
      <alignment horizontal="center" vertical="center"/>
    </xf>
    <xf numFmtId="166" fontId="53" fillId="0" borderId="10" xfId="50" applyNumberFormat="1" applyFont="1" applyFill="1" applyBorder="1" applyAlignment="1">
      <alignment horizontal="center" vertical="center"/>
    </xf>
    <xf numFmtId="0" fontId="48" fillId="0" borderId="17" xfId="50" applyFont="1" applyFill="1" applyBorder="1" applyAlignment="1">
      <alignment horizontal="center"/>
    </xf>
    <xf numFmtId="0" fontId="48" fillId="0" borderId="26" xfId="50" applyFont="1" applyFill="1" applyBorder="1" applyAlignment="1">
      <alignment horizontal="center"/>
    </xf>
    <xf numFmtId="0" fontId="28" fillId="25" borderId="41" xfId="50" applyFont="1" applyFill="1" applyBorder="1" applyAlignment="1">
      <alignment horizontal="center"/>
    </xf>
    <xf numFmtId="0" fontId="34" fillId="0" borderId="0" xfId="50" applyFont="1" applyFill="1" applyAlignment="1">
      <alignment horizontal="center"/>
    </xf>
    <xf numFmtId="0" fontId="40" fillId="0" borderId="19" xfId="50" applyFont="1" applyFill="1" applyBorder="1" applyAlignment="1">
      <alignment horizontal="center"/>
    </xf>
    <xf numFmtId="0" fontId="40" fillId="0" borderId="20" xfId="50" applyFont="1" applyFill="1" applyBorder="1" applyAlignment="1">
      <alignment horizontal="center"/>
    </xf>
    <xf numFmtId="0" fontId="28" fillId="25" borderId="12" xfId="50" applyFont="1" applyFill="1" applyBorder="1" applyAlignment="1">
      <alignment horizontal="center"/>
    </xf>
    <xf numFmtId="0" fontId="43" fillId="0" borderId="26" xfId="50" applyFont="1" applyFill="1" applyBorder="1" applyAlignment="1">
      <alignment horizontal="center" vertical="center"/>
    </xf>
    <xf numFmtId="0" fontId="43" fillId="0" borderId="27" xfId="50" applyFont="1" applyFill="1" applyBorder="1" applyAlignment="1">
      <alignment horizontal="center" vertical="center"/>
    </xf>
    <xf numFmtId="0" fontId="43" fillId="0" borderId="14" xfId="50" applyFont="1" applyFill="1" applyBorder="1" applyAlignment="1">
      <alignment horizontal="center" vertical="center"/>
    </xf>
    <xf numFmtId="0" fontId="43" fillId="0" borderId="13" xfId="50" applyFont="1" applyFill="1" applyBorder="1" applyAlignment="1">
      <alignment horizontal="center" vertical="center"/>
    </xf>
    <xf numFmtId="0" fontId="40" fillId="0" borderId="29" xfId="50" applyFont="1" applyFill="1" applyBorder="1" applyAlignment="1">
      <alignment horizontal="center"/>
    </xf>
    <xf numFmtId="0" fontId="50" fillId="0" borderId="27" xfId="50" applyFont="1" applyFill="1" applyBorder="1" applyAlignment="1">
      <alignment horizontal="center" vertical="center"/>
    </xf>
    <xf numFmtId="0" fontId="43" fillId="0" borderId="26" xfId="50" applyFont="1" applyFill="1" applyBorder="1" applyAlignment="1">
      <alignment horizontal="center"/>
    </xf>
    <xf numFmtId="0" fontId="28" fillId="0" borderId="10" xfId="50" applyFill="1" applyBorder="1" applyAlignment="1">
      <alignment horizontal="center" vertical="center"/>
    </xf>
    <xf numFmtId="0" fontId="5" fillId="0" borderId="10" xfId="50" applyFont="1" applyFill="1" applyBorder="1" applyAlignment="1">
      <alignment horizontal="left" vertical="center"/>
    </xf>
    <xf numFmtId="0" fontId="52" fillId="0" borderId="10" xfId="50" applyFont="1" applyFill="1" applyBorder="1" applyAlignment="1">
      <alignment horizontal="center" vertical="center"/>
    </xf>
    <xf numFmtId="0" fontId="55" fillId="0" borderId="10" xfId="50" applyFont="1" applyFill="1" applyBorder="1" applyAlignment="1">
      <alignment horizontal="center" vertical="center"/>
    </xf>
    <xf numFmtId="44" fontId="56" fillId="0" borderId="10" xfId="50" applyNumberFormat="1" applyFont="1" applyFill="1" applyBorder="1" applyAlignment="1">
      <alignment vertical="center"/>
    </xf>
    <xf numFmtId="44" fontId="55" fillId="0" borderId="10" xfId="50" applyNumberFormat="1" applyFont="1" applyFill="1" applyBorder="1" applyAlignment="1">
      <alignment vertical="center"/>
    </xf>
    <xf numFmtId="0" fontId="55" fillId="0" borderId="10" xfId="50" applyNumberFormat="1" applyFont="1" applyFill="1" applyBorder="1" applyAlignment="1">
      <alignment horizontal="center" vertical="center"/>
    </xf>
    <xf numFmtId="7" fontId="56" fillId="0" borderId="10" xfId="50" applyNumberFormat="1" applyFont="1" applyFill="1" applyBorder="1" applyAlignment="1">
      <alignment horizontal="center" vertical="center"/>
    </xf>
    <xf numFmtId="44" fontId="59" fillId="0" borderId="10" xfId="50" applyNumberFormat="1" applyFont="1" applyFill="1" applyBorder="1" applyAlignment="1">
      <alignment horizontal="center" vertical="center"/>
    </xf>
    <xf numFmtId="7" fontId="61" fillId="0" borderId="10" xfId="50" applyNumberFormat="1" applyFont="1" applyFill="1" applyBorder="1" applyAlignment="1">
      <alignment horizontal="center" vertical="center"/>
    </xf>
    <xf numFmtId="165" fontId="62" fillId="0" borderId="10" xfId="50" applyNumberFormat="1" applyFont="1" applyFill="1" applyBorder="1" applyAlignment="1">
      <alignment horizontal="center" vertical="center"/>
    </xf>
    <xf numFmtId="44" fontId="28" fillId="0" borderId="10" xfId="50" applyNumberFormat="1" applyFill="1" applyBorder="1" applyAlignment="1">
      <alignment vertical="center"/>
    </xf>
    <xf numFmtId="0" fontId="28" fillId="0" borderId="10" xfId="50" applyFill="1" applyBorder="1"/>
    <xf numFmtId="0" fontId="4" fillId="0" borderId="10" xfId="51" applyFont="1" applyFill="1" applyBorder="1" applyAlignment="1">
      <alignment horizontal="center" vertical="center"/>
    </xf>
    <xf numFmtId="0" fontId="63" fillId="0" borderId="42" xfId="51" applyFont="1" applyFill="1" applyBorder="1" applyAlignment="1">
      <alignment horizontal="left" vertical="center"/>
    </xf>
    <xf numFmtId="0" fontId="63" fillId="0" borderId="12" xfId="51" applyFont="1" applyFill="1" applyBorder="1" applyAlignment="1">
      <alignment horizontal="left" vertical="center"/>
    </xf>
    <xf numFmtId="0" fontId="52" fillId="0" borderId="12" xfId="51" applyFont="1" applyFill="1" applyBorder="1" applyAlignment="1">
      <alignment horizontal="center" vertical="center"/>
    </xf>
    <xf numFmtId="0" fontId="53" fillId="0" borderId="10" xfId="51" applyFont="1" applyFill="1" applyBorder="1" applyAlignment="1">
      <alignment horizontal="center" vertical="center"/>
    </xf>
    <xf numFmtId="167" fontId="53" fillId="0" borderId="10" xfId="51" applyNumberFormat="1" applyFont="1" applyFill="1" applyBorder="1" applyAlignment="1">
      <alignment horizontal="center" vertical="center"/>
    </xf>
    <xf numFmtId="0" fontId="54" fillId="0" borderId="10" xfId="51" applyFont="1" applyFill="1" applyBorder="1" applyAlignment="1">
      <alignment horizontal="center" vertical="center"/>
    </xf>
    <xf numFmtId="167" fontId="54" fillId="0" borderId="10" xfId="51" applyNumberFormat="1" applyFont="1" applyFill="1" applyBorder="1" applyAlignment="1">
      <alignment horizontal="center" vertical="center"/>
    </xf>
    <xf numFmtId="0" fontId="64" fillId="0" borderId="10" xfId="51" applyFont="1" applyFill="1" applyBorder="1" applyAlignment="1">
      <alignment horizontal="center" vertical="center"/>
    </xf>
    <xf numFmtId="0" fontId="28" fillId="0" borderId="0" xfId="50"/>
    <xf numFmtId="0" fontId="4" fillId="0" borderId="10" xfId="50" applyFont="1" applyFill="1" applyBorder="1" applyAlignment="1">
      <alignment horizontal="center" vertical="center"/>
    </xf>
    <xf numFmtId="0" fontId="63" fillId="0" borderId="42" xfId="50" applyFont="1" applyFill="1" applyBorder="1" applyAlignment="1">
      <alignment horizontal="left" vertical="center"/>
    </xf>
    <xf numFmtId="0" fontId="5" fillId="0" borderId="12" xfId="50" applyFont="1" applyFill="1" applyBorder="1" applyAlignment="1">
      <alignment horizontal="left" vertical="center"/>
    </xf>
    <xf numFmtId="0" fontId="52" fillId="0" borderId="12" xfId="50" applyFont="1" applyFill="1" applyBorder="1" applyAlignment="1">
      <alignment horizontal="center" vertical="center"/>
    </xf>
    <xf numFmtId="0" fontId="53" fillId="0" borderId="10" xfId="50" applyFont="1" applyFill="1" applyBorder="1" applyAlignment="1">
      <alignment horizontal="center" vertical="center"/>
    </xf>
    <xf numFmtId="0" fontId="64" fillId="0" borderId="10" xfId="50" applyFont="1" applyFill="1" applyBorder="1" applyAlignment="1">
      <alignment horizontal="center" vertical="center"/>
    </xf>
    <xf numFmtId="7" fontId="65" fillId="0" borderId="10" xfId="50" applyNumberFormat="1" applyFont="1" applyFill="1" applyBorder="1" applyAlignment="1">
      <alignment horizontal="center" vertical="center"/>
    </xf>
    <xf numFmtId="0" fontId="56" fillId="0" borderId="10" xfId="50" applyNumberFormat="1" applyFont="1" applyFill="1" applyBorder="1" applyAlignment="1">
      <alignment vertical="center"/>
    </xf>
    <xf numFmtId="0" fontId="56" fillId="0" borderId="10" xfId="50" applyNumberFormat="1" applyFont="1" applyFill="1" applyBorder="1" applyAlignment="1">
      <alignment horizontal="center" vertical="center"/>
    </xf>
    <xf numFmtId="0" fontId="59" fillId="0" borderId="10" xfId="50" applyNumberFormat="1" applyFont="1" applyFill="1" applyBorder="1" applyAlignment="1">
      <alignment horizontal="center" vertical="center"/>
    </xf>
    <xf numFmtId="0" fontId="60" fillId="0" borderId="10" xfId="50" applyNumberFormat="1" applyFont="1" applyFill="1" applyBorder="1" applyAlignment="1">
      <alignment horizontal="center" vertical="center"/>
    </xf>
    <xf numFmtId="0" fontId="61" fillId="0" borderId="10" xfId="50" applyNumberFormat="1" applyFont="1" applyFill="1" applyBorder="1" applyAlignment="1">
      <alignment horizontal="center" vertical="center"/>
    </xf>
    <xf numFmtId="0" fontId="62" fillId="0" borderId="10" xfId="50" applyNumberFormat="1" applyFont="1" applyFill="1" applyBorder="1" applyAlignment="1">
      <alignment horizontal="center" vertical="center"/>
    </xf>
    <xf numFmtId="7" fontId="66" fillId="0" borderId="10" xfId="50" applyNumberFormat="1" applyFont="1" applyBorder="1"/>
    <xf numFmtId="0" fontId="66" fillId="0" borderId="10" xfId="50" applyFont="1" applyBorder="1"/>
    <xf numFmtId="44" fontId="66" fillId="0" borderId="10" xfId="50" applyNumberFormat="1" applyFont="1" applyBorder="1"/>
    <xf numFmtId="165" fontId="66" fillId="0" borderId="10" xfId="50" applyNumberFormat="1" applyFont="1" applyBorder="1"/>
    <xf numFmtId="0" fontId="66" fillId="0" borderId="10" xfId="50" applyNumberFormat="1" applyFont="1" applyBorder="1"/>
    <xf numFmtId="1" fontId="28" fillId="0" borderId="0" xfId="50" applyNumberFormat="1"/>
    <xf numFmtId="4" fontId="28" fillId="0" borderId="0" xfId="50" applyNumberFormat="1"/>
    <xf numFmtId="2" fontId="28" fillId="0" borderId="0" xfId="50" applyNumberFormat="1"/>
    <xf numFmtId="165" fontId="28" fillId="0" borderId="0" xfId="50" applyNumberFormat="1"/>
    <xf numFmtId="44" fontId="28" fillId="0" borderId="0" xfId="50" applyNumberFormat="1"/>
    <xf numFmtId="0" fontId="0" fillId="0" borderId="0" xfId="50" applyFont="1"/>
    <xf numFmtId="0" fontId="43" fillId="0" borderId="14" xfId="50" applyFont="1" applyFill="1" applyBorder="1" applyAlignment="1">
      <alignment horizontal="center" vertical="center"/>
    </xf>
    <xf numFmtId="0" fontId="43" fillId="0" borderId="13" xfId="50" applyFont="1" applyFill="1" applyBorder="1" applyAlignment="1">
      <alignment horizontal="center" vertical="center"/>
    </xf>
    <xf numFmtId="0" fontId="50" fillId="0" borderId="26" xfId="50" applyFont="1" applyFill="1" applyBorder="1" applyAlignment="1">
      <alignment horizontal="center" vertical="center"/>
    </xf>
    <xf numFmtId="0" fontId="50" fillId="0" borderId="27" xfId="50" applyFont="1" applyFill="1" applyBorder="1" applyAlignment="1">
      <alignment horizontal="center" vertical="center"/>
    </xf>
    <xf numFmtId="0" fontId="30" fillId="0" borderId="0" xfId="50" applyFont="1" applyFill="1" applyAlignment="1">
      <alignment horizontal="center"/>
    </xf>
    <xf numFmtId="0" fontId="34" fillId="0" borderId="0" xfId="50" applyFont="1" applyFill="1" applyAlignment="1">
      <alignment horizontal="center"/>
    </xf>
    <xf numFmtId="0" fontId="40" fillId="0" borderId="18" xfId="50" applyFont="1" applyFill="1" applyBorder="1" applyAlignment="1">
      <alignment horizontal="center"/>
    </xf>
    <xf numFmtId="0" fontId="40" fillId="0" borderId="19" xfId="50" applyFont="1" applyFill="1" applyBorder="1" applyAlignment="1">
      <alignment horizontal="center"/>
    </xf>
    <xf numFmtId="0" fontId="40" fillId="0" borderId="20" xfId="50" applyFont="1" applyFill="1" applyBorder="1" applyAlignment="1">
      <alignment horizontal="center"/>
    </xf>
    <xf numFmtId="0" fontId="40" fillId="0" borderId="21" xfId="50" applyFont="1" applyFill="1" applyBorder="1" applyAlignment="1">
      <alignment horizontal="center"/>
    </xf>
    <xf numFmtId="0" fontId="40" fillId="0" borderId="22" xfId="50" applyFont="1" applyFill="1" applyBorder="1" applyAlignment="1">
      <alignment horizontal="center"/>
    </xf>
    <xf numFmtId="0" fontId="40" fillId="0" borderId="23" xfId="50" applyFont="1" applyFill="1" applyBorder="1" applyAlignment="1">
      <alignment horizontal="center"/>
    </xf>
    <xf numFmtId="0" fontId="40" fillId="0" borderId="19" xfId="50" applyFont="1" applyFill="1" applyBorder="1" applyAlignment="1">
      <alignment horizontal="center" wrapText="1"/>
    </xf>
    <xf numFmtId="0" fontId="40" fillId="0" borderId="27" xfId="50" applyFont="1" applyFill="1" applyBorder="1" applyAlignment="1">
      <alignment horizontal="center" wrapText="1"/>
    </xf>
    <xf numFmtId="0" fontId="43" fillId="0" borderId="26" xfId="50" applyFont="1" applyFill="1" applyBorder="1" applyAlignment="1">
      <alignment horizontal="center" vertical="center"/>
    </xf>
    <xf numFmtId="0" fontId="43" fillId="0" borderId="27" xfId="50" applyFont="1" applyFill="1" applyBorder="1" applyAlignment="1">
      <alignment horizontal="center" vertical="center"/>
    </xf>
    <xf numFmtId="0" fontId="44" fillId="0" borderId="15" xfId="50" applyFont="1" applyFill="1" applyBorder="1" applyAlignment="1">
      <alignment horizontal="left"/>
    </xf>
    <xf numFmtId="0" fontId="44" fillId="0" borderId="12" xfId="50" applyFont="1" applyFill="1" applyBorder="1" applyAlignment="1">
      <alignment horizontal="left"/>
    </xf>
    <xf numFmtId="0" fontId="46" fillId="0" borderId="28" xfId="50" applyFont="1" applyFill="1" applyBorder="1" applyAlignment="1">
      <alignment horizontal="left"/>
    </xf>
    <xf numFmtId="0" fontId="46" fillId="0" borderId="29" xfId="50" applyFont="1" applyFill="1" applyBorder="1" applyAlignment="1">
      <alignment horizontal="left"/>
    </xf>
    <xf numFmtId="0" fontId="28" fillId="0" borderId="10" xfId="5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5" borderId="15" xfId="50" applyFont="1" applyFill="1" applyBorder="1" applyAlignment="1">
      <alignment horizontal="center"/>
    </xf>
    <xf numFmtId="0" fontId="28" fillId="25" borderId="12" xfId="50" applyFont="1" applyFill="1" applyBorder="1" applyAlignment="1">
      <alignment horizontal="center"/>
    </xf>
    <xf numFmtId="0" fontId="40" fillId="0" borderId="28" xfId="50" applyFont="1" applyFill="1" applyBorder="1" applyAlignment="1">
      <alignment horizontal="center"/>
    </xf>
    <xf numFmtId="0" fontId="40" fillId="0" borderId="29" xfId="50" applyFont="1" applyFill="1" applyBorder="1" applyAlignment="1">
      <alignment horizontal="center"/>
    </xf>
    <xf numFmtId="0" fontId="43" fillId="0" borderId="26" xfId="50" applyFont="1" applyFill="1" applyBorder="1" applyAlignment="1">
      <alignment horizontal="center"/>
    </xf>
    <xf numFmtId="0" fontId="43" fillId="0" borderId="27" xfId="50" applyFont="1" applyFill="1" applyBorder="1" applyAlignment="1">
      <alignment horizontal="center"/>
    </xf>
  </cellXfs>
  <cellStyles count="5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46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4" xfId="45"/>
    <cellStyle name="Normal 5" xfId="49"/>
    <cellStyle name="Normal 6" xfId="50"/>
    <cellStyle name="Normal 7" xfId="51"/>
    <cellStyle name="Note 2" xfId="39"/>
    <cellStyle name="Output 2" xfId="40"/>
    <cellStyle name="Title 2" xfId="41"/>
    <cellStyle name="Total 2" xfId="42"/>
    <cellStyle name="Warning Text 2" xfId="43"/>
    <cellStyle name="一般_Accounting DOC 獎金計算" xfId="47"/>
    <cellStyle name="千分位_Accounting DOC 獎金計算" xfId="48"/>
    <cellStyle name="常规 2" xfId="44"/>
  </cellStyles>
  <dxfs count="0"/>
  <tableStyles count="0" defaultTableStyle="TableStyleMedium9" defaultPivotStyle="PivotStyleLight16"/>
  <colors>
    <mruColors>
      <color rgb="FFCCFFCC"/>
      <color rgb="FF99FF66"/>
      <color rgb="FF66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4"/>
  <sheetViews>
    <sheetView tabSelected="1" view="pageBreakPreview" zoomScale="60" zoomScaleNormal="75" workbookViewId="0">
      <selection activeCell="A718" sqref="A718"/>
    </sheetView>
  </sheetViews>
  <sheetFormatPr defaultRowHeight="12.75"/>
  <cols>
    <col min="1" max="1" width="4.28515625" style="1" customWidth="1"/>
    <col min="2" max="2" width="7" style="1" customWidth="1"/>
    <col min="3" max="3" width="10" style="1" customWidth="1"/>
    <col min="4" max="4" width="17.42578125" style="1" customWidth="1"/>
    <col min="5" max="5" width="4.85546875" style="1" customWidth="1"/>
    <col min="6" max="6" width="8.42578125" style="1" customWidth="1"/>
    <col min="7" max="7" width="9" style="1" customWidth="1"/>
    <col min="8" max="8" width="5.42578125" style="1" customWidth="1"/>
    <col min="9" max="9" width="9" style="1" customWidth="1"/>
    <col min="10" max="10" width="4.5703125" style="1" customWidth="1"/>
    <col min="11" max="11" width="8.140625" style="1" customWidth="1"/>
    <col min="12" max="12" width="4.42578125" style="1" customWidth="1"/>
    <col min="13" max="13" width="5.85546875" style="1" customWidth="1"/>
    <col min="14" max="14" width="4.5703125" style="1" customWidth="1"/>
    <col min="15" max="15" width="7.42578125" style="1" customWidth="1"/>
    <col min="16" max="17" width="7.140625" style="1" customWidth="1"/>
    <col min="18" max="18" width="7.42578125" style="1" customWidth="1"/>
    <col min="19" max="19" width="6.140625" style="1" customWidth="1"/>
    <col min="20" max="20" width="5.140625" style="1" customWidth="1"/>
    <col min="21" max="22" width="7.42578125" style="1" customWidth="1"/>
    <col min="23" max="23" width="8.42578125" style="1" customWidth="1"/>
    <col min="24" max="24" width="5.140625" style="1" customWidth="1"/>
    <col min="25" max="25" width="8.5703125" style="1" customWidth="1"/>
    <col min="26" max="26" width="7.140625" style="1" hidden="1" customWidth="1"/>
    <col min="27" max="27" width="5.85546875" style="1" hidden="1" customWidth="1"/>
    <col min="28" max="28" width="8" style="1" customWidth="1"/>
    <col min="29" max="30" width="9.5703125" style="1" customWidth="1"/>
    <col min="31" max="31" width="7.42578125" style="1" customWidth="1"/>
    <col min="32" max="32" width="8" style="1" customWidth="1"/>
    <col min="33" max="33" width="7.140625" style="1" customWidth="1"/>
    <col min="34" max="34" width="6.5703125" style="1" customWidth="1"/>
    <col min="35" max="35" width="7.28515625" style="1" customWidth="1"/>
    <col min="36" max="36" width="11.5703125" style="1" customWidth="1"/>
    <col min="37" max="37" width="12.7109375" style="1" customWidth="1"/>
    <col min="38" max="38" width="2" style="1" customWidth="1"/>
    <col min="39" max="39" width="6" style="1" customWidth="1"/>
    <col min="40" max="42" width="5.42578125" style="1" customWidth="1"/>
    <col min="43" max="43" width="4.85546875" style="1" customWidth="1"/>
    <col min="44" max="44" width="5.140625" style="1" customWidth="1"/>
    <col min="45" max="45" width="4.5703125" style="1" customWidth="1"/>
    <col min="46" max="46" width="5.42578125" style="1" customWidth="1"/>
    <col min="47" max="47" width="4.42578125" style="1" customWidth="1"/>
    <col min="48" max="48" width="6" style="1" customWidth="1"/>
    <col min="49" max="49" width="5" style="1" customWidth="1"/>
    <col min="50" max="50" width="5.42578125" style="1" customWidth="1"/>
    <col min="51" max="51" width="6.140625" style="1" customWidth="1"/>
    <col min="52" max="52" width="9.5703125" style="1" customWidth="1"/>
    <col min="53" max="53" width="1.42578125" style="1" customWidth="1"/>
    <col min="54" max="258" width="9.140625" style="1"/>
    <col min="259" max="259" width="3.85546875" style="1" customWidth="1"/>
    <col min="260" max="260" width="7" style="1" customWidth="1"/>
    <col min="261" max="261" width="10" style="1" customWidth="1"/>
    <col min="262" max="262" width="17.42578125" style="1" customWidth="1"/>
    <col min="263" max="263" width="4.85546875" style="1" customWidth="1"/>
    <col min="264" max="264" width="8.42578125" style="1" customWidth="1"/>
    <col min="265" max="265" width="9" style="1" customWidth="1"/>
    <col min="266" max="266" width="5.42578125" style="1" customWidth="1"/>
    <col min="267" max="267" width="9" style="1" customWidth="1"/>
    <col min="268" max="268" width="4.5703125" style="1" customWidth="1"/>
    <col min="269" max="269" width="8.140625" style="1" customWidth="1"/>
    <col min="270" max="270" width="4.42578125" style="1" customWidth="1"/>
    <col min="271" max="271" width="5.85546875" style="1" customWidth="1"/>
    <col min="272" max="272" width="4.5703125" style="1" customWidth="1"/>
    <col min="273" max="273" width="7.42578125" style="1" customWidth="1"/>
    <col min="274" max="275" width="7.140625" style="1" customWidth="1"/>
    <col min="276" max="276" width="7.42578125" style="1" customWidth="1"/>
    <col min="277" max="277" width="6.140625" style="1" customWidth="1"/>
    <col min="278" max="278" width="5.140625" style="1" customWidth="1"/>
    <col min="279" max="280" width="7.42578125" style="1" customWidth="1"/>
    <col min="281" max="281" width="8.42578125" style="1" customWidth="1"/>
    <col min="282" max="282" width="5.85546875" style="1" customWidth="1"/>
    <col min="283" max="283" width="5.140625" style="1" customWidth="1"/>
    <col min="284" max="284" width="8.5703125" style="1" customWidth="1"/>
    <col min="285" max="285" width="7.140625" style="1" customWidth="1"/>
    <col min="286" max="286" width="5.85546875" style="1" customWidth="1"/>
    <col min="287" max="287" width="9.5703125" style="1" customWidth="1"/>
    <col min="288" max="288" width="7.42578125" style="1" customWidth="1"/>
    <col min="289" max="289" width="8" style="1" customWidth="1"/>
    <col min="290" max="290" width="7.140625" style="1" customWidth="1"/>
    <col min="291" max="291" width="6.5703125" style="1" customWidth="1"/>
    <col min="292" max="292" width="11.5703125" style="1" customWidth="1"/>
    <col min="293" max="293" width="17.5703125" style="1" customWidth="1"/>
    <col min="294" max="294" width="2" style="1" customWidth="1"/>
    <col min="295" max="295" width="6" style="1" customWidth="1"/>
    <col min="296" max="298" width="5.42578125" style="1" customWidth="1"/>
    <col min="299" max="299" width="4.85546875" style="1" customWidth="1"/>
    <col min="300" max="300" width="5.140625" style="1" customWidth="1"/>
    <col min="301" max="301" width="4.5703125" style="1" customWidth="1"/>
    <col min="302" max="302" width="5.42578125" style="1" customWidth="1"/>
    <col min="303" max="303" width="4.42578125" style="1" customWidth="1"/>
    <col min="304" max="304" width="6" style="1" customWidth="1"/>
    <col min="305" max="305" width="5" style="1" customWidth="1"/>
    <col min="306" max="306" width="5.42578125" style="1" customWidth="1"/>
    <col min="307" max="307" width="6.140625" style="1" customWidth="1"/>
    <col min="308" max="308" width="9.5703125" style="1" customWidth="1"/>
    <col min="309" max="309" width="1.42578125" style="1" customWidth="1"/>
    <col min="310" max="514" width="9.140625" style="1"/>
    <col min="515" max="515" width="3.85546875" style="1" customWidth="1"/>
    <col min="516" max="516" width="7" style="1" customWidth="1"/>
    <col min="517" max="517" width="10" style="1" customWidth="1"/>
    <col min="518" max="518" width="17.42578125" style="1" customWidth="1"/>
    <col min="519" max="519" width="4.85546875" style="1" customWidth="1"/>
    <col min="520" max="520" width="8.42578125" style="1" customWidth="1"/>
    <col min="521" max="521" width="9" style="1" customWidth="1"/>
    <col min="522" max="522" width="5.42578125" style="1" customWidth="1"/>
    <col min="523" max="523" width="9" style="1" customWidth="1"/>
    <col min="524" max="524" width="4.5703125" style="1" customWidth="1"/>
    <col min="525" max="525" width="8.140625" style="1" customWidth="1"/>
    <col min="526" max="526" width="4.42578125" style="1" customWidth="1"/>
    <col min="527" max="527" width="5.85546875" style="1" customWidth="1"/>
    <col min="528" max="528" width="4.5703125" style="1" customWidth="1"/>
    <col min="529" max="529" width="7.42578125" style="1" customWidth="1"/>
    <col min="530" max="531" width="7.140625" style="1" customWidth="1"/>
    <col min="532" max="532" width="7.42578125" style="1" customWidth="1"/>
    <col min="533" max="533" width="6.140625" style="1" customWidth="1"/>
    <col min="534" max="534" width="5.140625" style="1" customWidth="1"/>
    <col min="535" max="536" width="7.42578125" style="1" customWidth="1"/>
    <col min="537" max="537" width="8.42578125" style="1" customWidth="1"/>
    <col min="538" max="538" width="5.85546875" style="1" customWidth="1"/>
    <col min="539" max="539" width="5.140625" style="1" customWidth="1"/>
    <col min="540" max="540" width="8.5703125" style="1" customWidth="1"/>
    <col min="541" max="541" width="7.140625" style="1" customWidth="1"/>
    <col min="542" max="542" width="5.85546875" style="1" customWidth="1"/>
    <col min="543" max="543" width="9.5703125" style="1" customWidth="1"/>
    <col min="544" max="544" width="7.42578125" style="1" customWidth="1"/>
    <col min="545" max="545" width="8" style="1" customWidth="1"/>
    <col min="546" max="546" width="7.140625" style="1" customWidth="1"/>
    <col min="547" max="547" width="6.5703125" style="1" customWidth="1"/>
    <col min="548" max="548" width="11.5703125" style="1" customWidth="1"/>
    <col min="549" max="549" width="17.5703125" style="1" customWidth="1"/>
    <col min="550" max="550" width="2" style="1" customWidth="1"/>
    <col min="551" max="551" width="6" style="1" customWidth="1"/>
    <col min="552" max="554" width="5.42578125" style="1" customWidth="1"/>
    <col min="555" max="555" width="4.85546875" style="1" customWidth="1"/>
    <col min="556" max="556" width="5.140625" style="1" customWidth="1"/>
    <col min="557" max="557" width="4.5703125" style="1" customWidth="1"/>
    <col min="558" max="558" width="5.42578125" style="1" customWidth="1"/>
    <col min="559" max="559" width="4.42578125" style="1" customWidth="1"/>
    <col min="560" max="560" width="6" style="1" customWidth="1"/>
    <col min="561" max="561" width="5" style="1" customWidth="1"/>
    <col min="562" max="562" width="5.42578125" style="1" customWidth="1"/>
    <col min="563" max="563" width="6.140625" style="1" customWidth="1"/>
    <col min="564" max="564" width="9.5703125" style="1" customWidth="1"/>
    <col min="565" max="565" width="1.42578125" style="1" customWidth="1"/>
    <col min="566" max="770" width="9.140625" style="1"/>
    <col min="771" max="771" width="3.85546875" style="1" customWidth="1"/>
    <col min="772" max="772" width="7" style="1" customWidth="1"/>
    <col min="773" max="773" width="10" style="1" customWidth="1"/>
    <col min="774" max="774" width="17.42578125" style="1" customWidth="1"/>
    <col min="775" max="775" width="4.85546875" style="1" customWidth="1"/>
    <col min="776" max="776" width="8.42578125" style="1" customWidth="1"/>
    <col min="777" max="777" width="9" style="1" customWidth="1"/>
    <col min="778" max="778" width="5.42578125" style="1" customWidth="1"/>
    <col min="779" max="779" width="9" style="1" customWidth="1"/>
    <col min="780" max="780" width="4.5703125" style="1" customWidth="1"/>
    <col min="781" max="781" width="8.140625" style="1" customWidth="1"/>
    <col min="782" max="782" width="4.42578125" style="1" customWidth="1"/>
    <col min="783" max="783" width="5.85546875" style="1" customWidth="1"/>
    <col min="784" max="784" width="4.5703125" style="1" customWidth="1"/>
    <col min="785" max="785" width="7.42578125" style="1" customWidth="1"/>
    <col min="786" max="787" width="7.140625" style="1" customWidth="1"/>
    <col min="788" max="788" width="7.42578125" style="1" customWidth="1"/>
    <col min="789" max="789" width="6.140625" style="1" customWidth="1"/>
    <col min="790" max="790" width="5.140625" style="1" customWidth="1"/>
    <col min="791" max="792" width="7.42578125" style="1" customWidth="1"/>
    <col min="793" max="793" width="8.42578125" style="1" customWidth="1"/>
    <col min="794" max="794" width="5.85546875" style="1" customWidth="1"/>
    <col min="795" max="795" width="5.140625" style="1" customWidth="1"/>
    <col min="796" max="796" width="8.5703125" style="1" customWidth="1"/>
    <col min="797" max="797" width="7.140625" style="1" customWidth="1"/>
    <col min="798" max="798" width="5.85546875" style="1" customWidth="1"/>
    <col min="799" max="799" width="9.5703125" style="1" customWidth="1"/>
    <col min="800" max="800" width="7.42578125" style="1" customWidth="1"/>
    <col min="801" max="801" width="8" style="1" customWidth="1"/>
    <col min="802" max="802" width="7.140625" style="1" customWidth="1"/>
    <col min="803" max="803" width="6.5703125" style="1" customWidth="1"/>
    <col min="804" max="804" width="11.5703125" style="1" customWidth="1"/>
    <col min="805" max="805" width="17.5703125" style="1" customWidth="1"/>
    <col min="806" max="806" width="2" style="1" customWidth="1"/>
    <col min="807" max="807" width="6" style="1" customWidth="1"/>
    <col min="808" max="810" width="5.42578125" style="1" customWidth="1"/>
    <col min="811" max="811" width="4.85546875" style="1" customWidth="1"/>
    <col min="812" max="812" width="5.140625" style="1" customWidth="1"/>
    <col min="813" max="813" width="4.5703125" style="1" customWidth="1"/>
    <col min="814" max="814" width="5.42578125" style="1" customWidth="1"/>
    <col min="815" max="815" width="4.42578125" style="1" customWidth="1"/>
    <col min="816" max="816" width="6" style="1" customWidth="1"/>
    <col min="817" max="817" width="5" style="1" customWidth="1"/>
    <col min="818" max="818" width="5.42578125" style="1" customWidth="1"/>
    <col min="819" max="819" width="6.140625" style="1" customWidth="1"/>
    <col min="820" max="820" width="9.5703125" style="1" customWidth="1"/>
    <col min="821" max="821" width="1.42578125" style="1" customWidth="1"/>
    <col min="822" max="1026" width="9.140625" style="1"/>
    <col min="1027" max="1027" width="3.85546875" style="1" customWidth="1"/>
    <col min="1028" max="1028" width="7" style="1" customWidth="1"/>
    <col min="1029" max="1029" width="10" style="1" customWidth="1"/>
    <col min="1030" max="1030" width="17.42578125" style="1" customWidth="1"/>
    <col min="1031" max="1031" width="4.85546875" style="1" customWidth="1"/>
    <col min="1032" max="1032" width="8.42578125" style="1" customWidth="1"/>
    <col min="1033" max="1033" width="9" style="1" customWidth="1"/>
    <col min="1034" max="1034" width="5.42578125" style="1" customWidth="1"/>
    <col min="1035" max="1035" width="9" style="1" customWidth="1"/>
    <col min="1036" max="1036" width="4.5703125" style="1" customWidth="1"/>
    <col min="1037" max="1037" width="8.140625" style="1" customWidth="1"/>
    <col min="1038" max="1038" width="4.42578125" style="1" customWidth="1"/>
    <col min="1039" max="1039" width="5.85546875" style="1" customWidth="1"/>
    <col min="1040" max="1040" width="4.5703125" style="1" customWidth="1"/>
    <col min="1041" max="1041" width="7.42578125" style="1" customWidth="1"/>
    <col min="1042" max="1043" width="7.140625" style="1" customWidth="1"/>
    <col min="1044" max="1044" width="7.42578125" style="1" customWidth="1"/>
    <col min="1045" max="1045" width="6.140625" style="1" customWidth="1"/>
    <col min="1046" max="1046" width="5.140625" style="1" customWidth="1"/>
    <col min="1047" max="1048" width="7.42578125" style="1" customWidth="1"/>
    <col min="1049" max="1049" width="8.42578125" style="1" customWidth="1"/>
    <col min="1050" max="1050" width="5.85546875" style="1" customWidth="1"/>
    <col min="1051" max="1051" width="5.140625" style="1" customWidth="1"/>
    <col min="1052" max="1052" width="8.5703125" style="1" customWidth="1"/>
    <col min="1053" max="1053" width="7.140625" style="1" customWidth="1"/>
    <col min="1054" max="1054" width="5.85546875" style="1" customWidth="1"/>
    <col min="1055" max="1055" width="9.5703125" style="1" customWidth="1"/>
    <col min="1056" max="1056" width="7.42578125" style="1" customWidth="1"/>
    <col min="1057" max="1057" width="8" style="1" customWidth="1"/>
    <col min="1058" max="1058" width="7.140625" style="1" customWidth="1"/>
    <col min="1059" max="1059" width="6.5703125" style="1" customWidth="1"/>
    <col min="1060" max="1060" width="11.5703125" style="1" customWidth="1"/>
    <col min="1061" max="1061" width="17.5703125" style="1" customWidth="1"/>
    <col min="1062" max="1062" width="2" style="1" customWidth="1"/>
    <col min="1063" max="1063" width="6" style="1" customWidth="1"/>
    <col min="1064" max="1066" width="5.42578125" style="1" customWidth="1"/>
    <col min="1067" max="1067" width="4.85546875" style="1" customWidth="1"/>
    <col min="1068" max="1068" width="5.140625" style="1" customWidth="1"/>
    <col min="1069" max="1069" width="4.5703125" style="1" customWidth="1"/>
    <col min="1070" max="1070" width="5.42578125" style="1" customWidth="1"/>
    <col min="1071" max="1071" width="4.42578125" style="1" customWidth="1"/>
    <col min="1072" max="1072" width="6" style="1" customWidth="1"/>
    <col min="1073" max="1073" width="5" style="1" customWidth="1"/>
    <col min="1074" max="1074" width="5.42578125" style="1" customWidth="1"/>
    <col min="1075" max="1075" width="6.140625" style="1" customWidth="1"/>
    <col min="1076" max="1076" width="9.5703125" style="1" customWidth="1"/>
    <col min="1077" max="1077" width="1.42578125" style="1" customWidth="1"/>
    <col min="1078" max="1282" width="9.140625" style="1"/>
    <col min="1283" max="1283" width="3.85546875" style="1" customWidth="1"/>
    <col min="1284" max="1284" width="7" style="1" customWidth="1"/>
    <col min="1285" max="1285" width="10" style="1" customWidth="1"/>
    <col min="1286" max="1286" width="17.42578125" style="1" customWidth="1"/>
    <col min="1287" max="1287" width="4.85546875" style="1" customWidth="1"/>
    <col min="1288" max="1288" width="8.42578125" style="1" customWidth="1"/>
    <col min="1289" max="1289" width="9" style="1" customWidth="1"/>
    <col min="1290" max="1290" width="5.42578125" style="1" customWidth="1"/>
    <col min="1291" max="1291" width="9" style="1" customWidth="1"/>
    <col min="1292" max="1292" width="4.5703125" style="1" customWidth="1"/>
    <col min="1293" max="1293" width="8.140625" style="1" customWidth="1"/>
    <col min="1294" max="1294" width="4.42578125" style="1" customWidth="1"/>
    <col min="1295" max="1295" width="5.85546875" style="1" customWidth="1"/>
    <col min="1296" max="1296" width="4.5703125" style="1" customWidth="1"/>
    <col min="1297" max="1297" width="7.42578125" style="1" customWidth="1"/>
    <col min="1298" max="1299" width="7.140625" style="1" customWidth="1"/>
    <col min="1300" max="1300" width="7.42578125" style="1" customWidth="1"/>
    <col min="1301" max="1301" width="6.140625" style="1" customWidth="1"/>
    <col min="1302" max="1302" width="5.140625" style="1" customWidth="1"/>
    <col min="1303" max="1304" width="7.42578125" style="1" customWidth="1"/>
    <col min="1305" max="1305" width="8.42578125" style="1" customWidth="1"/>
    <col min="1306" max="1306" width="5.85546875" style="1" customWidth="1"/>
    <col min="1307" max="1307" width="5.140625" style="1" customWidth="1"/>
    <col min="1308" max="1308" width="8.5703125" style="1" customWidth="1"/>
    <col min="1309" max="1309" width="7.140625" style="1" customWidth="1"/>
    <col min="1310" max="1310" width="5.85546875" style="1" customWidth="1"/>
    <col min="1311" max="1311" width="9.5703125" style="1" customWidth="1"/>
    <col min="1312" max="1312" width="7.42578125" style="1" customWidth="1"/>
    <col min="1313" max="1313" width="8" style="1" customWidth="1"/>
    <col min="1314" max="1314" width="7.140625" style="1" customWidth="1"/>
    <col min="1315" max="1315" width="6.5703125" style="1" customWidth="1"/>
    <col min="1316" max="1316" width="11.5703125" style="1" customWidth="1"/>
    <col min="1317" max="1317" width="17.5703125" style="1" customWidth="1"/>
    <col min="1318" max="1318" width="2" style="1" customWidth="1"/>
    <col min="1319" max="1319" width="6" style="1" customWidth="1"/>
    <col min="1320" max="1322" width="5.42578125" style="1" customWidth="1"/>
    <col min="1323" max="1323" width="4.85546875" style="1" customWidth="1"/>
    <col min="1324" max="1324" width="5.140625" style="1" customWidth="1"/>
    <col min="1325" max="1325" width="4.5703125" style="1" customWidth="1"/>
    <col min="1326" max="1326" width="5.42578125" style="1" customWidth="1"/>
    <col min="1327" max="1327" width="4.42578125" style="1" customWidth="1"/>
    <col min="1328" max="1328" width="6" style="1" customWidth="1"/>
    <col min="1329" max="1329" width="5" style="1" customWidth="1"/>
    <col min="1330" max="1330" width="5.42578125" style="1" customWidth="1"/>
    <col min="1331" max="1331" width="6.140625" style="1" customWidth="1"/>
    <col min="1332" max="1332" width="9.5703125" style="1" customWidth="1"/>
    <col min="1333" max="1333" width="1.42578125" style="1" customWidth="1"/>
    <col min="1334" max="1538" width="9.140625" style="1"/>
    <col min="1539" max="1539" width="3.85546875" style="1" customWidth="1"/>
    <col min="1540" max="1540" width="7" style="1" customWidth="1"/>
    <col min="1541" max="1541" width="10" style="1" customWidth="1"/>
    <col min="1542" max="1542" width="17.42578125" style="1" customWidth="1"/>
    <col min="1543" max="1543" width="4.85546875" style="1" customWidth="1"/>
    <col min="1544" max="1544" width="8.42578125" style="1" customWidth="1"/>
    <col min="1545" max="1545" width="9" style="1" customWidth="1"/>
    <col min="1546" max="1546" width="5.42578125" style="1" customWidth="1"/>
    <col min="1547" max="1547" width="9" style="1" customWidth="1"/>
    <col min="1548" max="1548" width="4.5703125" style="1" customWidth="1"/>
    <col min="1549" max="1549" width="8.140625" style="1" customWidth="1"/>
    <col min="1550" max="1550" width="4.42578125" style="1" customWidth="1"/>
    <col min="1551" max="1551" width="5.85546875" style="1" customWidth="1"/>
    <col min="1552" max="1552" width="4.5703125" style="1" customWidth="1"/>
    <col min="1553" max="1553" width="7.42578125" style="1" customWidth="1"/>
    <col min="1554" max="1555" width="7.140625" style="1" customWidth="1"/>
    <col min="1556" max="1556" width="7.42578125" style="1" customWidth="1"/>
    <col min="1557" max="1557" width="6.140625" style="1" customWidth="1"/>
    <col min="1558" max="1558" width="5.140625" style="1" customWidth="1"/>
    <col min="1559" max="1560" width="7.42578125" style="1" customWidth="1"/>
    <col min="1561" max="1561" width="8.42578125" style="1" customWidth="1"/>
    <col min="1562" max="1562" width="5.85546875" style="1" customWidth="1"/>
    <col min="1563" max="1563" width="5.140625" style="1" customWidth="1"/>
    <col min="1564" max="1564" width="8.5703125" style="1" customWidth="1"/>
    <col min="1565" max="1565" width="7.140625" style="1" customWidth="1"/>
    <col min="1566" max="1566" width="5.85546875" style="1" customWidth="1"/>
    <col min="1567" max="1567" width="9.5703125" style="1" customWidth="1"/>
    <col min="1568" max="1568" width="7.42578125" style="1" customWidth="1"/>
    <col min="1569" max="1569" width="8" style="1" customWidth="1"/>
    <col min="1570" max="1570" width="7.140625" style="1" customWidth="1"/>
    <col min="1571" max="1571" width="6.5703125" style="1" customWidth="1"/>
    <col min="1572" max="1572" width="11.5703125" style="1" customWidth="1"/>
    <col min="1573" max="1573" width="17.5703125" style="1" customWidth="1"/>
    <col min="1574" max="1574" width="2" style="1" customWidth="1"/>
    <col min="1575" max="1575" width="6" style="1" customWidth="1"/>
    <col min="1576" max="1578" width="5.42578125" style="1" customWidth="1"/>
    <col min="1579" max="1579" width="4.85546875" style="1" customWidth="1"/>
    <col min="1580" max="1580" width="5.140625" style="1" customWidth="1"/>
    <col min="1581" max="1581" width="4.5703125" style="1" customWidth="1"/>
    <col min="1582" max="1582" width="5.42578125" style="1" customWidth="1"/>
    <col min="1583" max="1583" width="4.42578125" style="1" customWidth="1"/>
    <col min="1584" max="1584" width="6" style="1" customWidth="1"/>
    <col min="1585" max="1585" width="5" style="1" customWidth="1"/>
    <col min="1586" max="1586" width="5.42578125" style="1" customWidth="1"/>
    <col min="1587" max="1587" width="6.140625" style="1" customWidth="1"/>
    <col min="1588" max="1588" width="9.5703125" style="1" customWidth="1"/>
    <col min="1589" max="1589" width="1.42578125" style="1" customWidth="1"/>
    <col min="1590" max="1794" width="9.140625" style="1"/>
    <col min="1795" max="1795" width="3.85546875" style="1" customWidth="1"/>
    <col min="1796" max="1796" width="7" style="1" customWidth="1"/>
    <col min="1797" max="1797" width="10" style="1" customWidth="1"/>
    <col min="1798" max="1798" width="17.42578125" style="1" customWidth="1"/>
    <col min="1799" max="1799" width="4.85546875" style="1" customWidth="1"/>
    <col min="1800" max="1800" width="8.42578125" style="1" customWidth="1"/>
    <col min="1801" max="1801" width="9" style="1" customWidth="1"/>
    <col min="1802" max="1802" width="5.42578125" style="1" customWidth="1"/>
    <col min="1803" max="1803" width="9" style="1" customWidth="1"/>
    <col min="1804" max="1804" width="4.5703125" style="1" customWidth="1"/>
    <col min="1805" max="1805" width="8.140625" style="1" customWidth="1"/>
    <col min="1806" max="1806" width="4.42578125" style="1" customWidth="1"/>
    <col min="1807" max="1807" width="5.85546875" style="1" customWidth="1"/>
    <col min="1808" max="1808" width="4.5703125" style="1" customWidth="1"/>
    <col min="1809" max="1809" width="7.42578125" style="1" customWidth="1"/>
    <col min="1810" max="1811" width="7.140625" style="1" customWidth="1"/>
    <col min="1812" max="1812" width="7.42578125" style="1" customWidth="1"/>
    <col min="1813" max="1813" width="6.140625" style="1" customWidth="1"/>
    <col min="1814" max="1814" width="5.140625" style="1" customWidth="1"/>
    <col min="1815" max="1816" width="7.42578125" style="1" customWidth="1"/>
    <col min="1817" max="1817" width="8.42578125" style="1" customWidth="1"/>
    <col min="1818" max="1818" width="5.85546875" style="1" customWidth="1"/>
    <col min="1819" max="1819" width="5.140625" style="1" customWidth="1"/>
    <col min="1820" max="1820" width="8.5703125" style="1" customWidth="1"/>
    <col min="1821" max="1821" width="7.140625" style="1" customWidth="1"/>
    <col min="1822" max="1822" width="5.85546875" style="1" customWidth="1"/>
    <col min="1823" max="1823" width="9.5703125" style="1" customWidth="1"/>
    <col min="1824" max="1824" width="7.42578125" style="1" customWidth="1"/>
    <col min="1825" max="1825" width="8" style="1" customWidth="1"/>
    <col min="1826" max="1826" width="7.140625" style="1" customWidth="1"/>
    <col min="1827" max="1827" width="6.5703125" style="1" customWidth="1"/>
    <col min="1828" max="1828" width="11.5703125" style="1" customWidth="1"/>
    <col min="1829" max="1829" width="17.5703125" style="1" customWidth="1"/>
    <col min="1830" max="1830" width="2" style="1" customWidth="1"/>
    <col min="1831" max="1831" width="6" style="1" customWidth="1"/>
    <col min="1832" max="1834" width="5.42578125" style="1" customWidth="1"/>
    <col min="1835" max="1835" width="4.85546875" style="1" customWidth="1"/>
    <col min="1836" max="1836" width="5.140625" style="1" customWidth="1"/>
    <col min="1837" max="1837" width="4.5703125" style="1" customWidth="1"/>
    <col min="1838" max="1838" width="5.42578125" style="1" customWidth="1"/>
    <col min="1839" max="1839" width="4.42578125" style="1" customWidth="1"/>
    <col min="1840" max="1840" width="6" style="1" customWidth="1"/>
    <col min="1841" max="1841" width="5" style="1" customWidth="1"/>
    <col min="1842" max="1842" width="5.42578125" style="1" customWidth="1"/>
    <col min="1843" max="1843" width="6.140625" style="1" customWidth="1"/>
    <col min="1844" max="1844" width="9.5703125" style="1" customWidth="1"/>
    <col min="1845" max="1845" width="1.42578125" style="1" customWidth="1"/>
    <col min="1846" max="2050" width="9.140625" style="1"/>
    <col min="2051" max="2051" width="3.85546875" style="1" customWidth="1"/>
    <col min="2052" max="2052" width="7" style="1" customWidth="1"/>
    <col min="2053" max="2053" width="10" style="1" customWidth="1"/>
    <col min="2054" max="2054" width="17.42578125" style="1" customWidth="1"/>
    <col min="2055" max="2055" width="4.85546875" style="1" customWidth="1"/>
    <col min="2056" max="2056" width="8.42578125" style="1" customWidth="1"/>
    <col min="2057" max="2057" width="9" style="1" customWidth="1"/>
    <col min="2058" max="2058" width="5.42578125" style="1" customWidth="1"/>
    <col min="2059" max="2059" width="9" style="1" customWidth="1"/>
    <col min="2060" max="2060" width="4.5703125" style="1" customWidth="1"/>
    <col min="2061" max="2061" width="8.140625" style="1" customWidth="1"/>
    <col min="2062" max="2062" width="4.42578125" style="1" customWidth="1"/>
    <col min="2063" max="2063" width="5.85546875" style="1" customWidth="1"/>
    <col min="2064" max="2064" width="4.5703125" style="1" customWidth="1"/>
    <col min="2065" max="2065" width="7.42578125" style="1" customWidth="1"/>
    <col min="2066" max="2067" width="7.140625" style="1" customWidth="1"/>
    <col min="2068" max="2068" width="7.42578125" style="1" customWidth="1"/>
    <col min="2069" max="2069" width="6.140625" style="1" customWidth="1"/>
    <col min="2070" max="2070" width="5.140625" style="1" customWidth="1"/>
    <col min="2071" max="2072" width="7.42578125" style="1" customWidth="1"/>
    <col min="2073" max="2073" width="8.42578125" style="1" customWidth="1"/>
    <col min="2074" max="2074" width="5.85546875" style="1" customWidth="1"/>
    <col min="2075" max="2075" width="5.140625" style="1" customWidth="1"/>
    <col min="2076" max="2076" width="8.5703125" style="1" customWidth="1"/>
    <col min="2077" max="2077" width="7.140625" style="1" customWidth="1"/>
    <col min="2078" max="2078" width="5.85546875" style="1" customWidth="1"/>
    <col min="2079" max="2079" width="9.5703125" style="1" customWidth="1"/>
    <col min="2080" max="2080" width="7.42578125" style="1" customWidth="1"/>
    <col min="2081" max="2081" width="8" style="1" customWidth="1"/>
    <col min="2082" max="2082" width="7.140625" style="1" customWidth="1"/>
    <col min="2083" max="2083" width="6.5703125" style="1" customWidth="1"/>
    <col min="2084" max="2084" width="11.5703125" style="1" customWidth="1"/>
    <col min="2085" max="2085" width="17.5703125" style="1" customWidth="1"/>
    <col min="2086" max="2086" width="2" style="1" customWidth="1"/>
    <col min="2087" max="2087" width="6" style="1" customWidth="1"/>
    <col min="2088" max="2090" width="5.42578125" style="1" customWidth="1"/>
    <col min="2091" max="2091" width="4.85546875" style="1" customWidth="1"/>
    <col min="2092" max="2092" width="5.140625" style="1" customWidth="1"/>
    <col min="2093" max="2093" width="4.5703125" style="1" customWidth="1"/>
    <col min="2094" max="2094" width="5.42578125" style="1" customWidth="1"/>
    <col min="2095" max="2095" width="4.42578125" style="1" customWidth="1"/>
    <col min="2096" max="2096" width="6" style="1" customWidth="1"/>
    <col min="2097" max="2097" width="5" style="1" customWidth="1"/>
    <col min="2098" max="2098" width="5.42578125" style="1" customWidth="1"/>
    <col min="2099" max="2099" width="6.140625" style="1" customWidth="1"/>
    <col min="2100" max="2100" width="9.5703125" style="1" customWidth="1"/>
    <col min="2101" max="2101" width="1.42578125" style="1" customWidth="1"/>
    <col min="2102" max="2306" width="9.140625" style="1"/>
    <col min="2307" max="2307" width="3.85546875" style="1" customWidth="1"/>
    <col min="2308" max="2308" width="7" style="1" customWidth="1"/>
    <col min="2309" max="2309" width="10" style="1" customWidth="1"/>
    <col min="2310" max="2310" width="17.42578125" style="1" customWidth="1"/>
    <col min="2311" max="2311" width="4.85546875" style="1" customWidth="1"/>
    <col min="2312" max="2312" width="8.42578125" style="1" customWidth="1"/>
    <col min="2313" max="2313" width="9" style="1" customWidth="1"/>
    <col min="2314" max="2314" width="5.42578125" style="1" customWidth="1"/>
    <col min="2315" max="2315" width="9" style="1" customWidth="1"/>
    <col min="2316" max="2316" width="4.5703125" style="1" customWidth="1"/>
    <col min="2317" max="2317" width="8.140625" style="1" customWidth="1"/>
    <col min="2318" max="2318" width="4.42578125" style="1" customWidth="1"/>
    <col min="2319" max="2319" width="5.85546875" style="1" customWidth="1"/>
    <col min="2320" max="2320" width="4.5703125" style="1" customWidth="1"/>
    <col min="2321" max="2321" width="7.42578125" style="1" customWidth="1"/>
    <col min="2322" max="2323" width="7.140625" style="1" customWidth="1"/>
    <col min="2324" max="2324" width="7.42578125" style="1" customWidth="1"/>
    <col min="2325" max="2325" width="6.140625" style="1" customWidth="1"/>
    <col min="2326" max="2326" width="5.140625" style="1" customWidth="1"/>
    <col min="2327" max="2328" width="7.42578125" style="1" customWidth="1"/>
    <col min="2329" max="2329" width="8.42578125" style="1" customWidth="1"/>
    <col min="2330" max="2330" width="5.85546875" style="1" customWidth="1"/>
    <col min="2331" max="2331" width="5.140625" style="1" customWidth="1"/>
    <col min="2332" max="2332" width="8.5703125" style="1" customWidth="1"/>
    <col min="2333" max="2333" width="7.140625" style="1" customWidth="1"/>
    <col min="2334" max="2334" width="5.85546875" style="1" customWidth="1"/>
    <col min="2335" max="2335" width="9.5703125" style="1" customWidth="1"/>
    <col min="2336" max="2336" width="7.42578125" style="1" customWidth="1"/>
    <col min="2337" max="2337" width="8" style="1" customWidth="1"/>
    <col min="2338" max="2338" width="7.140625" style="1" customWidth="1"/>
    <col min="2339" max="2339" width="6.5703125" style="1" customWidth="1"/>
    <col min="2340" max="2340" width="11.5703125" style="1" customWidth="1"/>
    <col min="2341" max="2341" width="17.5703125" style="1" customWidth="1"/>
    <col min="2342" max="2342" width="2" style="1" customWidth="1"/>
    <col min="2343" max="2343" width="6" style="1" customWidth="1"/>
    <col min="2344" max="2346" width="5.42578125" style="1" customWidth="1"/>
    <col min="2347" max="2347" width="4.85546875" style="1" customWidth="1"/>
    <col min="2348" max="2348" width="5.140625" style="1" customWidth="1"/>
    <col min="2349" max="2349" width="4.5703125" style="1" customWidth="1"/>
    <col min="2350" max="2350" width="5.42578125" style="1" customWidth="1"/>
    <col min="2351" max="2351" width="4.42578125" style="1" customWidth="1"/>
    <col min="2352" max="2352" width="6" style="1" customWidth="1"/>
    <col min="2353" max="2353" width="5" style="1" customWidth="1"/>
    <col min="2354" max="2354" width="5.42578125" style="1" customWidth="1"/>
    <col min="2355" max="2355" width="6.140625" style="1" customWidth="1"/>
    <col min="2356" max="2356" width="9.5703125" style="1" customWidth="1"/>
    <col min="2357" max="2357" width="1.42578125" style="1" customWidth="1"/>
    <col min="2358" max="2562" width="9.140625" style="1"/>
    <col min="2563" max="2563" width="3.85546875" style="1" customWidth="1"/>
    <col min="2564" max="2564" width="7" style="1" customWidth="1"/>
    <col min="2565" max="2565" width="10" style="1" customWidth="1"/>
    <col min="2566" max="2566" width="17.42578125" style="1" customWidth="1"/>
    <col min="2567" max="2567" width="4.85546875" style="1" customWidth="1"/>
    <col min="2568" max="2568" width="8.42578125" style="1" customWidth="1"/>
    <col min="2569" max="2569" width="9" style="1" customWidth="1"/>
    <col min="2570" max="2570" width="5.42578125" style="1" customWidth="1"/>
    <col min="2571" max="2571" width="9" style="1" customWidth="1"/>
    <col min="2572" max="2572" width="4.5703125" style="1" customWidth="1"/>
    <col min="2573" max="2573" width="8.140625" style="1" customWidth="1"/>
    <col min="2574" max="2574" width="4.42578125" style="1" customWidth="1"/>
    <col min="2575" max="2575" width="5.85546875" style="1" customWidth="1"/>
    <col min="2576" max="2576" width="4.5703125" style="1" customWidth="1"/>
    <col min="2577" max="2577" width="7.42578125" style="1" customWidth="1"/>
    <col min="2578" max="2579" width="7.140625" style="1" customWidth="1"/>
    <col min="2580" max="2580" width="7.42578125" style="1" customWidth="1"/>
    <col min="2581" max="2581" width="6.140625" style="1" customWidth="1"/>
    <col min="2582" max="2582" width="5.140625" style="1" customWidth="1"/>
    <col min="2583" max="2584" width="7.42578125" style="1" customWidth="1"/>
    <col min="2585" max="2585" width="8.42578125" style="1" customWidth="1"/>
    <col min="2586" max="2586" width="5.85546875" style="1" customWidth="1"/>
    <col min="2587" max="2587" width="5.140625" style="1" customWidth="1"/>
    <col min="2588" max="2588" width="8.5703125" style="1" customWidth="1"/>
    <col min="2589" max="2589" width="7.140625" style="1" customWidth="1"/>
    <col min="2590" max="2590" width="5.85546875" style="1" customWidth="1"/>
    <col min="2591" max="2591" width="9.5703125" style="1" customWidth="1"/>
    <col min="2592" max="2592" width="7.42578125" style="1" customWidth="1"/>
    <col min="2593" max="2593" width="8" style="1" customWidth="1"/>
    <col min="2594" max="2594" width="7.140625" style="1" customWidth="1"/>
    <col min="2595" max="2595" width="6.5703125" style="1" customWidth="1"/>
    <col min="2596" max="2596" width="11.5703125" style="1" customWidth="1"/>
    <col min="2597" max="2597" width="17.5703125" style="1" customWidth="1"/>
    <col min="2598" max="2598" width="2" style="1" customWidth="1"/>
    <col min="2599" max="2599" width="6" style="1" customWidth="1"/>
    <col min="2600" max="2602" width="5.42578125" style="1" customWidth="1"/>
    <col min="2603" max="2603" width="4.85546875" style="1" customWidth="1"/>
    <col min="2604" max="2604" width="5.140625" style="1" customWidth="1"/>
    <col min="2605" max="2605" width="4.5703125" style="1" customWidth="1"/>
    <col min="2606" max="2606" width="5.42578125" style="1" customWidth="1"/>
    <col min="2607" max="2607" width="4.42578125" style="1" customWidth="1"/>
    <col min="2608" max="2608" width="6" style="1" customWidth="1"/>
    <col min="2609" max="2609" width="5" style="1" customWidth="1"/>
    <col min="2610" max="2610" width="5.42578125" style="1" customWidth="1"/>
    <col min="2611" max="2611" width="6.140625" style="1" customWidth="1"/>
    <col min="2612" max="2612" width="9.5703125" style="1" customWidth="1"/>
    <col min="2613" max="2613" width="1.42578125" style="1" customWidth="1"/>
    <col min="2614" max="2818" width="9.140625" style="1"/>
    <col min="2819" max="2819" width="3.85546875" style="1" customWidth="1"/>
    <col min="2820" max="2820" width="7" style="1" customWidth="1"/>
    <col min="2821" max="2821" width="10" style="1" customWidth="1"/>
    <col min="2822" max="2822" width="17.42578125" style="1" customWidth="1"/>
    <col min="2823" max="2823" width="4.85546875" style="1" customWidth="1"/>
    <col min="2824" max="2824" width="8.42578125" style="1" customWidth="1"/>
    <col min="2825" max="2825" width="9" style="1" customWidth="1"/>
    <col min="2826" max="2826" width="5.42578125" style="1" customWidth="1"/>
    <col min="2827" max="2827" width="9" style="1" customWidth="1"/>
    <col min="2828" max="2828" width="4.5703125" style="1" customWidth="1"/>
    <col min="2829" max="2829" width="8.140625" style="1" customWidth="1"/>
    <col min="2830" max="2830" width="4.42578125" style="1" customWidth="1"/>
    <col min="2831" max="2831" width="5.85546875" style="1" customWidth="1"/>
    <col min="2832" max="2832" width="4.5703125" style="1" customWidth="1"/>
    <col min="2833" max="2833" width="7.42578125" style="1" customWidth="1"/>
    <col min="2834" max="2835" width="7.140625" style="1" customWidth="1"/>
    <col min="2836" max="2836" width="7.42578125" style="1" customWidth="1"/>
    <col min="2837" max="2837" width="6.140625" style="1" customWidth="1"/>
    <col min="2838" max="2838" width="5.140625" style="1" customWidth="1"/>
    <col min="2839" max="2840" width="7.42578125" style="1" customWidth="1"/>
    <col min="2841" max="2841" width="8.42578125" style="1" customWidth="1"/>
    <col min="2842" max="2842" width="5.85546875" style="1" customWidth="1"/>
    <col min="2843" max="2843" width="5.140625" style="1" customWidth="1"/>
    <col min="2844" max="2844" width="8.5703125" style="1" customWidth="1"/>
    <col min="2845" max="2845" width="7.140625" style="1" customWidth="1"/>
    <col min="2846" max="2846" width="5.85546875" style="1" customWidth="1"/>
    <col min="2847" max="2847" width="9.5703125" style="1" customWidth="1"/>
    <col min="2848" max="2848" width="7.42578125" style="1" customWidth="1"/>
    <col min="2849" max="2849" width="8" style="1" customWidth="1"/>
    <col min="2850" max="2850" width="7.140625" style="1" customWidth="1"/>
    <col min="2851" max="2851" width="6.5703125" style="1" customWidth="1"/>
    <col min="2852" max="2852" width="11.5703125" style="1" customWidth="1"/>
    <col min="2853" max="2853" width="17.5703125" style="1" customWidth="1"/>
    <col min="2854" max="2854" width="2" style="1" customWidth="1"/>
    <col min="2855" max="2855" width="6" style="1" customWidth="1"/>
    <col min="2856" max="2858" width="5.42578125" style="1" customWidth="1"/>
    <col min="2859" max="2859" width="4.85546875" style="1" customWidth="1"/>
    <col min="2860" max="2860" width="5.140625" style="1" customWidth="1"/>
    <col min="2861" max="2861" width="4.5703125" style="1" customWidth="1"/>
    <col min="2862" max="2862" width="5.42578125" style="1" customWidth="1"/>
    <col min="2863" max="2863" width="4.42578125" style="1" customWidth="1"/>
    <col min="2864" max="2864" width="6" style="1" customWidth="1"/>
    <col min="2865" max="2865" width="5" style="1" customWidth="1"/>
    <col min="2866" max="2866" width="5.42578125" style="1" customWidth="1"/>
    <col min="2867" max="2867" width="6.140625" style="1" customWidth="1"/>
    <col min="2868" max="2868" width="9.5703125" style="1" customWidth="1"/>
    <col min="2869" max="2869" width="1.42578125" style="1" customWidth="1"/>
    <col min="2870" max="3074" width="9.140625" style="1"/>
    <col min="3075" max="3075" width="3.85546875" style="1" customWidth="1"/>
    <col min="3076" max="3076" width="7" style="1" customWidth="1"/>
    <col min="3077" max="3077" width="10" style="1" customWidth="1"/>
    <col min="3078" max="3078" width="17.42578125" style="1" customWidth="1"/>
    <col min="3079" max="3079" width="4.85546875" style="1" customWidth="1"/>
    <col min="3080" max="3080" width="8.42578125" style="1" customWidth="1"/>
    <col min="3081" max="3081" width="9" style="1" customWidth="1"/>
    <col min="3082" max="3082" width="5.42578125" style="1" customWidth="1"/>
    <col min="3083" max="3083" width="9" style="1" customWidth="1"/>
    <col min="3084" max="3084" width="4.5703125" style="1" customWidth="1"/>
    <col min="3085" max="3085" width="8.140625" style="1" customWidth="1"/>
    <col min="3086" max="3086" width="4.42578125" style="1" customWidth="1"/>
    <col min="3087" max="3087" width="5.85546875" style="1" customWidth="1"/>
    <col min="3088" max="3088" width="4.5703125" style="1" customWidth="1"/>
    <col min="3089" max="3089" width="7.42578125" style="1" customWidth="1"/>
    <col min="3090" max="3091" width="7.140625" style="1" customWidth="1"/>
    <col min="3092" max="3092" width="7.42578125" style="1" customWidth="1"/>
    <col min="3093" max="3093" width="6.140625" style="1" customWidth="1"/>
    <col min="3094" max="3094" width="5.140625" style="1" customWidth="1"/>
    <col min="3095" max="3096" width="7.42578125" style="1" customWidth="1"/>
    <col min="3097" max="3097" width="8.42578125" style="1" customWidth="1"/>
    <col min="3098" max="3098" width="5.85546875" style="1" customWidth="1"/>
    <col min="3099" max="3099" width="5.140625" style="1" customWidth="1"/>
    <col min="3100" max="3100" width="8.5703125" style="1" customWidth="1"/>
    <col min="3101" max="3101" width="7.140625" style="1" customWidth="1"/>
    <col min="3102" max="3102" width="5.85546875" style="1" customWidth="1"/>
    <col min="3103" max="3103" width="9.5703125" style="1" customWidth="1"/>
    <col min="3104" max="3104" width="7.42578125" style="1" customWidth="1"/>
    <col min="3105" max="3105" width="8" style="1" customWidth="1"/>
    <col min="3106" max="3106" width="7.140625" style="1" customWidth="1"/>
    <col min="3107" max="3107" width="6.5703125" style="1" customWidth="1"/>
    <col min="3108" max="3108" width="11.5703125" style="1" customWidth="1"/>
    <col min="3109" max="3109" width="17.5703125" style="1" customWidth="1"/>
    <col min="3110" max="3110" width="2" style="1" customWidth="1"/>
    <col min="3111" max="3111" width="6" style="1" customWidth="1"/>
    <col min="3112" max="3114" width="5.42578125" style="1" customWidth="1"/>
    <col min="3115" max="3115" width="4.85546875" style="1" customWidth="1"/>
    <col min="3116" max="3116" width="5.140625" style="1" customWidth="1"/>
    <col min="3117" max="3117" width="4.5703125" style="1" customWidth="1"/>
    <col min="3118" max="3118" width="5.42578125" style="1" customWidth="1"/>
    <col min="3119" max="3119" width="4.42578125" style="1" customWidth="1"/>
    <col min="3120" max="3120" width="6" style="1" customWidth="1"/>
    <col min="3121" max="3121" width="5" style="1" customWidth="1"/>
    <col min="3122" max="3122" width="5.42578125" style="1" customWidth="1"/>
    <col min="3123" max="3123" width="6.140625" style="1" customWidth="1"/>
    <col min="3124" max="3124" width="9.5703125" style="1" customWidth="1"/>
    <col min="3125" max="3125" width="1.42578125" style="1" customWidth="1"/>
    <col min="3126" max="3330" width="9.140625" style="1"/>
    <col min="3331" max="3331" width="3.85546875" style="1" customWidth="1"/>
    <col min="3332" max="3332" width="7" style="1" customWidth="1"/>
    <col min="3333" max="3333" width="10" style="1" customWidth="1"/>
    <col min="3334" max="3334" width="17.42578125" style="1" customWidth="1"/>
    <col min="3335" max="3335" width="4.85546875" style="1" customWidth="1"/>
    <col min="3336" max="3336" width="8.42578125" style="1" customWidth="1"/>
    <col min="3337" max="3337" width="9" style="1" customWidth="1"/>
    <col min="3338" max="3338" width="5.42578125" style="1" customWidth="1"/>
    <col min="3339" max="3339" width="9" style="1" customWidth="1"/>
    <col min="3340" max="3340" width="4.5703125" style="1" customWidth="1"/>
    <col min="3341" max="3341" width="8.140625" style="1" customWidth="1"/>
    <col min="3342" max="3342" width="4.42578125" style="1" customWidth="1"/>
    <col min="3343" max="3343" width="5.85546875" style="1" customWidth="1"/>
    <col min="3344" max="3344" width="4.5703125" style="1" customWidth="1"/>
    <col min="3345" max="3345" width="7.42578125" style="1" customWidth="1"/>
    <col min="3346" max="3347" width="7.140625" style="1" customWidth="1"/>
    <col min="3348" max="3348" width="7.42578125" style="1" customWidth="1"/>
    <col min="3349" max="3349" width="6.140625" style="1" customWidth="1"/>
    <col min="3350" max="3350" width="5.140625" style="1" customWidth="1"/>
    <col min="3351" max="3352" width="7.42578125" style="1" customWidth="1"/>
    <col min="3353" max="3353" width="8.42578125" style="1" customWidth="1"/>
    <col min="3354" max="3354" width="5.85546875" style="1" customWidth="1"/>
    <col min="3355" max="3355" width="5.140625" style="1" customWidth="1"/>
    <col min="3356" max="3356" width="8.5703125" style="1" customWidth="1"/>
    <col min="3357" max="3357" width="7.140625" style="1" customWidth="1"/>
    <col min="3358" max="3358" width="5.85546875" style="1" customWidth="1"/>
    <col min="3359" max="3359" width="9.5703125" style="1" customWidth="1"/>
    <col min="3360" max="3360" width="7.42578125" style="1" customWidth="1"/>
    <col min="3361" max="3361" width="8" style="1" customWidth="1"/>
    <col min="3362" max="3362" width="7.140625" style="1" customWidth="1"/>
    <col min="3363" max="3363" width="6.5703125" style="1" customWidth="1"/>
    <col min="3364" max="3364" width="11.5703125" style="1" customWidth="1"/>
    <col min="3365" max="3365" width="17.5703125" style="1" customWidth="1"/>
    <col min="3366" max="3366" width="2" style="1" customWidth="1"/>
    <col min="3367" max="3367" width="6" style="1" customWidth="1"/>
    <col min="3368" max="3370" width="5.42578125" style="1" customWidth="1"/>
    <col min="3371" max="3371" width="4.85546875" style="1" customWidth="1"/>
    <col min="3372" max="3372" width="5.140625" style="1" customWidth="1"/>
    <col min="3373" max="3373" width="4.5703125" style="1" customWidth="1"/>
    <col min="3374" max="3374" width="5.42578125" style="1" customWidth="1"/>
    <col min="3375" max="3375" width="4.42578125" style="1" customWidth="1"/>
    <col min="3376" max="3376" width="6" style="1" customWidth="1"/>
    <col min="3377" max="3377" width="5" style="1" customWidth="1"/>
    <col min="3378" max="3378" width="5.42578125" style="1" customWidth="1"/>
    <col min="3379" max="3379" width="6.140625" style="1" customWidth="1"/>
    <col min="3380" max="3380" width="9.5703125" style="1" customWidth="1"/>
    <col min="3381" max="3381" width="1.42578125" style="1" customWidth="1"/>
    <col min="3382" max="3586" width="9.140625" style="1"/>
    <col min="3587" max="3587" width="3.85546875" style="1" customWidth="1"/>
    <col min="3588" max="3588" width="7" style="1" customWidth="1"/>
    <col min="3589" max="3589" width="10" style="1" customWidth="1"/>
    <col min="3590" max="3590" width="17.42578125" style="1" customWidth="1"/>
    <col min="3591" max="3591" width="4.85546875" style="1" customWidth="1"/>
    <col min="3592" max="3592" width="8.42578125" style="1" customWidth="1"/>
    <col min="3593" max="3593" width="9" style="1" customWidth="1"/>
    <col min="3594" max="3594" width="5.42578125" style="1" customWidth="1"/>
    <col min="3595" max="3595" width="9" style="1" customWidth="1"/>
    <col min="3596" max="3596" width="4.5703125" style="1" customWidth="1"/>
    <col min="3597" max="3597" width="8.140625" style="1" customWidth="1"/>
    <col min="3598" max="3598" width="4.42578125" style="1" customWidth="1"/>
    <col min="3599" max="3599" width="5.85546875" style="1" customWidth="1"/>
    <col min="3600" max="3600" width="4.5703125" style="1" customWidth="1"/>
    <col min="3601" max="3601" width="7.42578125" style="1" customWidth="1"/>
    <col min="3602" max="3603" width="7.140625" style="1" customWidth="1"/>
    <col min="3604" max="3604" width="7.42578125" style="1" customWidth="1"/>
    <col min="3605" max="3605" width="6.140625" style="1" customWidth="1"/>
    <col min="3606" max="3606" width="5.140625" style="1" customWidth="1"/>
    <col min="3607" max="3608" width="7.42578125" style="1" customWidth="1"/>
    <col min="3609" max="3609" width="8.42578125" style="1" customWidth="1"/>
    <col min="3610" max="3610" width="5.85546875" style="1" customWidth="1"/>
    <col min="3611" max="3611" width="5.140625" style="1" customWidth="1"/>
    <col min="3612" max="3612" width="8.5703125" style="1" customWidth="1"/>
    <col min="3613" max="3613" width="7.140625" style="1" customWidth="1"/>
    <col min="3614" max="3614" width="5.85546875" style="1" customWidth="1"/>
    <col min="3615" max="3615" width="9.5703125" style="1" customWidth="1"/>
    <col min="3616" max="3616" width="7.42578125" style="1" customWidth="1"/>
    <col min="3617" max="3617" width="8" style="1" customWidth="1"/>
    <col min="3618" max="3618" width="7.140625" style="1" customWidth="1"/>
    <col min="3619" max="3619" width="6.5703125" style="1" customWidth="1"/>
    <col min="3620" max="3620" width="11.5703125" style="1" customWidth="1"/>
    <col min="3621" max="3621" width="17.5703125" style="1" customWidth="1"/>
    <col min="3622" max="3622" width="2" style="1" customWidth="1"/>
    <col min="3623" max="3623" width="6" style="1" customWidth="1"/>
    <col min="3624" max="3626" width="5.42578125" style="1" customWidth="1"/>
    <col min="3627" max="3627" width="4.85546875" style="1" customWidth="1"/>
    <col min="3628" max="3628" width="5.140625" style="1" customWidth="1"/>
    <col min="3629" max="3629" width="4.5703125" style="1" customWidth="1"/>
    <col min="3630" max="3630" width="5.42578125" style="1" customWidth="1"/>
    <col min="3631" max="3631" width="4.42578125" style="1" customWidth="1"/>
    <col min="3632" max="3632" width="6" style="1" customWidth="1"/>
    <col min="3633" max="3633" width="5" style="1" customWidth="1"/>
    <col min="3634" max="3634" width="5.42578125" style="1" customWidth="1"/>
    <col min="3635" max="3635" width="6.140625" style="1" customWidth="1"/>
    <col min="3636" max="3636" width="9.5703125" style="1" customWidth="1"/>
    <col min="3637" max="3637" width="1.42578125" style="1" customWidth="1"/>
    <col min="3638" max="3842" width="9.140625" style="1"/>
    <col min="3843" max="3843" width="3.85546875" style="1" customWidth="1"/>
    <col min="3844" max="3844" width="7" style="1" customWidth="1"/>
    <col min="3845" max="3845" width="10" style="1" customWidth="1"/>
    <col min="3846" max="3846" width="17.42578125" style="1" customWidth="1"/>
    <col min="3847" max="3847" width="4.85546875" style="1" customWidth="1"/>
    <col min="3848" max="3848" width="8.42578125" style="1" customWidth="1"/>
    <col min="3849" max="3849" width="9" style="1" customWidth="1"/>
    <col min="3850" max="3850" width="5.42578125" style="1" customWidth="1"/>
    <col min="3851" max="3851" width="9" style="1" customWidth="1"/>
    <col min="3852" max="3852" width="4.5703125" style="1" customWidth="1"/>
    <col min="3853" max="3853" width="8.140625" style="1" customWidth="1"/>
    <col min="3854" max="3854" width="4.42578125" style="1" customWidth="1"/>
    <col min="3855" max="3855" width="5.85546875" style="1" customWidth="1"/>
    <col min="3856" max="3856" width="4.5703125" style="1" customWidth="1"/>
    <col min="3857" max="3857" width="7.42578125" style="1" customWidth="1"/>
    <col min="3858" max="3859" width="7.140625" style="1" customWidth="1"/>
    <col min="3860" max="3860" width="7.42578125" style="1" customWidth="1"/>
    <col min="3861" max="3861" width="6.140625" style="1" customWidth="1"/>
    <col min="3862" max="3862" width="5.140625" style="1" customWidth="1"/>
    <col min="3863" max="3864" width="7.42578125" style="1" customWidth="1"/>
    <col min="3865" max="3865" width="8.42578125" style="1" customWidth="1"/>
    <col min="3866" max="3866" width="5.85546875" style="1" customWidth="1"/>
    <col min="3867" max="3867" width="5.140625" style="1" customWidth="1"/>
    <col min="3868" max="3868" width="8.5703125" style="1" customWidth="1"/>
    <col min="3869" max="3869" width="7.140625" style="1" customWidth="1"/>
    <col min="3870" max="3870" width="5.85546875" style="1" customWidth="1"/>
    <col min="3871" max="3871" width="9.5703125" style="1" customWidth="1"/>
    <col min="3872" max="3872" width="7.42578125" style="1" customWidth="1"/>
    <col min="3873" max="3873" width="8" style="1" customWidth="1"/>
    <col min="3874" max="3874" width="7.140625" style="1" customWidth="1"/>
    <col min="3875" max="3875" width="6.5703125" style="1" customWidth="1"/>
    <col min="3876" max="3876" width="11.5703125" style="1" customWidth="1"/>
    <col min="3877" max="3877" width="17.5703125" style="1" customWidth="1"/>
    <col min="3878" max="3878" width="2" style="1" customWidth="1"/>
    <col min="3879" max="3879" width="6" style="1" customWidth="1"/>
    <col min="3880" max="3882" width="5.42578125" style="1" customWidth="1"/>
    <col min="3883" max="3883" width="4.85546875" style="1" customWidth="1"/>
    <col min="3884" max="3884" width="5.140625" style="1" customWidth="1"/>
    <col min="3885" max="3885" width="4.5703125" style="1" customWidth="1"/>
    <col min="3886" max="3886" width="5.42578125" style="1" customWidth="1"/>
    <col min="3887" max="3887" width="4.42578125" style="1" customWidth="1"/>
    <col min="3888" max="3888" width="6" style="1" customWidth="1"/>
    <col min="3889" max="3889" width="5" style="1" customWidth="1"/>
    <col min="3890" max="3890" width="5.42578125" style="1" customWidth="1"/>
    <col min="3891" max="3891" width="6.140625" style="1" customWidth="1"/>
    <col min="3892" max="3892" width="9.5703125" style="1" customWidth="1"/>
    <col min="3893" max="3893" width="1.42578125" style="1" customWidth="1"/>
    <col min="3894" max="4098" width="9.140625" style="1"/>
    <col min="4099" max="4099" width="3.85546875" style="1" customWidth="1"/>
    <col min="4100" max="4100" width="7" style="1" customWidth="1"/>
    <col min="4101" max="4101" width="10" style="1" customWidth="1"/>
    <col min="4102" max="4102" width="17.42578125" style="1" customWidth="1"/>
    <col min="4103" max="4103" width="4.85546875" style="1" customWidth="1"/>
    <col min="4104" max="4104" width="8.42578125" style="1" customWidth="1"/>
    <col min="4105" max="4105" width="9" style="1" customWidth="1"/>
    <col min="4106" max="4106" width="5.42578125" style="1" customWidth="1"/>
    <col min="4107" max="4107" width="9" style="1" customWidth="1"/>
    <col min="4108" max="4108" width="4.5703125" style="1" customWidth="1"/>
    <col min="4109" max="4109" width="8.140625" style="1" customWidth="1"/>
    <col min="4110" max="4110" width="4.42578125" style="1" customWidth="1"/>
    <col min="4111" max="4111" width="5.85546875" style="1" customWidth="1"/>
    <col min="4112" max="4112" width="4.5703125" style="1" customWidth="1"/>
    <col min="4113" max="4113" width="7.42578125" style="1" customWidth="1"/>
    <col min="4114" max="4115" width="7.140625" style="1" customWidth="1"/>
    <col min="4116" max="4116" width="7.42578125" style="1" customWidth="1"/>
    <col min="4117" max="4117" width="6.140625" style="1" customWidth="1"/>
    <col min="4118" max="4118" width="5.140625" style="1" customWidth="1"/>
    <col min="4119" max="4120" width="7.42578125" style="1" customWidth="1"/>
    <col min="4121" max="4121" width="8.42578125" style="1" customWidth="1"/>
    <col min="4122" max="4122" width="5.85546875" style="1" customWidth="1"/>
    <col min="4123" max="4123" width="5.140625" style="1" customWidth="1"/>
    <col min="4124" max="4124" width="8.5703125" style="1" customWidth="1"/>
    <col min="4125" max="4125" width="7.140625" style="1" customWidth="1"/>
    <col min="4126" max="4126" width="5.85546875" style="1" customWidth="1"/>
    <col min="4127" max="4127" width="9.5703125" style="1" customWidth="1"/>
    <col min="4128" max="4128" width="7.42578125" style="1" customWidth="1"/>
    <col min="4129" max="4129" width="8" style="1" customWidth="1"/>
    <col min="4130" max="4130" width="7.140625" style="1" customWidth="1"/>
    <col min="4131" max="4131" width="6.5703125" style="1" customWidth="1"/>
    <col min="4132" max="4132" width="11.5703125" style="1" customWidth="1"/>
    <col min="4133" max="4133" width="17.5703125" style="1" customWidth="1"/>
    <col min="4134" max="4134" width="2" style="1" customWidth="1"/>
    <col min="4135" max="4135" width="6" style="1" customWidth="1"/>
    <col min="4136" max="4138" width="5.42578125" style="1" customWidth="1"/>
    <col min="4139" max="4139" width="4.85546875" style="1" customWidth="1"/>
    <col min="4140" max="4140" width="5.140625" style="1" customWidth="1"/>
    <col min="4141" max="4141" width="4.5703125" style="1" customWidth="1"/>
    <col min="4142" max="4142" width="5.42578125" style="1" customWidth="1"/>
    <col min="4143" max="4143" width="4.42578125" style="1" customWidth="1"/>
    <col min="4144" max="4144" width="6" style="1" customWidth="1"/>
    <col min="4145" max="4145" width="5" style="1" customWidth="1"/>
    <col min="4146" max="4146" width="5.42578125" style="1" customWidth="1"/>
    <col min="4147" max="4147" width="6.140625" style="1" customWidth="1"/>
    <col min="4148" max="4148" width="9.5703125" style="1" customWidth="1"/>
    <col min="4149" max="4149" width="1.42578125" style="1" customWidth="1"/>
    <col min="4150" max="4354" width="9.140625" style="1"/>
    <col min="4355" max="4355" width="3.85546875" style="1" customWidth="1"/>
    <col min="4356" max="4356" width="7" style="1" customWidth="1"/>
    <col min="4357" max="4357" width="10" style="1" customWidth="1"/>
    <col min="4358" max="4358" width="17.42578125" style="1" customWidth="1"/>
    <col min="4359" max="4359" width="4.85546875" style="1" customWidth="1"/>
    <col min="4360" max="4360" width="8.42578125" style="1" customWidth="1"/>
    <col min="4361" max="4361" width="9" style="1" customWidth="1"/>
    <col min="4362" max="4362" width="5.42578125" style="1" customWidth="1"/>
    <col min="4363" max="4363" width="9" style="1" customWidth="1"/>
    <col min="4364" max="4364" width="4.5703125" style="1" customWidth="1"/>
    <col min="4365" max="4365" width="8.140625" style="1" customWidth="1"/>
    <col min="4366" max="4366" width="4.42578125" style="1" customWidth="1"/>
    <col min="4367" max="4367" width="5.85546875" style="1" customWidth="1"/>
    <col min="4368" max="4368" width="4.5703125" style="1" customWidth="1"/>
    <col min="4369" max="4369" width="7.42578125" style="1" customWidth="1"/>
    <col min="4370" max="4371" width="7.140625" style="1" customWidth="1"/>
    <col min="4372" max="4372" width="7.42578125" style="1" customWidth="1"/>
    <col min="4373" max="4373" width="6.140625" style="1" customWidth="1"/>
    <col min="4374" max="4374" width="5.140625" style="1" customWidth="1"/>
    <col min="4375" max="4376" width="7.42578125" style="1" customWidth="1"/>
    <col min="4377" max="4377" width="8.42578125" style="1" customWidth="1"/>
    <col min="4378" max="4378" width="5.85546875" style="1" customWidth="1"/>
    <col min="4379" max="4379" width="5.140625" style="1" customWidth="1"/>
    <col min="4380" max="4380" width="8.5703125" style="1" customWidth="1"/>
    <col min="4381" max="4381" width="7.140625" style="1" customWidth="1"/>
    <col min="4382" max="4382" width="5.85546875" style="1" customWidth="1"/>
    <col min="4383" max="4383" width="9.5703125" style="1" customWidth="1"/>
    <col min="4384" max="4384" width="7.42578125" style="1" customWidth="1"/>
    <col min="4385" max="4385" width="8" style="1" customWidth="1"/>
    <col min="4386" max="4386" width="7.140625" style="1" customWidth="1"/>
    <col min="4387" max="4387" width="6.5703125" style="1" customWidth="1"/>
    <col min="4388" max="4388" width="11.5703125" style="1" customWidth="1"/>
    <col min="4389" max="4389" width="17.5703125" style="1" customWidth="1"/>
    <col min="4390" max="4390" width="2" style="1" customWidth="1"/>
    <col min="4391" max="4391" width="6" style="1" customWidth="1"/>
    <col min="4392" max="4394" width="5.42578125" style="1" customWidth="1"/>
    <col min="4395" max="4395" width="4.85546875" style="1" customWidth="1"/>
    <col min="4396" max="4396" width="5.140625" style="1" customWidth="1"/>
    <col min="4397" max="4397" width="4.5703125" style="1" customWidth="1"/>
    <col min="4398" max="4398" width="5.42578125" style="1" customWidth="1"/>
    <col min="4399" max="4399" width="4.42578125" style="1" customWidth="1"/>
    <col min="4400" max="4400" width="6" style="1" customWidth="1"/>
    <col min="4401" max="4401" width="5" style="1" customWidth="1"/>
    <col min="4402" max="4402" width="5.42578125" style="1" customWidth="1"/>
    <col min="4403" max="4403" width="6.140625" style="1" customWidth="1"/>
    <col min="4404" max="4404" width="9.5703125" style="1" customWidth="1"/>
    <col min="4405" max="4405" width="1.42578125" style="1" customWidth="1"/>
    <col min="4406" max="4610" width="9.140625" style="1"/>
    <col min="4611" max="4611" width="3.85546875" style="1" customWidth="1"/>
    <col min="4612" max="4612" width="7" style="1" customWidth="1"/>
    <col min="4613" max="4613" width="10" style="1" customWidth="1"/>
    <col min="4614" max="4614" width="17.42578125" style="1" customWidth="1"/>
    <col min="4615" max="4615" width="4.85546875" style="1" customWidth="1"/>
    <col min="4616" max="4616" width="8.42578125" style="1" customWidth="1"/>
    <col min="4617" max="4617" width="9" style="1" customWidth="1"/>
    <col min="4618" max="4618" width="5.42578125" style="1" customWidth="1"/>
    <col min="4619" max="4619" width="9" style="1" customWidth="1"/>
    <col min="4620" max="4620" width="4.5703125" style="1" customWidth="1"/>
    <col min="4621" max="4621" width="8.140625" style="1" customWidth="1"/>
    <col min="4622" max="4622" width="4.42578125" style="1" customWidth="1"/>
    <col min="4623" max="4623" width="5.85546875" style="1" customWidth="1"/>
    <col min="4624" max="4624" width="4.5703125" style="1" customWidth="1"/>
    <col min="4625" max="4625" width="7.42578125" style="1" customWidth="1"/>
    <col min="4626" max="4627" width="7.140625" style="1" customWidth="1"/>
    <col min="4628" max="4628" width="7.42578125" style="1" customWidth="1"/>
    <col min="4629" max="4629" width="6.140625" style="1" customWidth="1"/>
    <col min="4630" max="4630" width="5.140625" style="1" customWidth="1"/>
    <col min="4631" max="4632" width="7.42578125" style="1" customWidth="1"/>
    <col min="4633" max="4633" width="8.42578125" style="1" customWidth="1"/>
    <col min="4634" max="4634" width="5.85546875" style="1" customWidth="1"/>
    <col min="4635" max="4635" width="5.140625" style="1" customWidth="1"/>
    <col min="4636" max="4636" width="8.5703125" style="1" customWidth="1"/>
    <col min="4637" max="4637" width="7.140625" style="1" customWidth="1"/>
    <col min="4638" max="4638" width="5.85546875" style="1" customWidth="1"/>
    <col min="4639" max="4639" width="9.5703125" style="1" customWidth="1"/>
    <col min="4640" max="4640" width="7.42578125" style="1" customWidth="1"/>
    <col min="4641" max="4641" width="8" style="1" customWidth="1"/>
    <col min="4642" max="4642" width="7.140625" style="1" customWidth="1"/>
    <col min="4643" max="4643" width="6.5703125" style="1" customWidth="1"/>
    <col min="4644" max="4644" width="11.5703125" style="1" customWidth="1"/>
    <col min="4645" max="4645" width="17.5703125" style="1" customWidth="1"/>
    <col min="4646" max="4646" width="2" style="1" customWidth="1"/>
    <col min="4647" max="4647" width="6" style="1" customWidth="1"/>
    <col min="4648" max="4650" width="5.42578125" style="1" customWidth="1"/>
    <col min="4651" max="4651" width="4.85546875" style="1" customWidth="1"/>
    <col min="4652" max="4652" width="5.140625" style="1" customWidth="1"/>
    <col min="4653" max="4653" width="4.5703125" style="1" customWidth="1"/>
    <col min="4654" max="4654" width="5.42578125" style="1" customWidth="1"/>
    <col min="4655" max="4655" width="4.42578125" style="1" customWidth="1"/>
    <col min="4656" max="4656" width="6" style="1" customWidth="1"/>
    <col min="4657" max="4657" width="5" style="1" customWidth="1"/>
    <col min="4658" max="4658" width="5.42578125" style="1" customWidth="1"/>
    <col min="4659" max="4659" width="6.140625" style="1" customWidth="1"/>
    <col min="4660" max="4660" width="9.5703125" style="1" customWidth="1"/>
    <col min="4661" max="4661" width="1.42578125" style="1" customWidth="1"/>
    <col min="4662" max="4866" width="9.140625" style="1"/>
    <col min="4867" max="4867" width="3.85546875" style="1" customWidth="1"/>
    <col min="4868" max="4868" width="7" style="1" customWidth="1"/>
    <col min="4869" max="4869" width="10" style="1" customWidth="1"/>
    <col min="4870" max="4870" width="17.42578125" style="1" customWidth="1"/>
    <col min="4871" max="4871" width="4.85546875" style="1" customWidth="1"/>
    <col min="4872" max="4872" width="8.42578125" style="1" customWidth="1"/>
    <col min="4873" max="4873" width="9" style="1" customWidth="1"/>
    <col min="4874" max="4874" width="5.42578125" style="1" customWidth="1"/>
    <col min="4875" max="4875" width="9" style="1" customWidth="1"/>
    <col min="4876" max="4876" width="4.5703125" style="1" customWidth="1"/>
    <col min="4877" max="4877" width="8.140625" style="1" customWidth="1"/>
    <col min="4878" max="4878" width="4.42578125" style="1" customWidth="1"/>
    <col min="4879" max="4879" width="5.85546875" style="1" customWidth="1"/>
    <col min="4880" max="4880" width="4.5703125" style="1" customWidth="1"/>
    <col min="4881" max="4881" width="7.42578125" style="1" customWidth="1"/>
    <col min="4882" max="4883" width="7.140625" style="1" customWidth="1"/>
    <col min="4884" max="4884" width="7.42578125" style="1" customWidth="1"/>
    <col min="4885" max="4885" width="6.140625" style="1" customWidth="1"/>
    <col min="4886" max="4886" width="5.140625" style="1" customWidth="1"/>
    <col min="4887" max="4888" width="7.42578125" style="1" customWidth="1"/>
    <col min="4889" max="4889" width="8.42578125" style="1" customWidth="1"/>
    <col min="4890" max="4890" width="5.85546875" style="1" customWidth="1"/>
    <col min="4891" max="4891" width="5.140625" style="1" customWidth="1"/>
    <col min="4892" max="4892" width="8.5703125" style="1" customWidth="1"/>
    <col min="4893" max="4893" width="7.140625" style="1" customWidth="1"/>
    <col min="4894" max="4894" width="5.85546875" style="1" customWidth="1"/>
    <col min="4895" max="4895" width="9.5703125" style="1" customWidth="1"/>
    <col min="4896" max="4896" width="7.42578125" style="1" customWidth="1"/>
    <col min="4897" max="4897" width="8" style="1" customWidth="1"/>
    <col min="4898" max="4898" width="7.140625" style="1" customWidth="1"/>
    <col min="4899" max="4899" width="6.5703125" style="1" customWidth="1"/>
    <col min="4900" max="4900" width="11.5703125" style="1" customWidth="1"/>
    <col min="4901" max="4901" width="17.5703125" style="1" customWidth="1"/>
    <col min="4902" max="4902" width="2" style="1" customWidth="1"/>
    <col min="4903" max="4903" width="6" style="1" customWidth="1"/>
    <col min="4904" max="4906" width="5.42578125" style="1" customWidth="1"/>
    <col min="4907" max="4907" width="4.85546875" style="1" customWidth="1"/>
    <col min="4908" max="4908" width="5.140625" style="1" customWidth="1"/>
    <col min="4909" max="4909" width="4.5703125" style="1" customWidth="1"/>
    <col min="4910" max="4910" width="5.42578125" style="1" customWidth="1"/>
    <col min="4911" max="4911" width="4.42578125" style="1" customWidth="1"/>
    <col min="4912" max="4912" width="6" style="1" customWidth="1"/>
    <col min="4913" max="4913" width="5" style="1" customWidth="1"/>
    <col min="4914" max="4914" width="5.42578125" style="1" customWidth="1"/>
    <col min="4915" max="4915" width="6.140625" style="1" customWidth="1"/>
    <col min="4916" max="4916" width="9.5703125" style="1" customWidth="1"/>
    <col min="4917" max="4917" width="1.42578125" style="1" customWidth="1"/>
    <col min="4918" max="5122" width="9.140625" style="1"/>
    <col min="5123" max="5123" width="3.85546875" style="1" customWidth="1"/>
    <col min="5124" max="5124" width="7" style="1" customWidth="1"/>
    <col min="5125" max="5125" width="10" style="1" customWidth="1"/>
    <col min="5126" max="5126" width="17.42578125" style="1" customWidth="1"/>
    <col min="5127" max="5127" width="4.85546875" style="1" customWidth="1"/>
    <col min="5128" max="5128" width="8.42578125" style="1" customWidth="1"/>
    <col min="5129" max="5129" width="9" style="1" customWidth="1"/>
    <col min="5130" max="5130" width="5.42578125" style="1" customWidth="1"/>
    <col min="5131" max="5131" width="9" style="1" customWidth="1"/>
    <col min="5132" max="5132" width="4.5703125" style="1" customWidth="1"/>
    <col min="5133" max="5133" width="8.140625" style="1" customWidth="1"/>
    <col min="5134" max="5134" width="4.42578125" style="1" customWidth="1"/>
    <col min="5135" max="5135" width="5.85546875" style="1" customWidth="1"/>
    <col min="5136" max="5136" width="4.5703125" style="1" customWidth="1"/>
    <col min="5137" max="5137" width="7.42578125" style="1" customWidth="1"/>
    <col min="5138" max="5139" width="7.140625" style="1" customWidth="1"/>
    <col min="5140" max="5140" width="7.42578125" style="1" customWidth="1"/>
    <col min="5141" max="5141" width="6.140625" style="1" customWidth="1"/>
    <col min="5142" max="5142" width="5.140625" style="1" customWidth="1"/>
    <col min="5143" max="5144" width="7.42578125" style="1" customWidth="1"/>
    <col min="5145" max="5145" width="8.42578125" style="1" customWidth="1"/>
    <col min="5146" max="5146" width="5.85546875" style="1" customWidth="1"/>
    <col min="5147" max="5147" width="5.140625" style="1" customWidth="1"/>
    <col min="5148" max="5148" width="8.5703125" style="1" customWidth="1"/>
    <col min="5149" max="5149" width="7.140625" style="1" customWidth="1"/>
    <col min="5150" max="5150" width="5.85546875" style="1" customWidth="1"/>
    <col min="5151" max="5151" width="9.5703125" style="1" customWidth="1"/>
    <col min="5152" max="5152" width="7.42578125" style="1" customWidth="1"/>
    <col min="5153" max="5153" width="8" style="1" customWidth="1"/>
    <col min="5154" max="5154" width="7.140625" style="1" customWidth="1"/>
    <col min="5155" max="5155" width="6.5703125" style="1" customWidth="1"/>
    <col min="5156" max="5156" width="11.5703125" style="1" customWidth="1"/>
    <col min="5157" max="5157" width="17.5703125" style="1" customWidth="1"/>
    <col min="5158" max="5158" width="2" style="1" customWidth="1"/>
    <col min="5159" max="5159" width="6" style="1" customWidth="1"/>
    <col min="5160" max="5162" width="5.42578125" style="1" customWidth="1"/>
    <col min="5163" max="5163" width="4.85546875" style="1" customWidth="1"/>
    <col min="5164" max="5164" width="5.140625" style="1" customWidth="1"/>
    <col min="5165" max="5165" width="4.5703125" style="1" customWidth="1"/>
    <col min="5166" max="5166" width="5.42578125" style="1" customWidth="1"/>
    <col min="5167" max="5167" width="4.42578125" style="1" customWidth="1"/>
    <col min="5168" max="5168" width="6" style="1" customWidth="1"/>
    <col min="5169" max="5169" width="5" style="1" customWidth="1"/>
    <col min="5170" max="5170" width="5.42578125" style="1" customWidth="1"/>
    <col min="5171" max="5171" width="6.140625" style="1" customWidth="1"/>
    <col min="5172" max="5172" width="9.5703125" style="1" customWidth="1"/>
    <col min="5173" max="5173" width="1.42578125" style="1" customWidth="1"/>
    <col min="5174" max="5378" width="9.140625" style="1"/>
    <col min="5379" max="5379" width="3.85546875" style="1" customWidth="1"/>
    <col min="5380" max="5380" width="7" style="1" customWidth="1"/>
    <col min="5381" max="5381" width="10" style="1" customWidth="1"/>
    <col min="5382" max="5382" width="17.42578125" style="1" customWidth="1"/>
    <col min="5383" max="5383" width="4.85546875" style="1" customWidth="1"/>
    <col min="5384" max="5384" width="8.42578125" style="1" customWidth="1"/>
    <col min="5385" max="5385" width="9" style="1" customWidth="1"/>
    <col min="5386" max="5386" width="5.42578125" style="1" customWidth="1"/>
    <col min="5387" max="5387" width="9" style="1" customWidth="1"/>
    <col min="5388" max="5388" width="4.5703125" style="1" customWidth="1"/>
    <col min="5389" max="5389" width="8.140625" style="1" customWidth="1"/>
    <col min="5390" max="5390" width="4.42578125" style="1" customWidth="1"/>
    <col min="5391" max="5391" width="5.85546875" style="1" customWidth="1"/>
    <col min="5392" max="5392" width="4.5703125" style="1" customWidth="1"/>
    <col min="5393" max="5393" width="7.42578125" style="1" customWidth="1"/>
    <col min="5394" max="5395" width="7.140625" style="1" customWidth="1"/>
    <col min="5396" max="5396" width="7.42578125" style="1" customWidth="1"/>
    <col min="5397" max="5397" width="6.140625" style="1" customWidth="1"/>
    <col min="5398" max="5398" width="5.140625" style="1" customWidth="1"/>
    <col min="5399" max="5400" width="7.42578125" style="1" customWidth="1"/>
    <col min="5401" max="5401" width="8.42578125" style="1" customWidth="1"/>
    <col min="5402" max="5402" width="5.85546875" style="1" customWidth="1"/>
    <col min="5403" max="5403" width="5.140625" style="1" customWidth="1"/>
    <col min="5404" max="5404" width="8.5703125" style="1" customWidth="1"/>
    <col min="5405" max="5405" width="7.140625" style="1" customWidth="1"/>
    <col min="5406" max="5406" width="5.85546875" style="1" customWidth="1"/>
    <col min="5407" max="5407" width="9.5703125" style="1" customWidth="1"/>
    <col min="5408" max="5408" width="7.42578125" style="1" customWidth="1"/>
    <col min="5409" max="5409" width="8" style="1" customWidth="1"/>
    <col min="5410" max="5410" width="7.140625" style="1" customWidth="1"/>
    <col min="5411" max="5411" width="6.5703125" style="1" customWidth="1"/>
    <col min="5412" max="5412" width="11.5703125" style="1" customWidth="1"/>
    <col min="5413" max="5413" width="17.5703125" style="1" customWidth="1"/>
    <col min="5414" max="5414" width="2" style="1" customWidth="1"/>
    <col min="5415" max="5415" width="6" style="1" customWidth="1"/>
    <col min="5416" max="5418" width="5.42578125" style="1" customWidth="1"/>
    <col min="5419" max="5419" width="4.85546875" style="1" customWidth="1"/>
    <col min="5420" max="5420" width="5.140625" style="1" customWidth="1"/>
    <col min="5421" max="5421" width="4.5703125" style="1" customWidth="1"/>
    <col min="5422" max="5422" width="5.42578125" style="1" customWidth="1"/>
    <col min="5423" max="5423" width="4.42578125" style="1" customWidth="1"/>
    <col min="5424" max="5424" width="6" style="1" customWidth="1"/>
    <col min="5425" max="5425" width="5" style="1" customWidth="1"/>
    <col min="5426" max="5426" width="5.42578125" style="1" customWidth="1"/>
    <col min="5427" max="5427" width="6.140625" style="1" customWidth="1"/>
    <col min="5428" max="5428" width="9.5703125" style="1" customWidth="1"/>
    <col min="5429" max="5429" width="1.42578125" style="1" customWidth="1"/>
    <col min="5430" max="5634" width="9.140625" style="1"/>
    <col min="5635" max="5635" width="3.85546875" style="1" customWidth="1"/>
    <col min="5636" max="5636" width="7" style="1" customWidth="1"/>
    <col min="5637" max="5637" width="10" style="1" customWidth="1"/>
    <col min="5638" max="5638" width="17.42578125" style="1" customWidth="1"/>
    <col min="5639" max="5639" width="4.85546875" style="1" customWidth="1"/>
    <col min="5640" max="5640" width="8.42578125" style="1" customWidth="1"/>
    <col min="5641" max="5641" width="9" style="1" customWidth="1"/>
    <col min="5642" max="5642" width="5.42578125" style="1" customWidth="1"/>
    <col min="5643" max="5643" width="9" style="1" customWidth="1"/>
    <col min="5644" max="5644" width="4.5703125" style="1" customWidth="1"/>
    <col min="5645" max="5645" width="8.140625" style="1" customWidth="1"/>
    <col min="5646" max="5646" width="4.42578125" style="1" customWidth="1"/>
    <col min="5647" max="5647" width="5.85546875" style="1" customWidth="1"/>
    <col min="5648" max="5648" width="4.5703125" style="1" customWidth="1"/>
    <col min="5649" max="5649" width="7.42578125" style="1" customWidth="1"/>
    <col min="5650" max="5651" width="7.140625" style="1" customWidth="1"/>
    <col min="5652" max="5652" width="7.42578125" style="1" customWidth="1"/>
    <col min="5653" max="5653" width="6.140625" style="1" customWidth="1"/>
    <col min="5654" max="5654" width="5.140625" style="1" customWidth="1"/>
    <col min="5655" max="5656" width="7.42578125" style="1" customWidth="1"/>
    <col min="5657" max="5657" width="8.42578125" style="1" customWidth="1"/>
    <col min="5658" max="5658" width="5.85546875" style="1" customWidth="1"/>
    <col min="5659" max="5659" width="5.140625" style="1" customWidth="1"/>
    <col min="5660" max="5660" width="8.5703125" style="1" customWidth="1"/>
    <col min="5661" max="5661" width="7.140625" style="1" customWidth="1"/>
    <col min="5662" max="5662" width="5.85546875" style="1" customWidth="1"/>
    <col min="5663" max="5663" width="9.5703125" style="1" customWidth="1"/>
    <col min="5664" max="5664" width="7.42578125" style="1" customWidth="1"/>
    <col min="5665" max="5665" width="8" style="1" customWidth="1"/>
    <col min="5666" max="5666" width="7.140625" style="1" customWidth="1"/>
    <col min="5667" max="5667" width="6.5703125" style="1" customWidth="1"/>
    <col min="5668" max="5668" width="11.5703125" style="1" customWidth="1"/>
    <col min="5669" max="5669" width="17.5703125" style="1" customWidth="1"/>
    <col min="5670" max="5670" width="2" style="1" customWidth="1"/>
    <col min="5671" max="5671" width="6" style="1" customWidth="1"/>
    <col min="5672" max="5674" width="5.42578125" style="1" customWidth="1"/>
    <col min="5675" max="5675" width="4.85546875" style="1" customWidth="1"/>
    <col min="5676" max="5676" width="5.140625" style="1" customWidth="1"/>
    <col min="5677" max="5677" width="4.5703125" style="1" customWidth="1"/>
    <col min="5678" max="5678" width="5.42578125" style="1" customWidth="1"/>
    <col min="5679" max="5679" width="4.42578125" style="1" customWidth="1"/>
    <col min="5680" max="5680" width="6" style="1" customWidth="1"/>
    <col min="5681" max="5681" width="5" style="1" customWidth="1"/>
    <col min="5682" max="5682" width="5.42578125" style="1" customWidth="1"/>
    <col min="5683" max="5683" width="6.140625" style="1" customWidth="1"/>
    <col min="5684" max="5684" width="9.5703125" style="1" customWidth="1"/>
    <col min="5685" max="5685" width="1.42578125" style="1" customWidth="1"/>
    <col min="5686" max="5890" width="9.140625" style="1"/>
    <col min="5891" max="5891" width="3.85546875" style="1" customWidth="1"/>
    <col min="5892" max="5892" width="7" style="1" customWidth="1"/>
    <col min="5893" max="5893" width="10" style="1" customWidth="1"/>
    <col min="5894" max="5894" width="17.42578125" style="1" customWidth="1"/>
    <col min="5895" max="5895" width="4.85546875" style="1" customWidth="1"/>
    <col min="5896" max="5896" width="8.42578125" style="1" customWidth="1"/>
    <col min="5897" max="5897" width="9" style="1" customWidth="1"/>
    <col min="5898" max="5898" width="5.42578125" style="1" customWidth="1"/>
    <col min="5899" max="5899" width="9" style="1" customWidth="1"/>
    <col min="5900" max="5900" width="4.5703125" style="1" customWidth="1"/>
    <col min="5901" max="5901" width="8.140625" style="1" customWidth="1"/>
    <col min="5902" max="5902" width="4.42578125" style="1" customWidth="1"/>
    <col min="5903" max="5903" width="5.85546875" style="1" customWidth="1"/>
    <col min="5904" max="5904" width="4.5703125" style="1" customWidth="1"/>
    <col min="5905" max="5905" width="7.42578125" style="1" customWidth="1"/>
    <col min="5906" max="5907" width="7.140625" style="1" customWidth="1"/>
    <col min="5908" max="5908" width="7.42578125" style="1" customWidth="1"/>
    <col min="5909" max="5909" width="6.140625" style="1" customWidth="1"/>
    <col min="5910" max="5910" width="5.140625" style="1" customWidth="1"/>
    <col min="5911" max="5912" width="7.42578125" style="1" customWidth="1"/>
    <col min="5913" max="5913" width="8.42578125" style="1" customWidth="1"/>
    <col min="5914" max="5914" width="5.85546875" style="1" customWidth="1"/>
    <col min="5915" max="5915" width="5.140625" style="1" customWidth="1"/>
    <col min="5916" max="5916" width="8.5703125" style="1" customWidth="1"/>
    <col min="5917" max="5917" width="7.140625" style="1" customWidth="1"/>
    <col min="5918" max="5918" width="5.85546875" style="1" customWidth="1"/>
    <col min="5919" max="5919" width="9.5703125" style="1" customWidth="1"/>
    <col min="5920" max="5920" width="7.42578125" style="1" customWidth="1"/>
    <col min="5921" max="5921" width="8" style="1" customWidth="1"/>
    <col min="5922" max="5922" width="7.140625" style="1" customWidth="1"/>
    <col min="5923" max="5923" width="6.5703125" style="1" customWidth="1"/>
    <col min="5924" max="5924" width="11.5703125" style="1" customWidth="1"/>
    <col min="5925" max="5925" width="17.5703125" style="1" customWidth="1"/>
    <col min="5926" max="5926" width="2" style="1" customWidth="1"/>
    <col min="5927" max="5927" width="6" style="1" customWidth="1"/>
    <col min="5928" max="5930" width="5.42578125" style="1" customWidth="1"/>
    <col min="5931" max="5931" width="4.85546875" style="1" customWidth="1"/>
    <col min="5932" max="5932" width="5.140625" style="1" customWidth="1"/>
    <col min="5933" max="5933" width="4.5703125" style="1" customWidth="1"/>
    <col min="5934" max="5934" width="5.42578125" style="1" customWidth="1"/>
    <col min="5935" max="5935" width="4.42578125" style="1" customWidth="1"/>
    <col min="5936" max="5936" width="6" style="1" customWidth="1"/>
    <col min="5937" max="5937" width="5" style="1" customWidth="1"/>
    <col min="5938" max="5938" width="5.42578125" style="1" customWidth="1"/>
    <col min="5939" max="5939" width="6.140625" style="1" customWidth="1"/>
    <col min="5940" max="5940" width="9.5703125" style="1" customWidth="1"/>
    <col min="5941" max="5941" width="1.42578125" style="1" customWidth="1"/>
    <col min="5942" max="6146" width="9.140625" style="1"/>
    <col min="6147" max="6147" width="3.85546875" style="1" customWidth="1"/>
    <col min="6148" max="6148" width="7" style="1" customWidth="1"/>
    <col min="6149" max="6149" width="10" style="1" customWidth="1"/>
    <col min="6150" max="6150" width="17.42578125" style="1" customWidth="1"/>
    <col min="6151" max="6151" width="4.85546875" style="1" customWidth="1"/>
    <col min="6152" max="6152" width="8.42578125" style="1" customWidth="1"/>
    <col min="6153" max="6153" width="9" style="1" customWidth="1"/>
    <col min="6154" max="6154" width="5.42578125" style="1" customWidth="1"/>
    <col min="6155" max="6155" width="9" style="1" customWidth="1"/>
    <col min="6156" max="6156" width="4.5703125" style="1" customWidth="1"/>
    <col min="6157" max="6157" width="8.140625" style="1" customWidth="1"/>
    <col min="6158" max="6158" width="4.42578125" style="1" customWidth="1"/>
    <col min="6159" max="6159" width="5.85546875" style="1" customWidth="1"/>
    <col min="6160" max="6160" width="4.5703125" style="1" customWidth="1"/>
    <col min="6161" max="6161" width="7.42578125" style="1" customWidth="1"/>
    <col min="6162" max="6163" width="7.140625" style="1" customWidth="1"/>
    <col min="6164" max="6164" width="7.42578125" style="1" customWidth="1"/>
    <col min="6165" max="6165" width="6.140625" style="1" customWidth="1"/>
    <col min="6166" max="6166" width="5.140625" style="1" customWidth="1"/>
    <col min="6167" max="6168" width="7.42578125" style="1" customWidth="1"/>
    <col min="6169" max="6169" width="8.42578125" style="1" customWidth="1"/>
    <col min="6170" max="6170" width="5.85546875" style="1" customWidth="1"/>
    <col min="6171" max="6171" width="5.140625" style="1" customWidth="1"/>
    <col min="6172" max="6172" width="8.5703125" style="1" customWidth="1"/>
    <col min="6173" max="6173" width="7.140625" style="1" customWidth="1"/>
    <col min="6174" max="6174" width="5.85546875" style="1" customWidth="1"/>
    <col min="6175" max="6175" width="9.5703125" style="1" customWidth="1"/>
    <col min="6176" max="6176" width="7.42578125" style="1" customWidth="1"/>
    <col min="6177" max="6177" width="8" style="1" customWidth="1"/>
    <col min="6178" max="6178" width="7.140625" style="1" customWidth="1"/>
    <col min="6179" max="6179" width="6.5703125" style="1" customWidth="1"/>
    <col min="6180" max="6180" width="11.5703125" style="1" customWidth="1"/>
    <col min="6181" max="6181" width="17.5703125" style="1" customWidth="1"/>
    <col min="6182" max="6182" width="2" style="1" customWidth="1"/>
    <col min="6183" max="6183" width="6" style="1" customWidth="1"/>
    <col min="6184" max="6186" width="5.42578125" style="1" customWidth="1"/>
    <col min="6187" max="6187" width="4.85546875" style="1" customWidth="1"/>
    <col min="6188" max="6188" width="5.140625" style="1" customWidth="1"/>
    <col min="6189" max="6189" width="4.5703125" style="1" customWidth="1"/>
    <col min="6190" max="6190" width="5.42578125" style="1" customWidth="1"/>
    <col min="6191" max="6191" width="4.42578125" style="1" customWidth="1"/>
    <col min="6192" max="6192" width="6" style="1" customWidth="1"/>
    <col min="6193" max="6193" width="5" style="1" customWidth="1"/>
    <col min="6194" max="6194" width="5.42578125" style="1" customWidth="1"/>
    <col min="6195" max="6195" width="6.140625" style="1" customWidth="1"/>
    <col min="6196" max="6196" width="9.5703125" style="1" customWidth="1"/>
    <col min="6197" max="6197" width="1.42578125" style="1" customWidth="1"/>
    <col min="6198" max="6402" width="9.140625" style="1"/>
    <col min="6403" max="6403" width="3.85546875" style="1" customWidth="1"/>
    <col min="6404" max="6404" width="7" style="1" customWidth="1"/>
    <col min="6405" max="6405" width="10" style="1" customWidth="1"/>
    <col min="6406" max="6406" width="17.42578125" style="1" customWidth="1"/>
    <col min="6407" max="6407" width="4.85546875" style="1" customWidth="1"/>
    <col min="6408" max="6408" width="8.42578125" style="1" customWidth="1"/>
    <col min="6409" max="6409" width="9" style="1" customWidth="1"/>
    <col min="6410" max="6410" width="5.42578125" style="1" customWidth="1"/>
    <col min="6411" max="6411" width="9" style="1" customWidth="1"/>
    <col min="6412" max="6412" width="4.5703125" style="1" customWidth="1"/>
    <col min="6413" max="6413" width="8.140625" style="1" customWidth="1"/>
    <col min="6414" max="6414" width="4.42578125" style="1" customWidth="1"/>
    <col min="6415" max="6415" width="5.85546875" style="1" customWidth="1"/>
    <col min="6416" max="6416" width="4.5703125" style="1" customWidth="1"/>
    <col min="6417" max="6417" width="7.42578125" style="1" customWidth="1"/>
    <col min="6418" max="6419" width="7.140625" style="1" customWidth="1"/>
    <col min="6420" max="6420" width="7.42578125" style="1" customWidth="1"/>
    <col min="6421" max="6421" width="6.140625" style="1" customWidth="1"/>
    <col min="6422" max="6422" width="5.140625" style="1" customWidth="1"/>
    <col min="6423" max="6424" width="7.42578125" style="1" customWidth="1"/>
    <col min="6425" max="6425" width="8.42578125" style="1" customWidth="1"/>
    <col min="6426" max="6426" width="5.85546875" style="1" customWidth="1"/>
    <col min="6427" max="6427" width="5.140625" style="1" customWidth="1"/>
    <col min="6428" max="6428" width="8.5703125" style="1" customWidth="1"/>
    <col min="6429" max="6429" width="7.140625" style="1" customWidth="1"/>
    <col min="6430" max="6430" width="5.85546875" style="1" customWidth="1"/>
    <col min="6431" max="6431" width="9.5703125" style="1" customWidth="1"/>
    <col min="6432" max="6432" width="7.42578125" style="1" customWidth="1"/>
    <col min="6433" max="6433" width="8" style="1" customWidth="1"/>
    <col min="6434" max="6434" width="7.140625" style="1" customWidth="1"/>
    <col min="6435" max="6435" width="6.5703125" style="1" customWidth="1"/>
    <col min="6436" max="6436" width="11.5703125" style="1" customWidth="1"/>
    <col min="6437" max="6437" width="17.5703125" style="1" customWidth="1"/>
    <col min="6438" max="6438" width="2" style="1" customWidth="1"/>
    <col min="6439" max="6439" width="6" style="1" customWidth="1"/>
    <col min="6440" max="6442" width="5.42578125" style="1" customWidth="1"/>
    <col min="6443" max="6443" width="4.85546875" style="1" customWidth="1"/>
    <col min="6444" max="6444" width="5.140625" style="1" customWidth="1"/>
    <col min="6445" max="6445" width="4.5703125" style="1" customWidth="1"/>
    <col min="6446" max="6446" width="5.42578125" style="1" customWidth="1"/>
    <col min="6447" max="6447" width="4.42578125" style="1" customWidth="1"/>
    <col min="6448" max="6448" width="6" style="1" customWidth="1"/>
    <col min="6449" max="6449" width="5" style="1" customWidth="1"/>
    <col min="6450" max="6450" width="5.42578125" style="1" customWidth="1"/>
    <col min="6451" max="6451" width="6.140625" style="1" customWidth="1"/>
    <col min="6452" max="6452" width="9.5703125" style="1" customWidth="1"/>
    <col min="6453" max="6453" width="1.42578125" style="1" customWidth="1"/>
    <col min="6454" max="6658" width="9.140625" style="1"/>
    <col min="6659" max="6659" width="3.85546875" style="1" customWidth="1"/>
    <col min="6660" max="6660" width="7" style="1" customWidth="1"/>
    <col min="6661" max="6661" width="10" style="1" customWidth="1"/>
    <col min="6662" max="6662" width="17.42578125" style="1" customWidth="1"/>
    <col min="6663" max="6663" width="4.85546875" style="1" customWidth="1"/>
    <col min="6664" max="6664" width="8.42578125" style="1" customWidth="1"/>
    <col min="6665" max="6665" width="9" style="1" customWidth="1"/>
    <col min="6666" max="6666" width="5.42578125" style="1" customWidth="1"/>
    <col min="6667" max="6667" width="9" style="1" customWidth="1"/>
    <col min="6668" max="6668" width="4.5703125" style="1" customWidth="1"/>
    <col min="6669" max="6669" width="8.140625" style="1" customWidth="1"/>
    <col min="6670" max="6670" width="4.42578125" style="1" customWidth="1"/>
    <col min="6671" max="6671" width="5.85546875" style="1" customWidth="1"/>
    <col min="6672" max="6672" width="4.5703125" style="1" customWidth="1"/>
    <col min="6673" max="6673" width="7.42578125" style="1" customWidth="1"/>
    <col min="6674" max="6675" width="7.140625" style="1" customWidth="1"/>
    <col min="6676" max="6676" width="7.42578125" style="1" customWidth="1"/>
    <col min="6677" max="6677" width="6.140625" style="1" customWidth="1"/>
    <col min="6678" max="6678" width="5.140625" style="1" customWidth="1"/>
    <col min="6679" max="6680" width="7.42578125" style="1" customWidth="1"/>
    <col min="6681" max="6681" width="8.42578125" style="1" customWidth="1"/>
    <col min="6682" max="6682" width="5.85546875" style="1" customWidth="1"/>
    <col min="6683" max="6683" width="5.140625" style="1" customWidth="1"/>
    <col min="6684" max="6684" width="8.5703125" style="1" customWidth="1"/>
    <col min="6685" max="6685" width="7.140625" style="1" customWidth="1"/>
    <col min="6686" max="6686" width="5.85546875" style="1" customWidth="1"/>
    <col min="6687" max="6687" width="9.5703125" style="1" customWidth="1"/>
    <col min="6688" max="6688" width="7.42578125" style="1" customWidth="1"/>
    <col min="6689" max="6689" width="8" style="1" customWidth="1"/>
    <col min="6690" max="6690" width="7.140625" style="1" customWidth="1"/>
    <col min="6691" max="6691" width="6.5703125" style="1" customWidth="1"/>
    <col min="6692" max="6692" width="11.5703125" style="1" customWidth="1"/>
    <col min="6693" max="6693" width="17.5703125" style="1" customWidth="1"/>
    <col min="6694" max="6694" width="2" style="1" customWidth="1"/>
    <col min="6695" max="6695" width="6" style="1" customWidth="1"/>
    <col min="6696" max="6698" width="5.42578125" style="1" customWidth="1"/>
    <col min="6699" max="6699" width="4.85546875" style="1" customWidth="1"/>
    <col min="6700" max="6700" width="5.140625" style="1" customWidth="1"/>
    <col min="6701" max="6701" width="4.5703125" style="1" customWidth="1"/>
    <col min="6702" max="6702" width="5.42578125" style="1" customWidth="1"/>
    <col min="6703" max="6703" width="4.42578125" style="1" customWidth="1"/>
    <col min="6704" max="6704" width="6" style="1" customWidth="1"/>
    <col min="6705" max="6705" width="5" style="1" customWidth="1"/>
    <col min="6706" max="6706" width="5.42578125" style="1" customWidth="1"/>
    <col min="6707" max="6707" width="6.140625" style="1" customWidth="1"/>
    <col min="6708" max="6708" width="9.5703125" style="1" customWidth="1"/>
    <col min="6709" max="6709" width="1.42578125" style="1" customWidth="1"/>
    <col min="6710" max="6914" width="9.140625" style="1"/>
    <col min="6915" max="6915" width="3.85546875" style="1" customWidth="1"/>
    <col min="6916" max="6916" width="7" style="1" customWidth="1"/>
    <col min="6917" max="6917" width="10" style="1" customWidth="1"/>
    <col min="6918" max="6918" width="17.42578125" style="1" customWidth="1"/>
    <col min="6919" max="6919" width="4.85546875" style="1" customWidth="1"/>
    <col min="6920" max="6920" width="8.42578125" style="1" customWidth="1"/>
    <col min="6921" max="6921" width="9" style="1" customWidth="1"/>
    <col min="6922" max="6922" width="5.42578125" style="1" customWidth="1"/>
    <col min="6923" max="6923" width="9" style="1" customWidth="1"/>
    <col min="6924" max="6924" width="4.5703125" style="1" customWidth="1"/>
    <col min="6925" max="6925" width="8.140625" style="1" customWidth="1"/>
    <col min="6926" max="6926" width="4.42578125" style="1" customWidth="1"/>
    <col min="6927" max="6927" width="5.85546875" style="1" customWidth="1"/>
    <col min="6928" max="6928" width="4.5703125" style="1" customWidth="1"/>
    <col min="6929" max="6929" width="7.42578125" style="1" customWidth="1"/>
    <col min="6930" max="6931" width="7.140625" style="1" customWidth="1"/>
    <col min="6932" max="6932" width="7.42578125" style="1" customWidth="1"/>
    <col min="6933" max="6933" width="6.140625" style="1" customWidth="1"/>
    <col min="6934" max="6934" width="5.140625" style="1" customWidth="1"/>
    <col min="6935" max="6936" width="7.42578125" style="1" customWidth="1"/>
    <col min="6937" max="6937" width="8.42578125" style="1" customWidth="1"/>
    <col min="6938" max="6938" width="5.85546875" style="1" customWidth="1"/>
    <col min="6939" max="6939" width="5.140625" style="1" customWidth="1"/>
    <col min="6940" max="6940" width="8.5703125" style="1" customWidth="1"/>
    <col min="6941" max="6941" width="7.140625" style="1" customWidth="1"/>
    <col min="6942" max="6942" width="5.85546875" style="1" customWidth="1"/>
    <col min="6943" max="6943" width="9.5703125" style="1" customWidth="1"/>
    <col min="6944" max="6944" width="7.42578125" style="1" customWidth="1"/>
    <col min="6945" max="6945" width="8" style="1" customWidth="1"/>
    <col min="6946" max="6946" width="7.140625" style="1" customWidth="1"/>
    <col min="6947" max="6947" width="6.5703125" style="1" customWidth="1"/>
    <col min="6948" max="6948" width="11.5703125" style="1" customWidth="1"/>
    <col min="6949" max="6949" width="17.5703125" style="1" customWidth="1"/>
    <col min="6950" max="6950" width="2" style="1" customWidth="1"/>
    <col min="6951" max="6951" width="6" style="1" customWidth="1"/>
    <col min="6952" max="6954" width="5.42578125" style="1" customWidth="1"/>
    <col min="6955" max="6955" width="4.85546875" style="1" customWidth="1"/>
    <col min="6956" max="6956" width="5.140625" style="1" customWidth="1"/>
    <col min="6957" max="6957" width="4.5703125" style="1" customWidth="1"/>
    <col min="6958" max="6958" width="5.42578125" style="1" customWidth="1"/>
    <col min="6959" max="6959" width="4.42578125" style="1" customWidth="1"/>
    <col min="6960" max="6960" width="6" style="1" customWidth="1"/>
    <col min="6961" max="6961" width="5" style="1" customWidth="1"/>
    <col min="6962" max="6962" width="5.42578125" style="1" customWidth="1"/>
    <col min="6963" max="6963" width="6.140625" style="1" customWidth="1"/>
    <col min="6964" max="6964" width="9.5703125" style="1" customWidth="1"/>
    <col min="6965" max="6965" width="1.42578125" style="1" customWidth="1"/>
    <col min="6966" max="7170" width="9.140625" style="1"/>
    <col min="7171" max="7171" width="3.85546875" style="1" customWidth="1"/>
    <col min="7172" max="7172" width="7" style="1" customWidth="1"/>
    <col min="7173" max="7173" width="10" style="1" customWidth="1"/>
    <col min="7174" max="7174" width="17.42578125" style="1" customWidth="1"/>
    <col min="7175" max="7175" width="4.85546875" style="1" customWidth="1"/>
    <col min="7176" max="7176" width="8.42578125" style="1" customWidth="1"/>
    <col min="7177" max="7177" width="9" style="1" customWidth="1"/>
    <col min="7178" max="7178" width="5.42578125" style="1" customWidth="1"/>
    <col min="7179" max="7179" width="9" style="1" customWidth="1"/>
    <col min="7180" max="7180" width="4.5703125" style="1" customWidth="1"/>
    <col min="7181" max="7181" width="8.140625" style="1" customWidth="1"/>
    <col min="7182" max="7182" width="4.42578125" style="1" customWidth="1"/>
    <col min="7183" max="7183" width="5.85546875" style="1" customWidth="1"/>
    <col min="7184" max="7184" width="4.5703125" style="1" customWidth="1"/>
    <col min="7185" max="7185" width="7.42578125" style="1" customWidth="1"/>
    <col min="7186" max="7187" width="7.140625" style="1" customWidth="1"/>
    <col min="7188" max="7188" width="7.42578125" style="1" customWidth="1"/>
    <col min="7189" max="7189" width="6.140625" style="1" customWidth="1"/>
    <col min="7190" max="7190" width="5.140625" style="1" customWidth="1"/>
    <col min="7191" max="7192" width="7.42578125" style="1" customWidth="1"/>
    <col min="7193" max="7193" width="8.42578125" style="1" customWidth="1"/>
    <col min="7194" max="7194" width="5.85546875" style="1" customWidth="1"/>
    <col min="7195" max="7195" width="5.140625" style="1" customWidth="1"/>
    <col min="7196" max="7196" width="8.5703125" style="1" customWidth="1"/>
    <col min="7197" max="7197" width="7.140625" style="1" customWidth="1"/>
    <col min="7198" max="7198" width="5.85546875" style="1" customWidth="1"/>
    <col min="7199" max="7199" width="9.5703125" style="1" customWidth="1"/>
    <col min="7200" max="7200" width="7.42578125" style="1" customWidth="1"/>
    <col min="7201" max="7201" width="8" style="1" customWidth="1"/>
    <col min="7202" max="7202" width="7.140625" style="1" customWidth="1"/>
    <col min="7203" max="7203" width="6.5703125" style="1" customWidth="1"/>
    <col min="7204" max="7204" width="11.5703125" style="1" customWidth="1"/>
    <col min="7205" max="7205" width="17.5703125" style="1" customWidth="1"/>
    <col min="7206" max="7206" width="2" style="1" customWidth="1"/>
    <col min="7207" max="7207" width="6" style="1" customWidth="1"/>
    <col min="7208" max="7210" width="5.42578125" style="1" customWidth="1"/>
    <col min="7211" max="7211" width="4.85546875" style="1" customWidth="1"/>
    <col min="7212" max="7212" width="5.140625" style="1" customWidth="1"/>
    <col min="7213" max="7213" width="4.5703125" style="1" customWidth="1"/>
    <col min="7214" max="7214" width="5.42578125" style="1" customWidth="1"/>
    <col min="7215" max="7215" width="4.42578125" style="1" customWidth="1"/>
    <col min="7216" max="7216" width="6" style="1" customWidth="1"/>
    <col min="7217" max="7217" width="5" style="1" customWidth="1"/>
    <col min="7218" max="7218" width="5.42578125" style="1" customWidth="1"/>
    <col min="7219" max="7219" width="6.140625" style="1" customWidth="1"/>
    <col min="7220" max="7220" width="9.5703125" style="1" customWidth="1"/>
    <col min="7221" max="7221" width="1.42578125" style="1" customWidth="1"/>
    <col min="7222" max="7426" width="9.140625" style="1"/>
    <col min="7427" max="7427" width="3.85546875" style="1" customWidth="1"/>
    <col min="7428" max="7428" width="7" style="1" customWidth="1"/>
    <col min="7429" max="7429" width="10" style="1" customWidth="1"/>
    <col min="7430" max="7430" width="17.42578125" style="1" customWidth="1"/>
    <col min="7431" max="7431" width="4.85546875" style="1" customWidth="1"/>
    <col min="7432" max="7432" width="8.42578125" style="1" customWidth="1"/>
    <col min="7433" max="7433" width="9" style="1" customWidth="1"/>
    <col min="7434" max="7434" width="5.42578125" style="1" customWidth="1"/>
    <col min="7435" max="7435" width="9" style="1" customWidth="1"/>
    <col min="7436" max="7436" width="4.5703125" style="1" customWidth="1"/>
    <col min="7437" max="7437" width="8.140625" style="1" customWidth="1"/>
    <col min="7438" max="7438" width="4.42578125" style="1" customWidth="1"/>
    <col min="7439" max="7439" width="5.85546875" style="1" customWidth="1"/>
    <col min="7440" max="7440" width="4.5703125" style="1" customWidth="1"/>
    <col min="7441" max="7441" width="7.42578125" style="1" customWidth="1"/>
    <col min="7442" max="7443" width="7.140625" style="1" customWidth="1"/>
    <col min="7444" max="7444" width="7.42578125" style="1" customWidth="1"/>
    <col min="7445" max="7445" width="6.140625" style="1" customWidth="1"/>
    <col min="7446" max="7446" width="5.140625" style="1" customWidth="1"/>
    <col min="7447" max="7448" width="7.42578125" style="1" customWidth="1"/>
    <col min="7449" max="7449" width="8.42578125" style="1" customWidth="1"/>
    <col min="7450" max="7450" width="5.85546875" style="1" customWidth="1"/>
    <col min="7451" max="7451" width="5.140625" style="1" customWidth="1"/>
    <col min="7452" max="7452" width="8.5703125" style="1" customWidth="1"/>
    <col min="7453" max="7453" width="7.140625" style="1" customWidth="1"/>
    <col min="7454" max="7454" width="5.85546875" style="1" customWidth="1"/>
    <col min="7455" max="7455" width="9.5703125" style="1" customWidth="1"/>
    <col min="7456" max="7456" width="7.42578125" style="1" customWidth="1"/>
    <col min="7457" max="7457" width="8" style="1" customWidth="1"/>
    <col min="7458" max="7458" width="7.140625" style="1" customWidth="1"/>
    <col min="7459" max="7459" width="6.5703125" style="1" customWidth="1"/>
    <col min="7460" max="7460" width="11.5703125" style="1" customWidth="1"/>
    <col min="7461" max="7461" width="17.5703125" style="1" customWidth="1"/>
    <col min="7462" max="7462" width="2" style="1" customWidth="1"/>
    <col min="7463" max="7463" width="6" style="1" customWidth="1"/>
    <col min="7464" max="7466" width="5.42578125" style="1" customWidth="1"/>
    <col min="7467" max="7467" width="4.85546875" style="1" customWidth="1"/>
    <col min="7468" max="7468" width="5.140625" style="1" customWidth="1"/>
    <col min="7469" max="7469" width="4.5703125" style="1" customWidth="1"/>
    <col min="7470" max="7470" width="5.42578125" style="1" customWidth="1"/>
    <col min="7471" max="7471" width="4.42578125" style="1" customWidth="1"/>
    <col min="7472" max="7472" width="6" style="1" customWidth="1"/>
    <col min="7473" max="7473" width="5" style="1" customWidth="1"/>
    <col min="7474" max="7474" width="5.42578125" style="1" customWidth="1"/>
    <col min="7475" max="7475" width="6.140625" style="1" customWidth="1"/>
    <col min="7476" max="7476" width="9.5703125" style="1" customWidth="1"/>
    <col min="7477" max="7477" width="1.42578125" style="1" customWidth="1"/>
    <col min="7478" max="7682" width="9.140625" style="1"/>
    <col min="7683" max="7683" width="3.85546875" style="1" customWidth="1"/>
    <col min="7684" max="7684" width="7" style="1" customWidth="1"/>
    <col min="7685" max="7685" width="10" style="1" customWidth="1"/>
    <col min="7686" max="7686" width="17.42578125" style="1" customWidth="1"/>
    <col min="7687" max="7687" width="4.85546875" style="1" customWidth="1"/>
    <col min="7688" max="7688" width="8.42578125" style="1" customWidth="1"/>
    <col min="7689" max="7689" width="9" style="1" customWidth="1"/>
    <col min="7690" max="7690" width="5.42578125" style="1" customWidth="1"/>
    <col min="7691" max="7691" width="9" style="1" customWidth="1"/>
    <col min="7692" max="7692" width="4.5703125" style="1" customWidth="1"/>
    <col min="7693" max="7693" width="8.140625" style="1" customWidth="1"/>
    <col min="7694" max="7694" width="4.42578125" style="1" customWidth="1"/>
    <col min="7695" max="7695" width="5.85546875" style="1" customWidth="1"/>
    <col min="7696" max="7696" width="4.5703125" style="1" customWidth="1"/>
    <col min="7697" max="7697" width="7.42578125" style="1" customWidth="1"/>
    <col min="7698" max="7699" width="7.140625" style="1" customWidth="1"/>
    <col min="7700" max="7700" width="7.42578125" style="1" customWidth="1"/>
    <col min="7701" max="7701" width="6.140625" style="1" customWidth="1"/>
    <col min="7702" max="7702" width="5.140625" style="1" customWidth="1"/>
    <col min="7703" max="7704" width="7.42578125" style="1" customWidth="1"/>
    <col min="7705" max="7705" width="8.42578125" style="1" customWidth="1"/>
    <col min="7706" max="7706" width="5.85546875" style="1" customWidth="1"/>
    <col min="7707" max="7707" width="5.140625" style="1" customWidth="1"/>
    <col min="7708" max="7708" width="8.5703125" style="1" customWidth="1"/>
    <col min="7709" max="7709" width="7.140625" style="1" customWidth="1"/>
    <col min="7710" max="7710" width="5.85546875" style="1" customWidth="1"/>
    <col min="7711" max="7711" width="9.5703125" style="1" customWidth="1"/>
    <col min="7712" max="7712" width="7.42578125" style="1" customWidth="1"/>
    <col min="7713" max="7713" width="8" style="1" customWidth="1"/>
    <col min="7714" max="7714" width="7.140625" style="1" customWidth="1"/>
    <col min="7715" max="7715" width="6.5703125" style="1" customWidth="1"/>
    <col min="7716" max="7716" width="11.5703125" style="1" customWidth="1"/>
    <col min="7717" max="7717" width="17.5703125" style="1" customWidth="1"/>
    <col min="7718" max="7718" width="2" style="1" customWidth="1"/>
    <col min="7719" max="7719" width="6" style="1" customWidth="1"/>
    <col min="7720" max="7722" width="5.42578125" style="1" customWidth="1"/>
    <col min="7723" max="7723" width="4.85546875" style="1" customWidth="1"/>
    <col min="7724" max="7724" width="5.140625" style="1" customWidth="1"/>
    <col min="7725" max="7725" width="4.5703125" style="1" customWidth="1"/>
    <col min="7726" max="7726" width="5.42578125" style="1" customWidth="1"/>
    <col min="7727" max="7727" width="4.42578125" style="1" customWidth="1"/>
    <col min="7728" max="7728" width="6" style="1" customWidth="1"/>
    <col min="7729" max="7729" width="5" style="1" customWidth="1"/>
    <col min="7730" max="7730" width="5.42578125" style="1" customWidth="1"/>
    <col min="7731" max="7731" width="6.140625" style="1" customWidth="1"/>
    <col min="7732" max="7732" width="9.5703125" style="1" customWidth="1"/>
    <col min="7733" max="7733" width="1.42578125" style="1" customWidth="1"/>
    <col min="7734" max="7938" width="9.140625" style="1"/>
    <col min="7939" max="7939" width="3.85546875" style="1" customWidth="1"/>
    <col min="7940" max="7940" width="7" style="1" customWidth="1"/>
    <col min="7941" max="7941" width="10" style="1" customWidth="1"/>
    <col min="7942" max="7942" width="17.42578125" style="1" customWidth="1"/>
    <col min="7943" max="7943" width="4.85546875" style="1" customWidth="1"/>
    <col min="7944" max="7944" width="8.42578125" style="1" customWidth="1"/>
    <col min="7945" max="7945" width="9" style="1" customWidth="1"/>
    <col min="7946" max="7946" width="5.42578125" style="1" customWidth="1"/>
    <col min="7947" max="7947" width="9" style="1" customWidth="1"/>
    <col min="7948" max="7948" width="4.5703125" style="1" customWidth="1"/>
    <col min="7949" max="7949" width="8.140625" style="1" customWidth="1"/>
    <col min="7950" max="7950" width="4.42578125" style="1" customWidth="1"/>
    <col min="7951" max="7951" width="5.85546875" style="1" customWidth="1"/>
    <col min="7952" max="7952" width="4.5703125" style="1" customWidth="1"/>
    <col min="7953" max="7953" width="7.42578125" style="1" customWidth="1"/>
    <col min="7954" max="7955" width="7.140625" style="1" customWidth="1"/>
    <col min="7956" max="7956" width="7.42578125" style="1" customWidth="1"/>
    <col min="7957" max="7957" width="6.140625" style="1" customWidth="1"/>
    <col min="7958" max="7958" width="5.140625" style="1" customWidth="1"/>
    <col min="7959" max="7960" width="7.42578125" style="1" customWidth="1"/>
    <col min="7961" max="7961" width="8.42578125" style="1" customWidth="1"/>
    <col min="7962" max="7962" width="5.85546875" style="1" customWidth="1"/>
    <col min="7963" max="7963" width="5.140625" style="1" customWidth="1"/>
    <col min="7964" max="7964" width="8.5703125" style="1" customWidth="1"/>
    <col min="7965" max="7965" width="7.140625" style="1" customWidth="1"/>
    <col min="7966" max="7966" width="5.85546875" style="1" customWidth="1"/>
    <col min="7967" max="7967" width="9.5703125" style="1" customWidth="1"/>
    <col min="7968" max="7968" width="7.42578125" style="1" customWidth="1"/>
    <col min="7969" max="7969" width="8" style="1" customWidth="1"/>
    <col min="7970" max="7970" width="7.140625" style="1" customWidth="1"/>
    <col min="7971" max="7971" width="6.5703125" style="1" customWidth="1"/>
    <col min="7972" max="7972" width="11.5703125" style="1" customWidth="1"/>
    <col min="7973" max="7973" width="17.5703125" style="1" customWidth="1"/>
    <col min="7974" max="7974" width="2" style="1" customWidth="1"/>
    <col min="7975" max="7975" width="6" style="1" customWidth="1"/>
    <col min="7976" max="7978" width="5.42578125" style="1" customWidth="1"/>
    <col min="7979" max="7979" width="4.85546875" style="1" customWidth="1"/>
    <col min="7980" max="7980" width="5.140625" style="1" customWidth="1"/>
    <col min="7981" max="7981" width="4.5703125" style="1" customWidth="1"/>
    <col min="7982" max="7982" width="5.42578125" style="1" customWidth="1"/>
    <col min="7983" max="7983" width="4.42578125" style="1" customWidth="1"/>
    <col min="7984" max="7984" width="6" style="1" customWidth="1"/>
    <col min="7985" max="7985" width="5" style="1" customWidth="1"/>
    <col min="7986" max="7986" width="5.42578125" style="1" customWidth="1"/>
    <col min="7987" max="7987" width="6.140625" style="1" customWidth="1"/>
    <col min="7988" max="7988" width="9.5703125" style="1" customWidth="1"/>
    <col min="7989" max="7989" width="1.42578125" style="1" customWidth="1"/>
    <col min="7990" max="8194" width="9.140625" style="1"/>
    <col min="8195" max="8195" width="3.85546875" style="1" customWidth="1"/>
    <col min="8196" max="8196" width="7" style="1" customWidth="1"/>
    <col min="8197" max="8197" width="10" style="1" customWidth="1"/>
    <col min="8198" max="8198" width="17.42578125" style="1" customWidth="1"/>
    <col min="8199" max="8199" width="4.85546875" style="1" customWidth="1"/>
    <col min="8200" max="8200" width="8.42578125" style="1" customWidth="1"/>
    <col min="8201" max="8201" width="9" style="1" customWidth="1"/>
    <col min="8202" max="8202" width="5.42578125" style="1" customWidth="1"/>
    <col min="8203" max="8203" width="9" style="1" customWidth="1"/>
    <col min="8204" max="8204" width="4.5703125" style="1" customWidth="1"/>
    <col min="8205" max="8205" width="8.140625" style="1" customWidth="1"/>
    <col min="8206" max="8206" width="4.42578125" style="1" customWidth="1"/>
    <col min="8207" max="8207" width="5.85546875" style="1" customWidth="1"/>
    <col min="8208" max="8208" width="4.5703125" style="1" customWidth="1"/>
    <col min="8209" max="8209" width="7.42578125" style="1" customWidth="1"/>
    <col min="8210" max="8211" width="7.140625" style="1" customWidth="1"/>
    <col min="8212" max="8212" width="7.42578125" style="1" customWidth="1"/>
    <col min="8213" max="8213" width="6.140625" style="1" customWidth="1"/>
    <col min="8214" max="8214" width="5.140625" style="1" customWidth="1"/>
    <col min="8215" max="8216" width="7.42578125" style="1" customWidth="1"/>
    <col min="8217" max="8217" width="8.42578125" style="1" customWidth="1"/>
    <col min="8218" max="8218" width="5.85546875" style="1" customWidth="1"/>
    <col min="8219" max="8219" width="5.140625" style="1" customWidth="1"/>
    <col min="8220" max="8220" width="8.5703125" style="1" customWidth="1"/>
    <col min="8221" max="8221" width="7.140625" style="1" customWidth="1"/>
    <col min="8222" max="8222" width="5.85546875" style="1" customWidth="1"/>
    <col min="8223" max="8223" width="9.5703125" style="1" customWidth="1"/>
    <col min="8224" max="8224" width="7.42578125" style="1" customWidth="1"/>
    <col min="8225" max="8225" width="8" style="1" customWidth="1"/>
    <col min="8226" max="8226" width="7.140625" style="1" customWidth="1"/>
    <col min="8227" max="8227" width="6.5703125" style="1" customWidth="1"/>
    <col min="8228" max="8228" width="11.5703125" style="1" customWidth="1"/>
    <col min="8229" max="8229" width="17.5703125" style="1" customWidth="1"/>
    <col min="8230" max="8230" width="2" style="1" customWidth="1"/>
    <col min="8231" max="8231" width="6" style="1" customWidth="1"/>
    <col min="8232" max="8234" width="5.42578125" style="1" customWidth="1"/>
    <col min="8235" max="8235" width="4.85546875" style="1" customWidth="1"/>
    <col min="8236" max="8236" width="5.140625" style="1" customWidth="1"/>
    <col min="8237" max="8237" width="4.5703125" style="1" customWidth="1"/>
    <col min="8238" max="8238" width="5.42578125" style="1" customWidth="1"/>
    <col min="8239" max="8239" width="4.42578125" style="1" customWidth="1"/>
    <col min="8240" max="8240" width="6" style="1" customWidth="1"/>
    <col min="8241" max="8241" width="5" style="1" customWidth="1"/>
    <col min="8242" max="8242" width="5.42578125" style="1" customWidth="1"/>
    <col min="8243" max="8243" width="6.140625" style="1" customWidth="1"/>
    <col min="8244" max="8244" width="9.5703125" style="1" customWidth="1"/>
    <col min="8245" max="8245" width="1.42578125" style="1" customWidth="1"/>
    <col min="8246" max="8450" width="9.140625" style="1"/>
    <col min="8451" max="8451" width="3.85546875" style="1" customWidth="1"/>
    <col min="8452" max="8452" width="7" style="1" customWidth="1"/>
    <col min="8453" max="8453" width="10" style="1" customWidth="1"/>
    <col min="8454" max="8454" width="17.42578125" style="1" customWidth="1"/>
    <col min="8455" max="8455" width="4.85546875" style="1" customWidth="1"/>
    <col min="8456" max="8456" width="8.42578125" style="1" customWidth="1"/>
    <col min="8457" max="8457" width="9" style="1" customWidth="1"/>
    <col min="8458" max="8458" width="5.42578125" style="1" customWidth="1"/>
    <col min="8459" max="8459" width="9" style="1" customWidth="1"/>
    <col min="8460" max="8460" width="4.5703125" style="1" customWidth="1"/>
    <col min="8461" max="8461" width="8.140625" style="1" customWidth="1"/>
    <col min="8462" max="8462" width="4.42578125" style="1" customWidth="1"/>
    <col min="8463" max="8463" width="5.85546875" style="1" customWidth="1"/>
    <col min="8464" max="8464" width="4.5703125" style="1" customWidth="1"/>
    <col min="8465" max="8465" width="7.42578125" style="1" customWidth="1"/>
    <col min="8466" max="8467" width="7.140625" style="1" customWidth="1"/>
    <col min="8468" max="8468" width="7.42578125" style="1" customWidth="1"/>
    <col min="8469" max="8469" width="6.140625" style="1" customWidth="1"/>
    <col min="8470" max="8470" width="5.140625" style="1" customWidth="1"/>
    <col min="8471" max="8472" width="7.42578125" style="1" customWidth="1"/>
    <col min="8473" max="8473" width="8.42578125" style="1" customWidth="1"/>
    <col min="8474" max="8474" width="5.85546875" style="1" customWidth="1"/>
    <col min="8475" max="8475" width="5.140625" style="1" customWidth="1"/>
    <col min="8476" max="8476" width="8.5703125" style="1" customWidth="1"/>
    <col min="8477" max="8477" width="7.140625" style="1" customWidth="1"/>
    <col min="8478" max="8478" width="5.85546875" style="1" customWidth="1"/>
    <col min="8479" max="8479" width="9.5703125" style="1" customWidth="1"/>
    <col min="8480" max="8480" width="7.42578125" style="1" customWidth="1"/>
    <col min="8481" max="8481" width="8" style="1" customWidth="1"/>
    <col min="8482" max="8482" width="7.140625" style="1" customWidth="1"/>
    <col min="8483" max="8483" width="6.5703125" style="1" customWidth="1"/>
    <col min="8484" max="8484" width="11.5703125" style="1" customWidth="1"/>
    <col min="8485" max="8485" width="17.5703125" style="1" customWidth="1"/>
    <col min="8486" max="8486" width="2" style="1" customWidth="1"/>
    <col min="8487" max="8487" width="6" style="1" customWidth="1"/>
    <col min="8488" max="8490" width="5.42578125" style="1" customWidth="1"/>
    <col min="8491" max="8491" width="4.85546875" style="1" customWidth="1"/>
    <col min="8492" max="8492" width="5.140625" style="1" customWidth="1"/>
    <col min="8493" max="8493" width="4.5703125" style="1" customWidth="1"/>
    <col min="8494" max="8494" width="5.42578125" style="1" customWidth="1"/>
    <col min="8495" max="8495" width="4.42578125" style="1" customWidth="1"/>
    <col min="8496" max="8496" width="6" style="1" customWidth="1"/>
    <col min="8497" max="8497" width="5" style="1" customWidth="1"/>
    <col min="8498" max="8498" width="5.42578125" style="1" customWidth="1"/>
    <col min="8499" max="8499" width="6.140625" style="1" customWidth="1"/>
    <col min="8500" max="8500" width="9.5703125" style="1" customWidth="1"/>
    <col min="8501" max="8501" width="1.42578125" style="1" customWidth="1"/>
    <col min="8502" max="8706" width="9.140625" style="1"/>
    <col min="8707" max="8707" width="3.85546875" style="1" customWidth="1"/>
    <col min="8708" max="8708" width="7" style="1" customWidth="1"/>
    <col min="8709" max="8709" width="10" style="1" customWidth="1"/>
    <col min="8710" max="8710" width="17.42578125" style="1" customWidth="1"/>
    <col min="8711" max="8711" width="4.85546875" style="1" customWidth="1"/>
    <col min="8712" max="8712" width="8.42578125" style="1" customWidth="1"/>
    <col min="8713" max="8713" width="9" style="1" customWidth="1"/>
    <col min="8714" max="8714" width="5.42578125" style="1" customWidth="1"/>
    <col min="8715" max="8715" width="9" style="1" customWidth="1"/>
    <col min="8716" max="8716" width="4.5703125" style="1" customWidth="1"/>
    <col min="8717" max="8717" width="8.140625" style="1" customWidth="1"/>
    <col min="8718" max="8718" width="4.42578125" style="1" customWidth="1"/>
    <col min="8719" max="8719" width="5.85546875" style="1" customWidth="1"/>
    <col min="8720" max="8720" width="4.5703125" style="1" customWidth="1"/>
    <col min="8721" max="8721" width="7.42578125" style="1" customWidth="1"/>
    <col min="8722" max="8723" width="7.140625" style="1" customWidth="1"/>
    <col min="8724" max="8724" width="7.42578125" style="1" customWidth="1"/>
    <col min="8725" max="8725" width="6.140625" style="1" customWidth="1"/>
    <col min="8726" max="8726" width="5.140625" style="1" customWidth="1"/>
    <col min="8727" max="8728" width="7.42578125" style="1" customWidth="1"/>
    <col min="8729" max="8729" width="8.42578125" style="1" customWidth="1"/>
    <col min="8730" max="8730" width="5.85546875" style="1" customWidth="1"/>
    <col min="8731" max="8731" width="5.140625" style="1" customWidth="1"/>
    <col min="8732" max="8732" width="8.5703125" style="1" customWidth="1"/>
    <col min="8733" max="8733" width="7.140625" style="1" customWidth="1"/>
    <col min="8734" max="8734" width="5.85546875" style="1" customWidth="1"/>
    <col min="8735" max="8735" width="9.5703125" style="1" customWidth="1"/>
    <col min="8736" max="8736" width="7.42578125" style="1" customWidth="1"/>
    <col min="8737" max="8737" width="8" style="1" customWidth="1"/>
    <col min="8738" max="8738" width="7.140625" style="1" customWidth="1"/>
    <col min="8739" max="8739" width="6.5703125" style="1" customWidth="1"/>
    <col min="8740" max="8740" width="11.5703125" style="1" customWidth="1"/>
    <col min="8741" max="8741" width="17.5703125" style="1" customWidth="1"/>
    <col min="8742" max="8742" width="2" style="1" customWidth="1"/>
    <col min="8743" max="8743" width="6" style="1" customWidth="1"/>
    <col min="8744" max="8746" width="5.42578125" style="1" customWidth="1"/>
    <col min="8747" max="8747" width="4.85546875" style="1" customWidth="1"/>
    <col min="8748" max="8748" width="5.140625" style="1" customWidth="1"/>
    <col min="8749" max="8749" width="4.5703125" style="1" customWidth="1"/>
    <col min="8750" max="8750" width="5.42578125" style="1" customWidth="1"/>
    <col min="8751" max="8751" width="4.42578125" style="1" customWidth="1"/>
    <col min="8752" max="8752" width="6" style="1" customWidth="1"/>
    <col min="8753" max="8753" width="5" style="1" customWidth="1"/>
    <col min="8754" max="8754" width="5.42578125" style="1" customWidth="1"/>
    <col min="8755" max="8755" width="6.140625" style="1" customWidth="1"/>
    <col min="8756" max="8756" width="9.5703125" style="1" customWidth="1"/>
    <col min="8757" max="8757" width="1.42578125" style="1" customWidth="1"/>
    <col min="8758" max="8962" width="9.140625" style="1"/>
    <col min="8963" max="8963" width="3.85546875" style="1" customWidth="1"/>
    <col min="8964" max="8964" width="7" style="1" customWidth="1"/>
    <col min="8965" max="8965" width="10" style="1" customWidth="1"/>
    <col min="8966" max="8966" width="17.42578125" style="1" customWidth="1"/>
    <col min="8967" max="8967" width="4.85546875" style="1" customWidth="1"/>
    <col min="8968" max="8968" width="8.42578125" style="1" customWidth="1"/>
    <col min="8969" max="8969" width="9" style="1" customWidth="1"/>
    <col min="8970" max="8970" width="5.42578125" style="1" customWidth="1"/>
    <col min="8971" max="8971" width="9" style="1" customWidth="1"/>
    <col min="8972" max="8972" width="4.5703125" style="1" customWidth="1"/>
    <col min="8973" max="8973" width="8.140625" style="1" customWidth="1"/>
    <col min="8974" max="8974" width="4.42578125" style="1" customWidth="1"/>
    <col min="8975" max="8975" width="5.85546875" style="1" customWidth="1"/>
    <col min="8976" max="8976" width="4.5703125" style="1" customWidth="1"/>
    <col min="8977" max="8977" width="7.42578125" style="1" customWidth="1"/>
    <col min="8978" max="8979" width="7.140625" style="1" customWidth="1"/>
    <col min="8980" max="8980" width="7.42578125" style="1" customWidth="1"/>
    <col min="8981" max="8981" width="6.140625" style="1" customWidth="1"/>
    <col min="8982" max="8982" width="5.140625" style="1" customWidth="1"/>
    <col min="8983" max="8984" width="7.42578125" style="1" customWidth="1"/>
    <col min="8985" max="8985" width="8.42578125" style="1" customWidth="1"/>
    <col min="8986" max="8986" width="5.85546875" style="1" customWidth="1"/>
    <col min="8987" max="8987" width="5.140625" style="1" customWidth="1"/>
    <col min="8988" max="8988" width="8.5703125" style="1" customWidth="1"/>
    <col min="8989" max="8989" width="7.140625" style="1" customWidth="1"/>
    <col min="8990" max="8990" width="5.85546875" style="1" customWidth="1"/>
    <col min="8991" max="8991" width="9.5703125" style="1" customWidth="1"/>
    <col min="8992" max="8992" width="7.42578125" style="1" customWidth="1"/>
    <col min="8993" max="8993" width="8" style="1" customWidth="1"/>
    <col min="8994" max="8994" width="7.140625" style="1" customWidth="1"/>
    <col min="8995" max="8995" width="6.5703125" style="1" customWidth="1"/>
    <col min="8996" max="8996" width="11.5703125" style="1" customWidth="1"/>
    <col min="8997" max="8997" width="17.5703125" style="1" customWidth="1"/>
    <col min="8998" max="8998" width="2" style="1" customWidth="1"/>
    <col min="8999" max="8999" width="6" style="1" customWidth="1"/>
    <col min="9000" max="9002" width="5.42578125" style="1" customWidth="1"/>
    <col min="9003" max="9003" width="4.85546875" style="1" customWidth="1"/>
    <col min="9004" max="9004" width="5.140625" style="1" customWidth="1"/>
    <col min="9005" max="9005" width="4.5703125" style="1" customWidth="1"/>
    <col min="9006" max="9006" width="5.42578125" style="1" customWidth="1"/>
    <col min="9007" max="9007" width="4.42578125" style="1" customWidth="1"/>
    <col min="9008" max="9008" width="6" style="1" customWidth="1"/>
    <col min="9009" max="9009" width="5" style="1" customWidth="1"/>
    <col min="9010" max="9010" width="5.42578125" style="1" customWidth="1"/>
    <col min="9011" max="9011" width="6.140625" style="1" customWidth="1"/>
    <col min="9012" max="9012" width="9.5703125" style="1" customWidth="1"/>
    <col min="9013" max="9013" width="1.42578125" style="1" customWidth="1"/>
    <col min="9014" max="9218" width="9.140625" style="1"/>
    <col min="9219" max="9219" width="3.85546875" style="1" customWidth="1"/>
    <col min="9220" max="9220" width="7" style="1" customWidth="1"/>
    <col min="9221" max="9221" width="10" style="1" customWidth="1"/>
    <col min="9222" max="9222" width="17.42578125" style="1" customWidth="1"/>
    <col min="9223" max="9223" width="4.85546875" style="1" customWidth="1"/>
    <col min="9224" max="9224" width="8.42578125" style="1" customWidth="1"/>
    <col min="9225" max="9225" width="9" style="1" customWidth="1"/>
    <col min="9226" max="9226" width="5.42578125" style="1" customWidth="1"/>
    <col min="9227" max="9227" width="9" style="1" customWidth="1"/>
    <col min="9228" max="9228" width="4.5703125" style="1" customWidth="1"/>
    <col min="9229" max="9229" width="8.140625" style="1" customWidth="1"/>
    <col min="9230" max="9230" width="4.42578125" style="1" customWidth="1"/>
    <col min="9231" max="9231" width="5.85546875" style="1" customWidth="1"/>
    <col min="9232" max="9232" width="4.5703125" style="1" customWidth="1"/>
    <col min="9233" max="9233" width="7.42578125" style="1" customWidth="1"/>
    <col min="9234" max="9235" width="7.140625" style="1" customWidth="1"/>
    <col min="9236" max="9236" width="7.42578125" style="1" customWidth="1"/>
    <col min="9237" max="9237" width="6.140625" style="1" customWidth="1"/>
    <col min="9238" max="9238" width="5.140625" style="1" customWidth="1"/>
    <col min="9239" max="9240" width="7.42578125" style="1" customWidth="1"/>
    <col min="9241" max="9241" width="8.42578125" style="1" customWidth="1"/>
    <col min="9242" max="9242" width="5.85546875" style="1" customWidth="1"/>
    <col min="9243" max="9243" width="5.140625" style="1" customWidth="1"/>
    <col min="9244" max="9244" width="8.5703125" style="1" customWidth="1"/>
    <col min="9245" max="9245" width="7.140625" style="1" customWidth="1"/>
    <col min="9246" max="9246" width="5.85546875" style="1" customWidth="1"/>
    <col min="9247" max="9247" width="9.5703125" style="1" customWidth="1"/>
    <col min="9248" max="9248" width="7.42578125" style="1" customWidth="1"/>
    <col min="9249" max="9249" width="8" style="1" customWidth="1"/>
    <col min="9250" max="9250" width="7.140625" style="1" customWidth="1"/>
    <col min="9251" max="9251" width="6.5703125" style="1" customWidth="1"/>
    <col min="9252" max="9252" width="11.5703125" style="1" customWidth="1"/>
    <col min="9253" max="9253" width="17.5703125" style="1" customWidth="1"/>
    <col min="9254" max="9254" width="2" style="1" customWidth="1"/>
    <col min="9255" max="9255" width="6" style="1" customWidth="1"/>
    <col min="9256" max="9258" width="5.42578125" style="1" customWidth="1"/>
    <col min="9259" max="9259" width="4.85546875" style="1" customWidth="1"/>
    <col min="9260" max="9260" width="5.140625" style="1" customWidth="1"/>
    <col min="9261" max="9261" width="4.5703125" style="1" customWidth="1"/>
    <col min="9262" max="9262" width="5.42578125" style="1" customWidth="1"/>
    <col min="9263" max="9263" width="4.42578125" style="1" customWidth="1"/>
    <col min="9264" max="9264" width="6" style="1" customWidth="1"/>
    <col min="9265" max="9265" width="5" style="1" customWidth="1"/>
    <col min="9266" max="9266" width="5.42578125" style="1" customWidth="1"/>
    <col min="9267" max="9267" width="6.140625" style="1" customWidth="1"/>
    <col min="9268" max="9268" width="9.5703125" style="1" customWidth="1"/>
    <col min="9269" max="9269" width="1.42578125" style="1" customWidth="1"/>
    <col min="9270" max="9474" width="9.140625" style="1"/>
    <col min="9475" max="9475" width="3.85546875" style="1" customWidth="1"/>
    <col min="9476" max="9476" width="7" style="1" customWidth="1"/>
    <col min="9477" max="9477" width="10" style="1" customWidth="1"/>
    <col min="9478" max="9478" width="17.42578125" style="1" customWidth="1"/>
    <col min="9479" max="9479" width="4.85546875" style="1" customWidth="1"/>
    <col min="9480" max="9480" width="8.42578125" style="1" customWidth="1"/>
    <col min="9481" max="9481" width="9" style="1" customWidth="1"/>
    <col min="9482" max="9482" width="5.42578125" style="1" customWidth="1"/>
    <col min="9483" max="9483" width="9" style="1" customWidth="1"/>
    <col min="9484" max="9484" width="4.5703125" style="1" customWidth="1"/>
    <col min="9485" max="9485" width="8.140625" style="1" customWidth="1"/>
    <col min="9486" max="9486" width="4.42578125" style="1" customWidth="1"/>
    <col min="9487" max="9487" width="5.85546875" style="1" customWidth="1"/>
    <col min="9488" max="9488" width="4.5703125" style="1" customWidth="1"/>
    <col min="9489" max="9489" width="7.42578125" style="1" customWidth="1"/>
    <col min="9490" max="9491" width="7.140625" style="1" customWidth="1"/>
    <col min="9492" max="9492" width="7.42578125" style="1" customWidth="1"/>
    <col min="9493" max="9493" width="6.140625" style="1" customWidth="1"/>
    <col min="9494" max="9494" width="5.140625" style="1" customWidth="1"/>
    <col min="9495" max="9496" width="7.42578125" style="1" customWidth="1"/>
    <col min="9497" max="9497" width="8.42578125" style="1" customWidth="1"/>
    <col min="9498" max="9498" width="5.85546875" style="1" customWidth="1"/>
    <col min="9499" max="9499" width="5.140625" style="1" customWidth="1"/>
    <col min="9500" max="9500" width="8.5703125" style="1" customWidth="1"/>
    <col min="9501" max="9501" width="7.140625" style="1" customWidth="1"/>
    <col min="9502" max="9502" width="5.85546875" style="1" customWidth="1"/>
    <col min="9503" max="9503" width="9.5703125" style="1" customWidth="1"/>
    <col min="9504" max="9504" width="7.42578125" style="1" customWidth="1"/>
    <col min="9505" max="9505" width="8" style="1" customWidth="1"/>
    <col min="9506" max="9506" width="7.140625" style="1" customWidth="1"/>
    <col min="9507" max="9507" width="6.5703125" style="1" customWidth="1"/>
    <col min="9508" max="9508" width="11.5703125" style="1" customWidth="1"/>
    <col min="9509" max="9509" width="17.5703125" style="1" customWidth="1"/>
    <col min="9510" max="9510" width="2" style="1" customWidth="1"/>
    <col min="9511" max="9511" width="6" style="1" customWidth="1"/>
    <col min="9512" max="9514" width="5.42578125" style="1" customWidth="1"/>
    <col min="9515" max="9515" width="4.85546875" style="1" customWidth="1"/>
    <col min="9516" max="9516" width="5.140625" style="1" customWidth="1"/>
    <col min="9517" max="9517" width="4.5703125" style="1" customWidth="1"/>
    <col min="9518" max="9518" width="5.42578125" style="1" customWidth="1"/>
    <col min="9519" max="9519" width="4.42578125" style="1" customWidth="1"/>
    <col min="9520" max="9520" width="6" style="1" customWidth="1"/>
    <col min="9521" max="9521" width="5" style="1" customWidth="1"/>
    <col min="9522" max="9522" width="5.42578125" style="1" customWidth="1"/>
    <col min="9523" max="9523" width="6.140625" style="1" customWidth="1"/>
    <col min="9524" max="9524" width="9.5703125" style="1" customWidth="1"/>
    <col min="9525" max="9525" width="1.42578125" style="1" customWidth="1"/>
    <col min="9526" max="9730" width="9.140625" style="1"/>
    <col min="9731" max="9731" width="3.85546875" style="1" customWidth="1"/>
    <col min="9732" max="9732" width="7" style="1" customWidth="1"/>
    <col min="9733" max="9733" width="10" style="1" customWidth="1"/>
    <col min="9734" max="9734" width="17.42578125" style="1" customWidth="1"/>
    <col min="9735" max="9735" width="4.85546875" style="1" customWidth="1"/>
    <col min="9736" max="9736" width="8.42578125" style="1" customWidth="1"/>
    <col min="9737" max="9737" width="9" style="1" customWidth="1"/>
    <col min="9738" max="9738" width="5.42578125" style="1" customWidth="1"/>
    <col min="9739" max="9739" width="9" style="1" customWidth="1"/>
    <col min="9740" max="9740" width="4.5703125" style="1" customWidth="1"/>
    <col min="9741" max="9741" width="8.140625" style="1" customWidth="1"/>
    <col min="9742" max="9742" width="4.42578125" style="1" customWidth="1"/>
    <col min="9743" max="9743" width="5.85546875" style="1" customWidth="1"/>
    <col min="9744" max="9744" width="4.5703125" style="1" customWidth="1"/>
    <col min="9745" max="9745" width="7.42578125" style="1" customWidth="1"/>
    <col min="9746" max="9747" width="7.140625" style="1" customWidth="1"/>
    <col min="9748" max="9748" width="7.42578125" style="1" customWidth="1"/>
    <col min="9749" max="9749" width="6.140625" style="1" customWidth="1"/>
    <col min="9750" max="9750" width="5.140625" style="1" customWidth="1"/>
    <col min="9751" max="9752" width="7.42578125" style="1" customWidth="1"/>
    <col min="9753" max="9753" width="8.42578125" style="1" customWidth="1"/>
    <col min="9754" max="9754" width="5.85546875" style="1" customWidth="1"/>
    <col min="9755" max="9755" width="5.140625" style="1" customWidth="1"/>
    <col min="9756" max="9756" width="8.5703125" style="1" customWidth="1"/>
    <col min="9757" max="9757" width="7.140625" style="1" customWidth="1"/>
    <col min="9758" max="9758" width="5.85546875" style="1" customWidth="1"/>
    <col min="9759" max="9759" width="9.5703125" style="1" customWidth="1"/>
    <col min="9760" max="9760" width="7.42578125" style="1" customWidth="1"/>
    <col min="9761" max="9761" width="8" style="1" customWidth="1"/>
    <col min="9762" max="9762" width="7.140625" style="1" customWidth="1"/>
    <col min="9763" max="9763" width="6.5703125" style="1" customWidth="1"/>
    <col min="9764" max="9764" width="11.5703125" style="1" customWidth="1"/>
    <col min="9765" max="9765" width="17.5703125" style="1" customWidth="1"/>
    <col min="9766" max="9766" width="2" style="1" customWidth="1"/>
    <col min="9767" max="9767" width="6" style="1" customWidth="1"/>
    <col min="9768" max="9770" width="5.42578125" style="1" customWidth="1"/>
    <col min="9771" max="9771" width="4.85546875" style="1" customWidth="1"/>
    <col min="9772" max="9772" width="5.140625" style="1" customWidth="1"/>
    <col min="9773" max="9773" width="4.5703125" style="1" customWidth="1"/>
    <col min="9774" max="9774" width="5.42578125" style="1" customWidth="1"/>
    <col min="9775" max="9775" width="4.42578125" style="1" customWidth="1"/>
    <col min="9776" max="9776" width="6" style="1" customWidth="1"/>
    <col min="9777" max="9777" width="5" style="1" customWidth="1"/>
    <col min="9778" max="9778" width="5.42578125" style="1" customWidth="1"/>
    <col min="9779" max="9779" width="6.140625" style="1" customWidth="1"/>
    <col min="9780" max="9780" width="9.5703125" style="1" customWidth="1"/>
    <col min="9781" max="9781" width="1.42578125" style="1" customWidth="1"/>
    <col min="9782" max="9986" width="9.140625" style="1"/>
    <col min="9987" max="9987" width="3.85546875" style="1" customWidth="1"/>
    <col min="9988" max="9988" width="7" style="1" customWidth="1"/>
    <col min="9989" max="9989" width="10" style="1" customWidth="1"/>
    <col min="9990" max="9990" width="17.42578125" style="1" customWidth="1"/>
    <col min="9991" max="9991" width="4.85546875" style="1" customWidth="1"/>
    <col min="9992" max="9992" width="8.42578125" style="1" customWidth="1"/>
    <col min="9993" max="9993" width="9" style="1" customWidth="1"/>
    <col min="9994" max="9994" width="5.42578125" style="1" customWidth="1"/>
    <col min="9995" max="9995" width="9" style="1" customWidth="1"/>
    <col min="9996" max="9996" width="4.5703125" style="1" customWidth="1"/>
    <col min="9997" max="9997" width="8.140625" style="1" customWidth="1"/>
    <col min="9998" max="9998" width="4.42578125" style="1" customWidth="1"/>
    <col min="9999" max="9999" width="5.85546875" style="1" customWidth="1"/>
    <col min="10000" max="10000" width="4.5703125" style="1" customWidth="1"/>
    <col min="10001" max="10001" width="7.42578125" style="1" customWidth="1"/>
    <col min="10002" max="10003" width="7.140625" style="1" customWidth="1"/>
    <col min="10004" max="10004" width="7.42578125" style="1" customWidth="1"/>
    <col min="10005" max="10005" width="6.140625" style="1" customWidth="1"/>
    <col min="10006" max="10006" width="5.140625" style="1" customWidth="1"/>
    <col min="10007" max="10008" width="7.42578125" style="1" customWidth="1"/>
    <col min="10009" max="10009" width="8.42578125" style="1" customWidth="1"/>
    <col min="10010" max="10010" width="5.85546875" style="1" customWidth="1"/>
    <col min="10011" max="10011" width="5.140625" style="1" customWidth="1"/>
    <col min="10012" max="10012" width="8.5703125" style="1" customWidth="1"/>
    <col min="10013" max="10013" width="7.140625" style="1" customWidth="1"/>
    <col min="10014" max="10014" width="5.85546875" style="1" customWidth="1"/>
    <col min="10015" max="10015" width="9.5703125" style="1" customWidth="1"/>
    <col min="10016" max="10016" width="7.42578125" style="1" customWidth="1"/>
    <col min="10017" max="10017" width="8" style="1" customWidth="1"/>
    <col min="10018" max="10018" width="7.140625" style="1" customWidth="1"/>
    <col min="10019" max="10019" width="6.5703125" style="1" customWidth="1"/>
    <col min="10020" max="10020" width="11.5703125" style="1" customWidth="1"/>
    <col min="10021" max="10021" width="17.5703125" style="1" customWidth="1"/>
    <col min="10022" max="10022" width="2" style="1" customWidth="1"/>
    <col min="10023" max="10023" width="6" style="1" customWidth="1"/>
    <col min="10024" max="10026" width="5.42578125" style="1" customWidth="1"/>
    <col min="10027" max="10027" width="4.85546875" style="1" customWidth="1"/>
    <col min="10028" max="10028" width="5.140625" style="1" customWidth="1"/>
    <col min="10029" max="10029" width="4.5703125" style="1" customWidth="1"/>
    <col min="10030" max="10030" width="5.42578125" style="1" customWidth="1"/>
    <col min="10031" max="10031" width="4.42578125" style="1" customWidth="1"/>
    <col min="10032" max="10032" width="6" style="1" customWidth="1"/>
    <col min="10033" max="10033" width="5" style="1" customWidth="1"/>
    <col min="10034" max="10034" width="5.42578125" style="1" customWidth="1"/>
    <col min="10035" max="10035" width="6.140625" style="1" customWidth="1"/>
    <col min="10036" max="10036" width="9.5703125" style="1" customWidth="1"/>
    <col min="10037" max="10037" width="1.42578125" style="1" customWidth="1"/>
    <col min="10038" max="10242" width="9.140625" style="1"/>
    <col min="10243" max="10243" width="3.85546875" style="1" customWidth="1"/>
    <col min="10244" max="10244" width="7" style="1" customWidth="1"/>
    <col min="10245" max="10245" width="10" style="1" customWidth="1"/>
    <col min="10246" max="10246" width="17.42578125" style="1" customWidth="1"/>
    <col min="10247" max="10247" width="4.85546875" style="1" customWidth="1"/>
    <col min="10248" max="10248" width="8.42578125" style="1" customWidth="1"/>
    <col min="10249" max="10249" width="9" style="1" customWidth="1"/>
    <col min="10250" max="10250" width="5.42578125" style="1" customWidth="1"/>
    <col min="10251" max="10251" width="9" style="1" customWidth="1"/>
    <col min="10252" max="10252" width="4.5703125" style="1" customWidth="1"/>
    <col min="10253" max="10253" width="8.140625" style="1" customWidth="1"/>
    <col min="10254" max="10254" width="4.42578125" style="1" customWidth="1"/>
    <col min="10255" max="10255" width="5.85546875" style="1" customWidth="1"/>
    <col min="10256" max="10256" width="4.5703125" style="1" customWidth="1"/>
    <col min="10257" max="10257" width="7.42578125" style="1" customWidth="1"/>
    <col min="10258" max="10259" width="7.140625" style="1" customWidth="1"/>
    <col min="10260" max="10260" width="7.42578125" style="1" customWidth="1"/>
    <col min="10261" max="10261" width="6.140625" style="1" customWidth="1"/>
    <col min="10262" max="10262" width="5.140625" style="1" customWidth="1"/>
    <col min="10263" max="10264" width="7.42578125" style="1" customWidth="1"/>
    <col min="10265" max="10265" width="8.42578125" style="1" customWidth="1"/>
    <col min="10266" max="10266" width="5.85546875" style="1" customWidth="1"/>
    <col min="10267" max="10267" width="5.140625" style="1" customWidth="1"/>
    <col min="10268" max="10268" width="8.5703125" style="1" customWidth="1"/>
    <col min="10269" max="10269" width="7.140625" style="1" customWidth="1"/>
    <col min="10270" max="10270" width="5.85546875" style="1" customWidth="1"/>
    <col min="10271" max="10271" width="9.5703125" style="1" customWidth="1"/>
    <col min="10272" max="10272" width="7.42578125" style="1" customWidth="1"/>
    <col min="10273" max="10273" width="8" style="1" customWidth="1"/>
    <col min="10274" max="10274" width="7.140625" style="1" customWidth="1"/>
    <col min="10275" max="10275" width="6.5703125" style="1" customWidth="1"/>
    <col min="10276" max="10276" width="11.5703125" style="1" customWidth="1"/>
    <col min="10277" max="10277" width="17.5703125" style="1" customWidth="1"/>
    <col min="10278" max="10278" width="2" style="1" customWidth="1"/>
    <col min="10279" max="10279" width="6" style="1" customWidth="1"/>
    <col min="10280" max="10282" width="5.42578125" style="1" customWidth="1"/>
    <col min="10283" max="10283" width="4.85546875" style="1" customWidth="1"/>
    <col min="10284" max="10284" width="5.140625" style="1" customWidth="1"/>
    <col min="10285" max="10285" width="4.5703125" style="1" customWidth="1"/>
    <col min="10286" max="10286" width="5.42578125" style="1" customWidth="1"/>
    <col min="10287" max="10287" width="4.42578125" style="1" customWidth="1"/>
    <col min="10288" max="10288" width="6" style="1" customWidth="1"/>
    <col min="10289" max="10289" width="5" style="1" customWidth="1"/>
    <col min="10290" max="10290" width="5.42578125" style="1" customWidth="1"/>
    <col min="10291" max="10291" width="6.140625" style="1" customWidth="1"/>
    <col min="10292" max="10292" width="9.5703125" style="1" customWidth="1"/>
    <col min="10293" max="10293" width="1.42578125" style="1" customWidth="1"/>
    <col min="10294" max="10498" width="9.140625" style="1"/>
    <col min="10499" max="10499" width="3.85546875" style="1" customWidth="1"/>
    <col min="10500" max="10500" width="7" style="1" customWidth="1"/>
    <col min="10501" max="10501" width="10" style="1" customWidth="1"/>
    <col min="10502" max="10502" width="17.42578125" style="1" customWidth="1"/>
    <col min="10503" max="10503" width="4.85546875" style="1" customWidth="1"/>
    <col min="10504" max="10504" width="8.42578125" style="1" customWidth="1"/>
    <col min="10505" max="10505" width="9" style="1" customWidth="1"/>
    <col min="10506" max="10506" width="5.42578125" style="1" customWidth="1"/>
    <col min="10507" max="10507" width="9" style="1" customWidth="1"/>
    <col min="10508" max="10508" width="4.5703125" style="1" customWidth="1"/>
    <col min="10509" max="10509" width="8.140625" style="1" customWidth="1"/>
    <col min="10510" max="10510" width="4.42578125" style="1" customWidth="1"/>
    <col min="10511" max="10511" width="5.85546875" style="1" customWidth="1"/>
    <col min="10512" max="10512" width="4.5703125" style="1" customWidth="1"/>
    <col min="10513" max="10513" width="7.42578125" style="1" customWidth="1"/>
    <col min="10514" max="10515" width="7.140625" style="1" customWidth="1"/>
    <col min="10516" max="10516" width="7.42578125" style="1" customWidth="1"/>
    <col min="10517" max="10517" width="6.140625" style="1" customWidth="1"/>
    <col min="10518" max="10518" width="5.140625" style="1" customWidth="1"/>
    <col min="10519" max="10520" width="7.42578125" style="1" customWidth="1"/>
    <col min="10521" max="10521" width="8.42578125" style="1" customWidth="1"/>
    <col min="10522" max="10522" width="5.85546875" style="1" customWidth="1"/>
    <col min="10523" max="10523" width="5.140625" style="1" customWidth="1"/>
    <col min="10524" max="10524" width="8.5703125" style="1" customWidth="1"/>
    <col min="10525" max="10525" width="7.140625" style="1" customWidth="1"/>
    <col min="10526" max="10526" width="5.85546875" style="1" customWidth="1"/>
    <col min="10527" max="10527" width="9.5703125" style="1" customWidth="1"/>
    <col min="10528" max="10528" width="7.42578125" style="1" customWidth="1"/>
    <col min="10529" max="10529" width="8" style="1" customWidth="1"/>
    <col min="10530" max="10530" width="7.140625" style="1" customWidth="1"/>
    <col min="10531" max="10531" width="6.5703125" style="1" customWidth="1"/>
    <col min="10532" max="10532" width="11.5703125" style="1" customWidth="1"/>
    <col min="10533" max="10533" width="17.5703125" style="1" customWidth="1"/>
    <col min="10534" max="10534" width="2" style="1" customWidth="1"/>
    <col min="10535" max="10535" width="6" style="1" customWidth="1"/>
    <col min="10536" max="10538" width="5.42578125" style="1" customWidth="1"/>
    <col min="10539" max="10539" width="4.85546875" style="1" customWidth="1"/>
    <col min="10540" max="10540" width="5.140625" style="1" customWidth="1"/>
    <col min="10541" max="10541" width="4.5703125" style="1" customWidth="1"/>
    <col min="10542" max="10542" width="5.42578125" style="1" customWidth="1"/>
    <col min="10543" max="10543" width="4.42578125" style="1" customWidth="1"/>
    <col min="10544" max="10544" width="6" style="1" customWidth="1"/>
    <col min="10545" max="10545" width="5" style="1" customWidth="1"/>
    <col min="10546" max="10546" width="5.42578125" style="1" customWidth="1"/>
    <col min="10547" max="10547" width="6.140625" style="1" customWidth="1"/>
    <col min="10548" max="10548" width="9.5703125" style="1" customWidth="1"/>
    <col min="10549" max="10549" width="1.42578125" style="1" customWidth="1"/>
    <col min="10550" max="10754" width="9.140625" style="1"/>
    <col min="10755" max="10755" width="3.85546875" style="1" customWidth="1"/>
    <col min="10756" max="10756" width="7" style="1" customWidth="1"/>
    <col min="10757" max="10757" width="10" style="1" customWidth="1"/>
    <col min="10758" max="10758" width="17.42578125" style="1" customWidth="1"/>
    <col min="10759" max="10759" width="4.85546875" style="1" customWidth="1"/>
    <col min="10760" max="10760" width="8.42578125" style="1" customWidth="1"/>
    <col min="10761" max="10761" width="9" style="1" customWidth="1"/>
    <col min="10762" max="10762" width="5.42578125" style="1" customWidth="1"/>
    <col min="10763" max="10763" width="9" style="1" customWidth="1"/>
    <col min="10764" max="10764" width="4.5703125" style="1" customWidth="1"/>
    <col min="10765" max="10765" width="8.140625" style="1" customWidth="1"/>
    <col min="10766" max="10766" width="4.42578125" style="1" customWidth="1"/>
    <col min="10767" max="10767" width="5.85546875" style="1" customWidth="1"/>
    <col min="10768" max="10768" width="4.5703125" style="1" customWidth="1"/>
    <col min="10769" max="10769" width="7.42578125" style="1" customWidth="1"/>
    <col min="10770" max="10771" width="7.140625" style="1" customWidth="1"/>
    <col min="10772" max="10772" width="7.42578125" style="1" customWidth="1"/>
    <col min="10773" max="10773" width="6.140625" style="1" customWidth="1"/>
    <col min="10774" max="10774" width="5.140625" style="1" customWidth="1"/>
    <col min="10775" max="10776" width="7.42578125" style="1" customWidth="1"/>
    <col min="10777" max="10777" width="8.42578125" style="1" customWidth="1"/>
    <col min="10778" max="10778" width="5.85546875" style="1" customWidth="1"/>
    <col min="10779" max="10779" width="5.140625" style="1" customWidth="1"/>
    <col min="10780" max="10780" width="8.5703125" style="1" customWidth="1"/>
    <col min="10781" max="10781" width="7.140625" style="1" customWidth="1"/>
    <col min="10782" max="10782" width="5.85546875" style="1" customWidth="1"/>
    <col min="10783" max="10783" width="9.5703125" style="1" customWidth="1"/>
    <col min="10784" max="10784" width="7.42578125" style="1" customWidth="1"/>
    <col min="10785" max="10785" width="8" style="1" customWidth="1"/>
    <col min="10786" max="10786" width="7.140625" style="1" customWidth="1"/>
    <col min="10787" max="10787" width="6.5703125" style="1" customWidth="1"/>
    <col min="10788" max="10788" width="11.5703125" style="1" customWidth="1"/>
    <col min="10789" max="10789" width="17.5703125" style="1" customWidth="1"/>
    <col min="10790" max="10790" width="2" style="1" customWidth="1"/>
    <col min="10791" max="10791" width="6" style="1" customWidth="1"/>
    <col min="10792" max="10794" width="5.42578125" style="1" customWidth="1"/>
    <col min="10795" max="10795" width="4.85546875" style="1" customWidth="1"/>
    <col min="10796" max="10796" width="5.140625" style="1" customWidth="1"/>
    <col min="10797" max="10797" width="4.5703125" style="1" customWidth="1"/>
    <col min="10798" max="10798" width="5.42578125" style="1" customWidth="1"/>
    <col min="10799" max="10799" width="4.42578125" style="1" customWidth="1"/>
    <col min="10800" max="10800" width="6" style="1" customWidth="1"/>
    <col min="10801" max="10801" width="5" style="1" customWidth="1"/>
    <col min="10802" max="10802" width="5.42578125" style="1" customWidth="1"/>
    <col min="10803" max="10803" width="6.140625" style="1" customWidth="1"/>
    <col min="10804" max="10804" width="9.5703125" style="1" customWidth="1"/>
    <col min="10805" max="10805" width="1.42578125" style="1" customWidth="1"/>
    <col min="10806" max="11010" width="9.140625" style="1"/>
    <col min="11011" max="11011" width="3.85546875" style="1" customWidth="1"/>
    <col min="11012" max="11012" width="7" style="1" customWidth="1"/>
    <col min="11013" max="11013" width="10" style="1" customWidth="1"/>
    <col min="11014" max="11014" width="17.42578125" style="1" customWidth="1"/>
    <col min="11015" max="11015" width="4.85546875" style="1" customWidth="1"/>
    <col min="11016" max="11016" width="8.42578125" style="1" customWidth="1"/>
    <col min="11017" max="11017" width="9" style="1" customWidth="1"/>
    <col min="11018" max="11018" width="5.42578125" style="1" customWidth="1"/>
    <col min="11019" max="11019" width="9" style="1" customWidth="1"/>
    <col min="11020" max="11020" width="4.5703125" style="1" customWidth="1"/>
    <col min="11021" max="11021" width="8.140625" style="1" customWidth="1"/>
    <col min="11022" max="11022" width="4.42578125" style="1" customWidth="1"/>
    <col min="11023" max="11023" width="5.85546875" style="1" customWidth="1"/>
    <col min="11024" max="11024" width="4.5703125" style="1" customWidth="1"/>
    <col min="11025" max="11025" width="7.42578125" style="1" customWidth="1"/>
    <col min="11026" max="11027" width="7.140625" style="1" customWidth="1"/>
    <col min="11028" max="11028" width="7.42578125" style="1" customWidth="1"/>
    <col min="11029" max="11029" width="6.140625" style="1" customWidth="1"/>
    <col min="11030" max="11030" width="5.140625" style="1" customWidth="1"/>
    <col min="11031" max="11032" width="7.42578125" style="1" customWidth="1"/>
    <col min="11033" max="11033" width="8.42578125" style="1" customWidth="1"/>
    <col min="11034" max="11034" width="5.85546875" style="1" customWidth="1"/>
    <col min="11035" max="11035" width="5.140625" style="1" customWidth="1"/>
    <col min="11036" max="11036" width="8.5703125" style="1" customWidth="1"/>
    <col min="11037" max="11037" width="7.140625" style="1" customWidth="1"/>
    <col min="11038" max="11038" width="5.85546875" style="1" customWidth="1"/>
    <col min="11039" max="11039" width="9.5703125" style="1" customWidth="1"/>
    <col min="11040" max="11040" width="7.42578125" style="1" customWidth="1"/>
    <col min="11041" max="11041" width="8" style="1" customWidth="1"/>
    <col min="11042" max="11042" width="7.140625" style="1" customWidth="1"/>
    <col min="11043" max="11043" width="6.5703125" style="1" customWidth="1"/>
    <col min="11044" max="11044" width="11.5703125" style="1" customWidth="1"/>
    <col min="11045" max="11045" width="17.5703125" style="1" customWidth="1"/>
    <col min="11046" max="11046" width="2" style="1" customWidth="1"/>
    <col min="11047" max="11047" width="6" style="1" customWidth="1"/>
    <col min="11048" max="11050" width="5.42578125" style="1" customWidth="1"/>
    <col min="11051" max="11051" width="4.85546875" style="1" customWidth="1"/>
    <col min="11052" max="11052" width="5.140625" style="1" customWidth="1"/>
    <col min="11053" max="11053" width="4.5703125" style="1" customWidth="1"/>
    <col min="11054" max="11054" width="5.42578125" style="1" customWidth="1"/>
    <col min="11055" max="11055" width="4.42578125" style="1" customWidth="1"/>
    <col min="11056" max="11056" width="6" style="1" customWidth="1"/>
    <col min="11057" max="11057" width="5" style="1" customWidth="1"/>
    <col min="11058" max="11058" width="5.42578125" style="1" customWidth="1"/>
    <col min="11059" max="11059" width="6.140625" style="1" customWidth="1"/>
    <col min="11060" max="11060" width="9.5703125" style="1" customWidth="1"/>
    <col min="11061" max="11061" width="1.42578125" style="1" customWidth="1"/>
    <col min="11062" max="11266" width="9.140625" style="1"/>
    <col min="11267" max="11267" width="3.85546875" style="1" customWidth="1"/>
    <col min="11268" max="11268" width="7" style="1" customWidth="1"/>
    <col min="11269" max="11269" width="10" style="1" customWidth="1"/>
    <col min="11270" max="11270" width="17.42578125" style="1" customWidth="1"/>
    <col min="11271" max="11271" width="4.85546875" style="1" customWidth="1"/>
    <col min="11272" max="11272" width="8.42578125" style="1" customWidth="1"/>
    <col min="11273" max="11273" width="9" style="1" customWidth="1"/>
    <col min="11274" max="11274" width="5.42578125" style="1" customWidth="1"/>
    <col min="11275" max="11275" width="9" style="1" customWidth="1"/>
    <col min="11276" max="11276" width="4.5703125" style="1" customWidth="1"/>
    <col min="11277" max="11277" width="8.140625" style="1" customWidth="1"/>
    <col min="11278" max="11278" width="4.42578125" style="1" customWidth="1"/>
    <col min="11279" max="11279" width="5.85546875" style="1" customWidth="1"/>
    <col min="11280" max="11280" width="4.5703125" style="1" customWidth="1"/>
    <col min="11281" max="11281" width="7.42578125" style="1" customWidth="1"/>
    <col min="11282" max="11283" width="7.140625" style="1" customWidth="1"/>
    <col min="11284" max="11284" width="7.42578125" style="1" customWidth="1"/>
    <col min="11285" max="11285" width="6.140625" style="1" customWidth="1"/>
    <col min="11286" max="11286" width="5.140625" style="1" customWidth="1"/>
    <col min="11287" max="11288" width="7.42578125" style="1" customWidth="1"/>
    <col min="11289" max="11289" width="8.42578125" style="1" customWidth="1"/>
    <col min="11290" max="11290" width="5.85546875" style="1" customWidth="1"/>
    <col min="11291" max="11291" width="5.140625" style="1" customWidth="1"/>
    <col min="11292" max="11292" width="8.5703125" style="1" customWidth="1"/>
    <col min="11293" max="11293" width="7.140625" style="1" customWidth="1"/>
    <col min="11294" max="11294" width="5.85546875" style="1" customWidth="1"/>
    <col min="11295" max="11295" width="9.5703125" style="1" customWidth="1"/>
    <col min="11296" max="11296" width="7.42578125" style="1" customWidth="1"/>
    <col min="11297" max="11297" width="8" style="1" customWidth="1"/>
    <col min="11298" max="11298" width="7.140625" style="1" customWidth="1"/>
    <col min="11299" max="11299" width="6.5703125" style="1" customWidth="1"/>
    <col min="11300" max="11300" width="11.5703125" style="1" customWidth="1"/>
    <col min="11301" max="11301" width="17.5703125" style="1" customWidth="1"/>
    <col min="11302" max="11302" width="2" style="1" customWidth="1"/>
    <col min="11303" max="11303" width="6" style="1" customWidth="1"/>
    <col min="11304" max="11306" width="5.42578125" style="1" customWidth="1"/>
    <col min="11307" max="11307" width="4.85546875" style="1" customWidth="1"/>
    <col min="11308" max="11308" width="5.140625" style="1" customWidth="1"/>
    <col min="11309" max="11309" width="4.5703125" style="1" customWidth="1"/>
    <col min="11310" max="11310" width="5.42578125" style="1" customWidth="1"/>
    <col min="11311" max="11311" width="4.42578125" style="1" customWidth="1"/>
    <col min="11312" max="11312" width="6" style="1" customWidth="1"/>
    <col min="11313" max="11313" width="5" style="1" customWidth="1"/>
    <col min="11314" max="11314" width="5.42578125" style="1" customWidth="1"/>
    <col min="11315" max="11315" width="6.140625" style="1" customWidth="1"/>
    <col min="11316" max="11316" width="9.5703125" style="1" customWidth="1"/>
    <col min="11317" max="11317" width="1.42578125" style="1" customWidth="1"/>
    <col min="11318" max="11522" width="9.140625" style="1"/>
    <col min="11523" max="11523" width="3.85546875" style="1" customWidth="1"/>
    <col min="11524" max="11524" width="7" style="1" customWidth="1"/>
    <col min="11525" max="11525" width="10" style="1" customWidth="1"/>
    <col min="11526" max="11526" width="17.42578125" style="1" customWidth="1"/>
    <col min="11527" max="11527" width="4.85546875" style="1" customWidth="1"/>
    <col min="11528" max="11528" width="8.42578125" style="1" customWidth="1"/>
    <col min="11529" max="11529" width="9" style="1" customWidth="1"/>
    <col min="11530" max="11530" width="5.42578125" style="1" customWidth="1"/>
    <col min="11531" max="11531" width="9" style="1" customWidth="1"/>
    <col min="11532" max="11532" width="4.5703125" style="1" customWidth="1"/>
    <col min="11533" max="11533" width="8.140625" style="1" customWidth="1"/>
    <col min="11534" max="11534" width="4.42578125" style="1" customWidth="1"/>
    <col min="11535" max="11535" width="5.85546875" style="1" customWidth="1"/>
    <col min="11536" max="11536" width="4.5703125" style="1" customWidth="1"/>
    <col min="11537" max="11537" width="7.42578125" style="1" customWidth="1"/>
    <col min="11538" max="11539" width="7.140625" style="1" customWidth="1"/>
    <col min="11540" max="11540" width="7.42578125" style="1" customWidth="1"/>
    <col min="11541" max="11541" width="6.140625" style="1" customWidth="1"/>
    <col min="11542" max="11542" width="5.140625" style="1" customWidth="1"/>
    <col min="11543" max="11544" width="7.42578125" style="1" customWidth="1"/>
    <col min="11545" max="11545" width="8.42578125" style="1" customWidth="1"/>
    <col min="11546" max="11546" width="5.85546875" style="1" customWidth="1"/>
    <col min="11547" max="11547" width="5.140625" style="1" customWidth="1"/>
    <col min="11548" max="11548" width="8.5703125" style="1" customWidth="1"/>
    <col min="11549" max="11549" width="7.140625" style="1" customWidth="1"/>
    <col min="11550" max="11550" width="5.85546875" style="1" customWidth="1"/>
    <col min="11551" max="11551" width="9.5703125" style="1" customWidth="1"/>
    <col min="11552" max="11552" width="7.42578125" style="1" customWidth="1"/>
    <col min="11553" max="11553" width="8" style="1" customWidth="1"/>
    <col min="11554" max="11554" width="7.140625" style="1" customWidth="1"/>
    <col min="11555" max="11555" width="6.5703125" style="1" customWidth="1"/>
    <col min="11556" max="11556" width="11.5703125" style="1" customWidth="1"/>
    <col min="11557" max="11557" width="17.5703125" style="1" customWidth="1"/>
    <col min="11558" max="11558" width="2" style="1" customWidth="1"/>
    <col min="11559" max="11559" width="6" style="1" customWidth="1"/>
    <col min="11560" max="11562" width="5.42578125" style="1" customWidth="1"/>
    <col min="11563" max="11563" width="4.85546875" style="1" customWidth="1"/>
    <col min="11564" max="11564" width="5.140625" style="1" customWidth="1"/>
    <col min="11565" max="11565" width="4.5703125" style="1" customWidth="1"/>
    <col min="11566" max="11566" width="5.42578125" style="1" customWidth="1"/>
    <col min="11567" max="11567" width="4.42578125" style="1" customWidth="1"/>
    <col min="11568" max="11568" width="6" style="1" customWidth="1"/>
    <col min="11569" max="11569" width="5" style="1" customWidth="1"/>
    <col min="11570" max="11570" width="5.42578125" style="1" customWidth="1"/>
    <col min="11571" max="11571" width="6.140625" style="1" customWidth="1"/>
    <col min="11572" max="11572" width="9.5703125" style="1" customWidth="1"/>
    <col min="11573" max="11573" width="1.42578125" style="1" customWidth="1"/>
    <col min="11574" max="11778" width="9.140625" style="1"/>
    <col min="11779" max="11779" width="3.85546875" style="1" customWidth="1"/>
    <col min="11780" max="11780" width="7" style="1" customWidth="1"/>
    <col min="11781" max="11781" width="10" style="1" customWidth="1"/>
    <col min="11782" max="11782" width="17.42578125" style="1" customWidth="1"/>
    <col min="11783" max="11783" width="4.85546875" style="1" customWidth="1"/>
    <col min="11784" max="11784" width="8.42578125" style="1" customWidth="1"/>
    <col min="11785" max="11785" width="9" style="1" customWidth="1"/>
    <col min="11786" max="11786" width="5.42578125" style="1" customWidth="1"/>
    <col min="11787" max="11787" width="9" style="1" customWidth="1"/>
    <col min="11788" max="11788" width="4.5703125" style="1" customWidth="1"/>
    <col min="11789" max="11789" width="8.140625" style="1" customWidth="1"/>
    <col min="11790" max="11790" width="4.42578125" style="1" customWidth="1"/>
    <col min="11791" max="11791" width="5.85546875" style="1" customWidth="1"/>
    <col min="11792" max="11792" width="4.5703125" style="1" customWidth="1"/>
    <col min="11793" max="11793" width="7.42578125" style="1" customWidth="1"/>
    <col min="11794" max="11795" width="7.140625" style="1" customWidth="1"/>
    <col min="11796" max="11796" width="7.42578125" style="1" customWidth="1"/>
    <col min="11797" max="11797" width="6.140625" style="1" customWidth="1"/>
    <col min="11798" max="11798" width="5.140625" style="1" customWidth="1"/>
    <col min="11799" max="11800" width="7.42578125" style="1" customWidth="1"/>
    <col min="11801" max="11801" width="8.42578125" style="1" customWidth="1"/>
    <col min="11802" max="11802" width="5.85546875" style="1" customWidth="1"/>
    <col min="11803" max="11803" width="5.140625" style="1" customWidth="1"/>
    <col min="11804" max="11804" width="8.5703125" style="1" customWidth="1"/>
    <col min="11805" max="11805" width="7.140625" style="1" customWidth="1"/>
    <col min="11806" max="11806" width="5.85546875" style="1" customWidth="1"/>
    <col min="11807" max="11807" width="9.5703125" style="1" customWidth="1"/>
    <col min="11808" max="11808" width="7.42578125" style="1" customWidth="1"/>
    <col min="11809" max="11809" width="8" style="1" customWidth="1"/>
    <col min="11810" max="11810" width="7.140625" style="1" customWidth="1"/>
    <col min="11811" max="11811" width="6.5703125" style="1" customWidth="1"/>
    <col min="11812" max="11812" width="11.5703125" style="1" customWidth="1"/>
    <col min="11813" max="11813" width="17.5703125" style="1" customWidth="1"/>
    <col min="11814" max="11814" width="2" style="1" customWidth="1"/>
    <col min="11815" max="11815" width="6" style="1" customWidth="1"/>
    <col min="11816" max="11818" width="5.42578125" style="1" customWidth="1"/>
    <col min="11819" max="11819" width="4.85546875" style="1" customWidth="1"/>
    <col min="11820" max="11820" width="5.140625" style="1" customWidth="1"/>
    <col min="11821" max="11821" width="4.5703125" style="1" customWidth="1"/>
    <col min="11822" max="11822" width="5.42578125" style="1" customWidth="1"/>
    <col min="11823" max="11823" width="4.42578125" style="1" customWidth="1"/>
    <col min="11824" max="11824" width="6" style="1" customWidth="1"/>
    <col min="11825" max="11825" width="5" style="1" customWidth="1"/>
    <col min="11826" max="11826" width="5.42578125" style="1" customWidth="1"/>
    <col min="11827" max="11827" width="6.140625" style="1" customWidth="1"/>
    <col min="11828" max="11828" width="9.5703125" style="1" customWidth="1"/>
    <col min="11829" max="11829" width="1.42578125" style="1" customWidth="1"/>
    <col min="11830" max="12034" width="9.140625" style="1"/>
    <col min="12035" max="12035" width="3.85546875" style="1" customWidth="1"/>
    <col min="12036" max="12036" width="7" style="1" customWidth="1"/>
    <col min="12037" max="12037" width="10" style="1" customWidth="1"/>
    <col min="12038" max="12038" width="17.42578125" style="1" customWidth="1"/>
    <col min="12039" max="12039" width="4.85546875" style="1" customWidth="1"/>
    <col min="12040" max="12040" width="8.42578125" style="1" customWidth="1"/>
    <col min="12041" max="12041" width="9" style="1" customWidth="1"/>
    <col min="12042" max="12042" width="5.42578125" style="1" customWidth="1"/>
    <col min="12043" max="12043" width="9" style="1" customWidth="1"/>
    <col min="12044" max="12044" width="4.5703125" style="1" customWidth="1"/>
    <col min="12045" max="12045" width="8.140625" style="1" customWidth="1"/>
    <col min="12046" max="12046" width="4.42578125" style="1" customWidth="1"/>
    <col min="12047" max="12047" width="5.85546875" style="1" customWidth="1"/>
    <col min="12048" max="12048" width="4.5703125" style="1" customWidth="1"/>
    <col min="12049" max="12049" width="7.42578125" style="1" customWidth="1"/>
    <col min="12050" max="12051" width="7.140625" style="1" customWidth="1"/>
    <col min="12052" max="12052" width="7.42578125" style="1" customWidth="1"/>
    <col min="12053" max="12053" width="6.140625" style="1" customWidth="1"/>
    <col min="12054" max="12054" width="5.140625" style="1" customWidth="1"/>
    <col min="12055" max="12056" width="7.42578125" style="1" customWidth="1"/>
    <col min="12057" max="12057" width="8.42578125" style="1" customWidth="1"/>
    <col min="12058" max="12058" width="5.85546875" style="1" customWidth="1"/>
    <col min="12059" max="12059" width="5.140625" style="1" customWidth="1"/>
    <col min="12060" max="12060" width="8.5703125" style="1" customWidth="1"/>
    <col min="12061" max="12061" width="7.140625" style="1" customWidth="1"/>
    <col min="12062" max="12062" width="5.85546875" style="1" customWidth="1"/>
    <col min="12063" max="12063" width="9.5703125" style="1" customWidth="1"/>
    <col min="12064" max="12064" width="7.42578125" style="1" customWidth="1"/>
    <col min="12065" max="12065" width="8" style="1" customWidth="1"/>
    <col min="12066" max="12066" width="7.140625" style="1" customWidth="1"/>
    <col min="12067" max="12067" width="6.5703125" style="1" customWidth="1"/>
    <col min="12068" max="12068" width="11.5703125" style="1" customWidth="1"/>
    <col min="12069" max="12069" width="17.5703125" style="1" customWidth="1"/>
    <col min="12070" max="12070" width="2" style="1" customWidth="1"/>
    <col min="12071" max="12071" width="6" style="1" customWidth="1"/>
    <col min="12072" max="12074" width="5.42578125" style="1" customWidth="1"/>
    <col min="12075" max="12075" width="4.85546875" style="1" customWidth="1"/>
    <col min="12076" max="12076" width="5.140625" style="1" customWidth="1"/>
    <col min="12077" max="12077" width="4.5703125" style="1" customWidth="1"/>
    <col min="12078" max="12078" width="5.42578125" style="1" customWidth="1"/>
    <col min="12079" max="12079" width="4.42578125" style="1" customWidth="1"/>
    <col min="12080" max="12080" width="6" style="1" customWidth="1"/>
    <col min="12081" max="12081" width="5" style="1" customWidth="1"/>
    <col min="12082" max="12082" width="5.42578125" style="1" customWidth="1"/>
    <col min="12083" max="12083" width="6.140625" style="1" customWidth="1"/>
    <col min="12084" max="12084" width="9.5703125" style="1" customWidth="1"/>
    <col min="12085" max="12085" width="1.42578125" style="1" customWidth="1"/>
    <col min="12086" max="12290" width="9.140625" style="1"/>
    <col min="12291" max="12291" width="3.85546875" style="1" customWidth="1"/>
    <col min="12292" max="12292" width="7" style="1" customWidth="1"/>
    <col min="12293" max="12293" width="10" style="1" customWidth="1"/>
    <col min="12294" max="12294" width="17.42578125" style="1" customWidth="1"/>
    <col min="12295" max="12295" width="4.85546875" style="1" customWidth="1"/>
    <col min="12296" max="12296" width="8.42578125" style="1" customWidth="1"/>
    <col min="12297" max="12297" width="9" style="1" customWidth="1"/>
    <col min="12298" max="12298" width="5.42578125" style="1" customWidth="1"/>
    <col min="12299" max="12299" width="9" style="1" customWidth="1"/>
    <col min="12300" max="12300" width="4.5703125" style="1" customWidth="1"/>
    <col min="12301" max="12301" width="8.140625" style="1" customWidth="1"/>
    <col min="12302" max="12302" width="4.42578125" style="1" customWidth="1"/>
    <col min="12303" max="12303" width="5.85546875" style="1" customWidth="1"/>
    <col min="12304" max="12304" width="4.5703125" style="1" customWidth="1"/>
    <col min="12305" max="12305" width="7.42578125" style="1" customWidth="1"/>
    <col min="12306" max="12307" width="7.140625" style="1" customWidth="1"/>
    <col min="12308" max="12308" width="7.42578125" style="1" customWidth="1"/>
    <col min="12309" max="12309" width="6.140625" style="1" customWidth="1"/>
    <col min="12310" max="12310" width="5.140625" style="1" customWidth="1"/>
    <col min="12311" max="12312" width="7.42578125" style="1" customWidth="1"/>
    <col min="12313" max="12313" width="8.42578125" style="1" customWidth="1"/>
    <col min="12314" max="12314" width="5.85546875" style="1" customWidth="1"/>
    <col min="12315" max="12315" width="5.140625" style="1" customWidth="1"/>
    <col min="12316" max="12316" width="8.5703125" style="1" customWidth="1"/>
    <col min="12317" max="12317" width="7.140625" style="1" customWidth="1"/>
    <col min="12318" max="12318" width="5.85546875" style="1" customWidth="1"/>
    <col min="12319" max="12319" width="9.5703125" style="1" customWidth="1"/>
    <col min="12320" max="12320" width="7.42578125" style="1" customWidth="1"/>
    <col min="12321" max="12321" width="8" style="1" customWidth="1"/>
    <col min="12322" max="12322" width="7.140625" style="1" customWidth="1"/>
    <col min="12323" max="12323" width="6.5703125" style="1" customWidth="1"/>
    <col min="12324" max="12324" width="11.5703125" style="1" customWidth="1"/>
    <col min="12325" max="12325" width="17.5703125" style="1" customWidth="1"/>
    <col min="12326" max="12326" width="2" style="1" customWidth="1"/>
    <col min="12327" max="12327" width="6" style="1" customWidth="1"/>
    <col min="12328" max="12330" width="5.42578125" style="1" customWidth="1"/>
    <col min="12331" max="12331" width="4.85546875" style="1" customWidth="1"/>
    <col min="12332" max="12332" width="5.140625" style="1" customWidth="1"/>
    <col min="12333" max="12333" width="4.5703125" style="1" customWidth="1"/>
    <col min="12334" max="12334" width="5.42578125" style="1" customWidth="1"/>
    <col min="12335" max="12335" width="4.42578125" style="1" customWidth="1"/>
    <col min="12336" max="12336" width="6" style="1" customWidth="1"/>
    <col min="12337" max="12337" width="5" style="1" customWidth="1"/>
    <col min="12338" max="12338" width="5.42578125" style="1" customWidth="1"/>
    <col min="12339" max="12339" width="6.140625" style="1" customWidth="1"/>
    <col min="12340" max="12340" width="9.5703125" style="1" customWidth="1"/>
    <col min="12341" max="12341" width="1.42578125" style="1" customWidth="1"/>
    <col min="12342" max="12546" width="9.140625" style="1"/>
    <col min="12547" max="12547" width="3.85546875" style="1" customWidth="1"/>
    <col min="12548" max="12548" width="7" style="1" customWidth="1"/>
    <col min="12549" max="12549" width="10" style="1" customWidth="1"/>
    <col min="12550" max="12550" width="17.42578125" style="1" customWidth="1"/>
    <col min="12551" max="12551" width="4.85546875" style="1" customWidth="1"/>
    <col min="12552" max="12552" width="8.42578125" style="1" customWidth="1"/>
    <col min="12553" max="12553" width="9" style="1" customWidth="1"/>
    <col min="12554" max="12554" width="5.42578125" style="1" customWidth="1"/>
    <col min="12555" max="12555" width="9" style="1" customWidth="1"/>
    <col min="12556" max="12556" width="4.5703125" style="1" customWidth="1"/>
    <col min="12557" max="12557" width="8.140625" style="1" customWidth="1"/>
    <col min="12558" max="12558" width="4.42578125" style="1" customWidth="1"/>
    <col min="12559" max="12559" width="5.85546875" style="1" customWidth="1"/>
    <col min="12560" max="12560" width="4.5703125" style="1" customWidth="1"/>
    <col min="12561" max="12561" width="7.42578125" style="1" customWidth="1"/>
    <col min="12562" max="12563" width="7.140625" style="1" customWidth="1"/>
    <col min="12564" max="12564" width="7.42578125" style="1" customWidth="1"/>
    <col min="12565" max="12565" width="6.140625" style="1" customWidth="1"/>
    <col min="12566" max="12566" width="5.140625" style="1" customWidth="1"/>
    <col min="12567" max="12568" width="7.42578125" style="1" customWidth="1"/>
    <col min="12569" max="12569" width="8.42578125" style="1" customWidth="1"/>
    <col min="12570" max="12570" width="5.85546875" style="1" customWidth="1"/>
    <col min="12571" max="12571" width="5.140625" style="1" customWidth="1"/>
    <col min="12572" max="12572" width="8.5703125" style="1" customWidth="1"/>
    <col min="12573" max="12573" width="7.140625" style="1" customWidth="1"/>
    <col min="12574" max="12574" width="5.85546875" style="1" customWidth="1"/>
    <col min="12575" max="12575" width="9.5703125" style="1" customWidth="1"/>
    <col min="12576" max="12576" width="7.42578125" style="1" customWidth="1"/>
    <col min="12577" max="12577" width="8" style="1" customWidth="1"/>
    <col min="12578" max="12578" width="7.140625" style="1" customWidth="1"/>
    <col min="12579" max="12579" width="6.5703125" style="1" customWidth="1"/>
    <col min="12580" max="12580" width="11.5703125" style="1" customWidth="1"/>
    <col min="12581" max="12581" width="17.5703125" style="1" customWidth="1"/>
    <col min="12582" max="12582" width="2" style="1" customWidth="1"/>
    <col min="12583" max="12583" width="6" style="1" customWidth="1"/>
    <col min="12584" max="12586" width="5.42578125" style="1" customWidth="1"/>
    <col min="12587" max="12587" width="4.85546875" style="1" customWidth="1"/>
    <col min="12588" max="12588" width="5.140625" style="1" customWidth="1"/>
    <col min="12589" max="12589" width="4.5703125" style="1" customWidth="1"/>
    <col min="12590" max="12590" width="5.42578125" style="1" customWidth="1"/>
    <col min="12591" max="12591" width="4.42578125" style="1" customWidth="1"/>
    <col min="12592" max="12592" width="6" style="1" customWidth="1"/>
    <col min="12593" max="12593" width="5" style="1" customWidth="1"/>
    <col min="12594" max="12594" width="5.42578125" style="1" customWidth="1"/>
    <col min="12595" max="12595" width="6.140625" style="1" customWidth="1"/>
    <col min="12596" max="12596" width="9.5703125" style="1" customWidth="1"/>
    <col min="12597" max="12597" width="1.42578125" style="1" customWidth="1"/>
    <col min="12598" max="12802" width="9.140625" style="1"/>
    <col min="12803" max="12803" width="3.85546875" style="1" customWidth="1"/>
    <col min="12804" max="12804" width="7" style="1" customWidth="1"/>
    <col min="12805" max="12805" width="10" style="1" customWidth="1"/>
    <col min="12806" max="12806" width="17.42578125" style="1" customWidth="1"/>
    <col min="12807" max="12807" width="4.85546875" style="1" customWidth="1"/>
    <col min="12808" max="12808" width="8.42578125" style="1" customWidth="1"/>
    <col min="12809" max="12809" width="9" style="1" customWidth="1"/>
    <col min="12810" max="12810" width="5.42578125" style="1" customWidth="1"/>
    <col min="12811" max="12811" width="9" style="1" customWidth="1"/>
    <col min="12812" max="12812" width="4.5703125" style="1" customWidth="1"/>
    <col min="12813" max="12813" width="8.140625" style="1" customWidth="1"/>
    <col min="12814" max="12814" width="4.42578125" style="1" customWidth="1"/>
    <col min="12815" max="12815" width="5.85546875" style="1" customWidth="1"/>
    <col min="12816" max="12816" width="4.5703125" style="1" customWidth="1"/>
    <col min="12817" max="12817" width="7.42578125" style="1" customWidth="1"/>
    <col min="12818" max="12819" width="7.140625" style="1" customWidth="1"/>
    <col min="12820" max="12820" width="7.42578125" style="1" customWidth="1"/>
    <col min="12821" max="12821" width="6.140625" style="1" customWidth="1"/>
    <col min="12822" max="12822" width="5.140625" style="1" customWidth="1"/>
    <col min="12823" max="12824" width="7.42578125" style="1" customWidth="1"/>
    <col min="12825" max="12825" width="8.42578125" style="1" customWidth="1"/>
    <col min="12826" max="12826" width="5.85546875" style="1" customWidth="1"/>
    <col min="12827" max="12827" width="5.140625" style="1" customWidth="1"/>
    <col min="12828" max="12828" width="8.5703125" style="1" customWidth="1"/>
    <col min="12829" max="12829" width="7.140625" style="1" customWidth="1"/>
    <col min="12830" max="12830" width="5.85546875" style="1" customWidth="1"/>
    <col min="12831" max="12831" width="9.5703125" style="1" customWidth="1"/>
    <col min="12832" max="12832" width="7.42578125" style="1" customWidth="1"/>
    <col min="12833" max="12833" width="8" style="1" customWidth="1"/>
    <col min="12834" max="12834" width="7.140625" style="1" customWidth="1"/>
    <col min="12835" max="12835" width="6.5703125" style="1" customWidth="1"/>
    <col min="12836" max="12836" width="11.5703125" style="1" customWidth="1"/>
    <col min="12837" max="12837" width="17.5703125" style="1" customWidth="1"/>
    <col min="12838" max="12838" width="2" style="1" customWidth="1"/>
    <col min="12839" max="12839" width="6" style="1" customWidth="1"/>
    <col min="12840" max="12842" width="5.42578125" style="1" customWidth="1"/>
    <col min="12843" max="12843" width="4.85546875" style="1" customWidth="1"/>
    <col min="12844" max="12844" width="5.140625" style="1" customWidth="1"/>
    <col min="12845" max="12845" width="4.5703125" style="1" customWidth="1"/>
    <col min="12846" max="12846" width="5.42578125" style="1" customWidth="1"/>
    <col min="12847" max="12847" width="4.42578125" style="1" customWidth="1"/>
    <col min="12848" max="12848" width="6" style="1" customWidth="1"/>
    <col min="12849" max="12849" width="5" style="1" customWidth="1"/>
    <col min="12850" max="12850" width="5.42578125" style="1" customWidth="1"/>
    <col min="12851" max="12851" width="6.140625" style="1" customWidth="1"/>
    <col min="12852" max="12852" width="9.5703125" style="1" customWidth="1"/>
    <col min="12853" max="12853" width="1.42578125" style="1" customWidth="1"/>
    <col min="12854" max="13058" width="9.140625" style="1"/>
    <col min="13059" max="13059" width="3.85546875" style="1" customWidth="1"/>
    <col min="13060" max="13060" width="7" style="1" customWidth="1"/>
    <col min="13061" max="13061" width="10" style="1" customWidth="1"/>
    <col min="13062" max="13062" width="17.42578125" style="1" customWidth="1"/>
    <col min="13063" max="13063" width="4.85546875" style="1" customWidth="1"/>
    <col min="13064" max="13064" width="8.42578125" style="1" customWidth="1"/>
    <col min="13065" max="13065" width="9" style="1" customWidth="1"/>
    <col min="13066" max="13066" width="5.42578125" style="1" customWidth="1"/>
    <col min="13067" max="13067" width="9" style="1" customWidth="1"/>
    <col min="13068" max="13068" width="4.5703125" style="1" customWidth="1"/>
    <col min="13069" max="13069" width="8.140625" style="1" customWidth="1"/>
    <col min="13070" max="13070" width="4.42578125" style="1" customWidth="1"/>
    <col min="13071" max="13071" width="5.85546875" style="1" customWidth="1"/>
    <col min="13072" max="13072" width="4.5703125" style="1" customWidth="1"/>
    <col min="13073" max="13073" width="7.42578125" style="1" customWidth="1"/>
    <col min="13074" max="13075" width="7.140625" style="1" customWidth="1"/>
    <col min="13076" max="13076" width="7.42578125" style="1" customWidth="1"/>
    <col min="13077" max="13077" width="6.140625" style="1" customWidth="1"/>
    <col min="13078" max="13078" width="5.140625" style="1" customWidth="1"/>
    <col min="13079" max="13080" width="7.42578125" style="1" customWidth="1"/>
    <col min="13081" max="13081" width="8.42578125" style="1" customWidth="1"/>
    <col min="13082" max="13082" width="5.85546875" style="1" customWidth="1"/>
    <col min="13083" max="13083" width="5.140625" style="1" customWidth="1"/>
    <col min="13084" max="13084" width="8.5703125" style="1" customWidth="1"/>
    <col min="13085" max="13085" width="7.140625" style="1" customWidth="1"/>
    <col min="13086" max="13086" width="5.85546875" style="1" customWidth="1"/>
    <col min="13087" max="13087" width="9.5703125" style="1" customWidth="1"/>
    <col min="13088" max="13088" width="7.42578125" style="1" customWidth="1"/>
    <col min="13089" max="13089" width="8" style="1" customWidth="1"/>
    <col min="13090" max="13090" width="7.140625" style="1" customWidth="1"/>
    <col min="13091" max="13091" width="6.5703125" style="1" customWidth="1"/>
    <col min="13092" max="13092" width="11.5703125" style="1" customWidth="1"/>
    <col min="13093" max="13093" width="17.5703125" style="1" customWidth="1"/>
    <col min="13094" max="13094" width="2" style="1" customWidth="1"/>
    <col min="13095" max="13095" width="6" style="1" customWidth="1"/>
    <col min="13096" max="13098" width="5.42578125" style="1" customWidth="1"/>
    <col min="13099" max="13099" width="4.85546875" style="1" customWidth="1"/>
    <col min="13100" max="13100" width="5.140625" style="1" customWidth="1"/>
    <col min="13101" max="13101" width="4.5703125" style="1" customWidth="1"/>
    <col min="13102" max="13102" width="5.42578125" style="1" customWidth="1"/>
    <col min="13103" max="13103" width="4.42578125" style="1" customWidth="1"/>
    <col min="13104" max="13104" width="6" style="1" customWidth="1"/>
    <col min="13105" max="13105" width="5" style="1" customWidth="1"/>
    <col min="13106" max="13106" width="5.42578125" style="1" customWidth="1"/>
    <col min="13107" max="13107" width="6.140625" style="1" customWidth="1"/>
    <col min="13108" max="13108" width="9.5703125" style="1" customWidth="1"/>
    <col min="13109" max="13109" width="1.42578125" style="1" customWidth="1"/>
    <col min="13110" max="13314" width="9.140625" style="1"/>
    <col min="13315" max="13315" width="3.85546875" style="1" customWidth="1"/>
    <col min="13316" max="13316" width="7" style="1" customWidth="1"/>
    <col min="13317" max="13317" width="10" style="1" customWidth="1"/>
    <col min="13318" max="13318" width="17.42578125" style="1" customWidth="1"/>
    <col min="13319" max="13319" width="4.85546875" style="1" customWidth="1"/>
    <col min="13320" max="13320" width="8.42578125" style="1" customWidth="1"/>
    <col min="13321" max="13321" width="9" style="1" customWidth="1"/>
    <col min="13322" max="13322" width="5.42578125" style="1" customWidth="1"/>
    <col min="13323" max="13323" width="9" style="1" customWidth="1"/>
    <col min="13324" max="13324" width="4.5703125" style="1" customWidth="1"/>
    <col min="13325" max="13325" width="8.140625" style="1" customWidth="1"/>
    <col min="13326" max="13326" width="4.42578125" style="1" customWidth="1"/>
    <col min="13327" max="13327" width="5.85546875" style="1" customWidth="1"/>
    <col min="13328" max="13328" width="4.5703125" style="1" customWidth="1"/>
    <col min="13329" max="13329" width="7.42578125" style="1" customWidth="1"/>
    <col min="13330" max="13331" width="7.140625" style="1" customWidth="1"/>
    <col min="13332" max="13332" width="7.42578125" style="1" customWidth="1"/>
    <col min="13333" max="13333" width="6.140625" style="1" customWidth="1"/>
    <col min="13334" max="13334" width="5.140625" style="1" customWidth="1"/>
    <col min="13335" max="13336" width="7.42578125" style="1" customWidth="1"/>
    <col min="13337" max="13337" width="8.42578125" style="1" customWidth="1"/>
    <col min="13338" max="13338" width="5.85546875" style="1" customWidth="1"/>
    <col min="13339" max="13339" width="5.140625" style="1" customWidth="1"/>
    <col min="13340" max="13340" width="8.5703125" style="1" customWidth="1"/>
    <col min="13341" max="13341" width="7.140625" style="1" customWidth="1"/>
    <col min="13342" max="13342" width="5.85546875" style="1" customWidth="1"/>
    <col min="13343" max="13343" width="9.5703125" style="1" customWidth="1"/>
    <col min="13344" max="13344" width="7.42578125" style="1" customWidth="1"/>
    <col min="13345" max="13345" width="8" style="1" customWidth="1"/>
    <col min="13346" max="13346" width="7.140625" style="1" customWidth="1"/>
    <col min="13347" max="13347" width="6.5703125" style="1" customWidth="1"/>
    <col min="13348" max="13348" width="11.5703125" style="1" customWidth="1"/>
    <col min="13349" max="13349" width="17.5703125" style="1" customWidth="1"/>
    <col min="13350" max="13350" width="2" style="1" customWidth="1"/>
    <col min="13351" max="13351" width="6" style="1" customWidth="1"/>
    <col min="13352" max="13354" width="5.42578125" style="1" customWidth="1"/>
    <col min="13355" max="13355" width="4.85546875" style="1" customWidth="1"/>
    <col min="13356" max="13356" width="5.140625" style="1" customWidth="1"/>
    <col min="13357" max="13357" width="4.5703125" style="1" customWidth="1"/>
    <col min="13358" max="13358" width="5.42578125" style="1" customWidth="1"/>
    <col min="13359" max="13359" width="4.42578125" style="1" customWidth="1"/>
    <col min="13360" max="13360" width="6" style="1" customWidth="1"/>
    <col min="13361" max="13361" width="5" style="1" customWidth="1"/>
    <col min="13362" max="13362" width="5.42578125" style="1" customWidth="1"/>
    <col min="13363" max="13363" width="6.140625" style="1" customWidth="1"/>
    <col min="13364" max="13364" width="9.5703125" style="1" customWidth="1"/>
    <col min="13365" max="13365" width="1.42578125" style="1" customWidth="1"/>
    <col min="13366" max="13570" width="9.140625" style="1"/>
    <col min="13571" max="13571" width="3.85546875" style="1" customWidth="1"/>
    <col min="13572" max="13572" width="7" style="1" customWidth="1"/>
    <col min="13573" max="13573" width="10" style="1" customWidth="1"/>
    <col min="13574" max="13574" width="17.42578125" style="1" customWidth="1"/>
    <col min="13575" max="13575" width="4.85546875" style="1" customWidth="1"/>
    <col min="13576" max="13576" width="8.42578125" style="1" customWidth="1"/>
    <col min="13577" max="13577" width="9" style="1" customWidth="1"/>
    <col min="13578" max="13578" width="5.42578125" style="1" customWidth="1"/>
    <col min="13579" max="13579" width="9" style="1" customWidth="1"/>
    <col min="13580" max="13580" width="4.5703125" style="1" customWidth="1"/>
    <col min="13581" max="13581" width="8.140625" style="1" customWidth="1"/>
    <col min="13582" max="13582" width="4.42578125" style="1" customWidth="1"/>
    <col min="13583" max="13583" width="5.85546875" style="1" customWidth="1"/>
    <col min="13584" max="13584" width="4.5703125" style="1" customWidth="1"/>
    <col min="13585" max="13585" width="7.42578125" style="1" customWidth="1"/>
    <col min="13586" max="13587" width="7.140625" style="1" customWidth="1"/>
    <col min="13588" max="13588" width="7.42578125" style="1" customWidth="1"/>
    <col min="13589" max="13589" width="6.140625" style="1" customWidth="1"/>
    <col min="13590" max="13590" width="5.140625" style="1" customWidth="1"/>
    <col min="13591" max="13592" width="7.42578125" style="1" customWidth="1"/>
    <col min="13593" max="13593" width="8.42578125" style="1" customWidth="1"/>
    <col min="13594" max="13594" width="5.85546875" style="1" customWidth="1"/>
    <col min="13595" max="13595" width="5.140625" style="1" customWidth="1"/>
    <col min="13596" max="13596" width="8.5703125" style="1" customWidth="1"/>
    <col min="13597" max="13597" width="7.140625" style="1" customWidth="1"/>
    <col min="13598" max="13598" width="5.85546875" style="1" customWidth="1"/>
    <col min="13599" max="13599" width="9.5703125" style="1" customWidth="1"/>
    <col min="13600" max="13600" width="7.42578125" style="1" customWidth="1"/>
    <col min="13601" max="13601" width="8" style="1" customWidth="1"/>
    <col min="13602" max="13602" width="7.140625" style="1" customWidth="1"/>
    <col min="13603" max="13603" width="6.5703125" style="1" customWidth="1"/>
    <col min="13604" max="13604" width="11.5703125" style="1" customWidth="1"/>
    <col min="13605" max="13605" width="17.5703125" style="1" customWidth="1"/>
    <col min="13606" max="13606" width="2" style="1" customWidth="1"/>
    <col min="13607" max="13607" width="6" style="1" customWidth="1"/>
    <col min="13608" max="13610" width="5.42578125" style="1" customWidth="1"/>
    <col min="13611" max="13611" width="4.85546875" style="1" customWidth="1"/>
    <col min="13612" max="13612" width="5.140625" style="1" customWidth="1"/>
    <col min="13613" max="13613" width="4.5703125" style="1" customWidth="1"/>
    <col min="13614" max="13614" width="5.42578125" style="1" customWidth="1"/>
    <col min="13615" max="13615" width="4.42578125" style="1" customWidth="1"/>
    <col min="13616" max="13616" width="6" style="1" customWidth="1"/>
    <col min="13617" max="13617" width="5" style="1" customWidth="1"/>
    <col min="13618" max="13618" width="5.42578125" style="1" customWidth="1"/>
    <col min="13619" max="13619" width="6.140625" style="1" customWidth="1"/>
    <col min="13620" max="13620" width="9.5703125" style="1" customWidth="1"/>
    <col min="13621" max="13621" width="1.42578125" style="1" customWidth="1"/>
    <col min="13622" max="13826" width="9.140625" style="1"/>
    <col min="13827" max="13827" width="3.85546875" style="1" customWidth="1"/>
    <col min="13828" max="13828" width="7" style="1" customWidth="1"/>
    <col min="13829" max="13829" width="10" style="1" customWidth="1"/>
    <col min="13830" max="13830" width="17.42578125" style="1" customWidth="1"/>
    <col min="13831" max="13831" width="4.85546875" style="1" customWidth="1"/>
    <col min="13832" max="13832" width="8.42578125" style="1" customWidth="1"/>
    <col min="13833" max="13833" width="9" style="1" customWidth="1"/>
    <col min="13834" max="13834" width="5.42578125" style="1" customWidth="1"/>
    <col min="13835" max="13835" width="9" style="1" customWidth="1"/>
    <col min="13836" max="13836" width="4.5703125" style="1" customWidth="1"/>
    <col min="13837" max="13837" width="8.140625" style="1" customWidth="1"/>
    <col min="13838" max="13838" width="4.42578125" style="1" customWidth="1"/>
    <col min="13839" max="13839" width="5.85546875" style="1" customWidth="1"/>
    <col min="13840" max="13840" width="4.5703125" style="1" customWidth="1"/>
    <col min="13841" max="13841" width="7.42578125" style="1" customWidth="1"/>
    <col min="13842" max="13843" width="7.140625" style="1" customWidth="1"/>
    <col min="13844" max="13844" width="7.42578125" style="1" customWidth="1"/>
    <col min="13845" max="13845" width="6.140625" style="1" customWidth="1"/>
    <col min="13846" max="13846" width="5.140625" style="1" customWidth="1"/>
    <col min="13847" max="13848" width="7.42578125" style="1" customWidth="1"/>
    <col min="13849" max="13849" width="8.42578125" style="1" customWidth="1"/>
    <col min="13850" max="13850" width="5.85546875" style="1" customWidth="1"/>
    <col min="13851" max="13851" width="5.140625" style="1" customWidth="1"/>
    <col min="13852" max="13852" width="8.5703125" style="1" customWidth="1"/>
    <col min="13853" max="13853" width="7.140625" style="1" customWidth="1"/>
    <col min="13854" max="13854" width="5.85546875" style="1" customWidth="1"/>
    <col min="13855" max="13855" width="9.5703125" style="1" customWidth="1"/>
    <col min="13856" max="13856" width="7.42578125" style="1" customWidth="1"/>
    <col min="13857" max="13857" width="8" style="1" customWidth="1"/>
    <col min="13858" max="13858" width="7.140625" style="1" customWidth="1"/>
    <col min="13859" max="13859" width="6.5703125" style="1" customWidth="1"/>
    <col min="13860" max="13860" width="11.5703125" style="1" customWidth="1"/>
    <col min="13861" max="13861" width="17.5703125" style="1" customWidth="1"/>
    <col min="13862" max="13862" width="2" style="1" customWidth="1"/>
    <col min="13863" max="13863" width="6" style="1" customWidth="1"/>
    <col min="13864" max="13866" width="5.42578125" style="1" customWidth="1"/>
    <col min="13867" max="13867" width="4.85546875" style="1" customWidth="1"/>
    <col min="13868" max="13868" width="5.140625" style="1" customWidth="1"/>
    <col min="13869" max="13869" width="4.5703125" style="1" customWidth="1"/>
    <col min="13870" max="13870" width="5.42578125" style="1" customWidth="1"/>
    <col min="13871" max="13871" width="4.42578125" style="1" customWidth="1"/>
    <col min="13872" max="13872" width="6" style="1" customWidth="1"/>
    <col min="13873" max="13873" width="5" style="1" customWidth="1"/>
    <col min="13874" max="13874" width="5.42578125" style="1" customWidth="1"/>
    <col min="13875" max="13875" width="6.140625" style="1" customWidth="1"/>
    <col min="13876" max="13876" width="9.5703125" style="1" customWidth="1"/>
    <col min="13877" max="13877" width="1.42578125" style="1" customWidth="1"/>
    <col min="13878" max="14082" width="9.140625" style="1"/>
    <col min="14083" max="14083" width="3.85546875" style="1" customWidth="1"/>
    <col min="14084" max="14084" width="7" style="1" customWidth="1"/>
    <col min="14085" max="14085" width="10" style="1" customWidth="1"/>
    <col min="14086" max="14086" width="17.42578125" style="1" customWidth="1"/>
    <col min="14087" max="14087" width="4.85546875" style="1" customWidth="1"/>
    <col min="14088" max="14088" width="8.42578125" style="1" customWidth="1"/>
    <col min="14089" max="14089" width="9" style="1" customWidth="1"/>
    <col min="14090" max="14090" width="5.42578125" style="1" customWidth="1"/>
    <col min="14091" max="14091" width="9" style="1" customWidth="1"/>
    <col min="14092" max="14092" width="4.5703125" style="1" customWidth="1"/>
    <col min="14093" max="14093" width="8.140625" style="1" customWidth="1"/>
    <col min="14094" max="14094" width="4.42578125" style="1" customWidth="1"/>
    <col min="14095" max="14095" width="5.85546875" style="1" customWidth="1"/>
    <col min="14096" max="14096" width="4.5703125" style="1" customWidth="1"/>
    <col min="14097" max="14097" width="7.42578125" style="1" customWidth="1"/>
    <col min="14098" max="14099" width="7.140625" style="1" customWidth="1"/>
    <col min="14100" max="14100" width="7.42578125" style="1" customWidth="1"/>
    <col min="14101" max="14101" width="6.140625" style="1" customWidth="1"/>
    <col min="14102" max="14102" width="5.140625" style="1" customWidth="1"/>
    <col min="14103" max="14104" width="7.42578125" style="1" customWidth="1"/>
    <col min="14105" max="14105" width="8.42578125" style="1" customWidth="1"/>
    <col min="14106" max="14106" width="5.85546875" style="1" customWidth="1"/>
    <col min="14107" max="14107" width="5.140625" style="1" customWidth="1"/>
    <col min="14108" max="14108" width="8.5703125" style="1" customWidth="1"/>
    <col min="14109" max="14109" width="7.140625" style="1" customWidth="1"/>
    <col min="14110" max="14110" width="5.85546875" style="1" customWidth="1"/>
    <col min="14111" max="14111" width="9.5703125" style="1" customWidth="1"/>
    <col min="14112" max="14112" width="7.42578125" style="1" customWidth="1"/>
    <col min="14113" max="14113" width="8" style="1" customWidth="1"/>
    <col min="14114" max="14114" width="7.140625" style="1" customWidth="1"/>
    <col min="14115" max="14115" width="6.5703125" style="1" customWidth="1"/>
    <col min="14116" max="14116" width="11.5703125" style="1" customWidth="1"/>
    <col min="14117" max="14117" width="17.5703125" style="1" customWidth="1"/>
    <col min="14118" max="14118" width="2" style="1" customWidth="1"/>
    <col min="14119" max="14119" width="6" style="1" customWidth="1"/>
    <col min="14120" max="14122" width="5.42578125" style="1" customWidth="1"/>
    <col min="14123" max="14123" width="4.85546875" style="1" customWidth="1"/>
    <col min="14124" max="14124" width="5.140625" style="1" customWidth="1"/>
    <col min="14125" max="14125" width="4.5703125" style="1" customWidth="1"/>
    <col min="14126" max="14126" width="5.42578125" style="1" customWidth="1"/>
    <col min="14127" max="14127" width="4.42578125" style="1" customWidth="1"/>
    <col min="14128" max="14128" width="6" style="1" customWidth="1"/>
    <col min="14129" max="14129" width="5" style="1" customWidth="1"/>
    <col min="14130" max="14130" width="5.42578125" style="1" customWidth="1"/>
    <col min="14131" max="14131" width="6.140625" style="1" customWidth="1"/>
    <col min="14132" max="14132" width="9.5703125" style="1" customWidth="1"/>
    <col min="14133" max="14133" width="1.42578125" style="1" customWidth="1"/>
    <col min="14134" max="14338" width="9.140625" style="1"/>
    <col min="14339" max="14339" width="3.85546875" style="1" customWidth="1"/>
    <col min="14340" max="14340" width="7" style="1" customWidth="1"/>
    <col min="14341" max="14341" width="10" style="1" customWidth="1"/>
    <col min="14342" max="14342" width="17.42578125" style="1" customWidth="1"/>
    <col min="14343" max="14343" width="4.85546875" style="1" customWidth="1"/>
    <col min="14344" max="14344" width="8.42578125" style="1" customWidth="1"/>
    <col min="14345" max="14345" width="9" style="1" customWidth="1"/>
    <col min="14346" max="14346" width="5.42578125" style="1" customWidth="1"/>
    <col min="14347" max="14347" width="9" style="1" customWidth="1"/>
    <col min="14348" max="14348" width="4.5703125" style="1" customWidth="1"/>
    <col min="14349" max="14349" width="8.140625" style="1" customWidth="1"/>
    <col min="14350" max="14350" width="4.42578125" style="1" customWidth="1"/>
    <col min="14351" max="14351" width="5.85546875" style="1" customWidth="1"/>
    <col min="14352" max="14352" width="4.5703125" style="1" customWidth="1"/>
    <col min="14353" max="14353" width="7.42578125" style="1" customWidth="1"/>
    <col min="14354" max="14355" width="7.140625" style="1" customWidth="1"/>
    <col min="14356" max="14356" width="7.42578125" style="1" customWidth="1"/>
    <col min="14357" max="14357" width="6.140625" style="1" customWidth="1"/>
    <col min="14358" max="14358" width="5.140625" style="1" customWidth="1"/>
    <col min="14359" max="14360" width="7.42578125" style="1" customWidth="1"/>
    <col min="14361" max="14361" width="8.42578125" style="1" customWidth="1"/>
    <col min="14362" max="14362" width="5.85546875" style="1" customWidth="1"/>
    <col min="14363" max="14363" width="5.140625" style="1" customWidth="1"/>
    <col min="14364" max="14364" width="8.5703125" style="1" customWidth="1"/>
    <col min="14365" max="14365" width="7.140625" style="1" customWidth="1"/>
    <col min="14366" max="14366" width="5.85546875" style="1" customWidth="1"/>
    <col min="14367" max="14367" width="9.5703125" style="1" customWidth="1"/>
    <col min="14368" max="14368" width="7.42578125" style="1" customWidth="1"/>
    <col min="14369" max="14369" width="8" style="1" customWidth="1"/>
    <col min="14370" max="14370" width="7.140625" style="1" customWidth="1"/>
    <col min="14371" max="14371" width="6.5703125" style="1" customWidth="1"/>
    <col min="14372" max="14372" width="11.5703125" style="1" customWidth="1"/>
    <col min="14373" max="14373" width="17.5703125" style="1" customWidth="1"/>
    <col min="14374" max="14374" width="2" style="1" customWidth="1"/>
    <col min="14375" max="14375" width="6" style="1" customWidth="1"/>
    <col min="14376" max="14378" width="5.42578125" style="1" customWidth="1"/>
    <col min="14379" max="14379" width="4.85546875" style="1" customWidth="1"/>
    <col min="14380" max="14380" width="5.140625" style="1" customWidth="1"/>
    <col min="14381" max="14381" width="4.5703125" style="1" customWidth="1"/>
    <col min="14382" max="14382" width="5.42578125" style="1" customWidth="1"/>
    <col min="14383" max="14383" width="4.42578125" style="1" customWidth="1"/>
    <col min="14384" max="14384" width="6" style="1" customWidth="1"/>
    <col min="14385" max="14385" width="5" style="1" customWidth="1"/>
    <col min="14386" max="14386" width="5.42578125" style="1" customWidth="1"/>
    <col min="14387" max="14387" width="6.140625" style="1" customWidth="1"/>
    <col min="14388" max="14388" width="9.5703125" style="1" customWidth="1"/>
    <col min="14389" max="14389" width="1.42578125" style="1" customWidth="1"/>
    <col min="14390" max="14594" width="9.140625" style="1"/>
    <col min="14595" max="14595" width="3.85546875" style="1" customWidth="1"/>
    <col min="14596" max="14596" width="7" style="1" customWidth="1"/>
    <col min="14597" max="14597" width="10" style="1" customWidth="1"/>
    <col min="14598" max="14598" width="17.42578125" style="1" customWidth="1"/>
    <col min="14599" max="14599" width="4.85546875" style="1" customWidth="1"/>
    <col min="14600" max="14600" width="8.42578125" style="1" customWidth="1"/>
    <col min="14601" max="14601" width="9" style="1" customWidth="1"/>
    <col min="14602" max="14602" width="5.42578125" style="1" customWidth="1"/>
    <col min="14603" max="14603" width="9" style="1" customWidth="1"/>
    <col min="14604" max="14604" width="4.5703125" style="1" customWidth="1"/>
    <col min="14605" max="14605" width="8.140625" style="1" customWidth="1"/>
    <col min="14606" max="14606" width="4.42578125" style="1" customWidth="1"/>
    <col min="14607" max="14607" width="5.85546875" style="1" customWidth="1"/>
    <col min="14608" max="14608" width="4.5703125" style="1" customWidth="1"/>
    <col min="14609" max="14609" width="7.42578125" style="1" customWidth="1"/>
    <col min="14610" max="14611" width="7.140625" style="1" customWidth="1"/>
    <col min="14612" max="14612" width="7.42578125" style="1" customWidth="1"/>
    <col min="14613" max="14613" width="6.140625" style="1" customWidth="1"/>
    <col min="14614" max="14614" width="5.140625" style="1" customWidth="1"/>
    <col min="14615" max="14616" width="7.42578125" style="1" customWidth="1"/>
    <col min="14617" max="14617" width="8.42578125" style="1" customWidth="1"/>
    <col min="14618" max="14618" width="5.85546875" style="1" customWidth="1"/>
    <col min="14619" max="14619" width="5.140625" style="1" customWidth="1"/>
    <col min="14620" max="14620" width="8.5703125" style="1" customWidth="1"/>
    <col min="14621" max="14621" width="7.140625" style="1" customWidth="1"/>
    <col min="14622" max="14622" width="5.85546875" style="1" customWidth="1"/>
    <col min="14623" max="14623" width="9.5703125" style="1" customWidth="1"/>
    <col min="14624" max="14624" width="7.42578125" style="1" customWidth="1"/>
    <col min="14625" max="14625" width="8" style="1" customWidth="1"/>
    <col min="14626" max="14626" width="7.140625" style="1" customWidth="1"/>
    <col min="14627" max="14627" width="6.5703125" style="1" customWidth="1"/>
    <col min="14628" max="14628" width="11.5703125" style="1" customWidth="1"/>
    <col min="14629" max="14629" width="17.5703125" style="1" customWidth="1"/>
    <col min="14630" max="14630" width="2" style="1" customWidth="1"/>
    <col min="14631" max="14631" width="6" style="1" customWidth="1"/>
    <col min="14632" max="14634" width="5.42578125" style="1" customWidth="1"/>
    <col min="14635" max="14635" width="4.85546875" style="1" customWidth="1"/>
    <col min="14636" max="14636" width="5.140625" style="1" customWidth="1"/>
    <col min="14637" max="14637" width="4.5703125" style="1" customWidth="1"/>
    <col min="14638" max="14638" width="5.42578125" style="1" customWidth="1"/>
    <col min="14639" max="14639" width="4.42578125" style="1" customWidth="1"/>
    <col min="14640" max="14640" width="6" style="1" customWidth="1"/>
    <col min="14641" max="14641" width="5" style="1" customWidth="1"/>
    <col min="14642" max="14642" width="5.42578125" style="1" customWidth="1"/>
    <col min="14643" max="14643" width="6.140625" style="1" customWidth="1"/>
    <col min="14644" max="14644" width="9.5703125" style="1" customWidth="1"/>
    <col min="14645" max="14645" width="1.42578125" style="1" customWidth="1"/>
    <col min="14646" max="14850" width="9.140625" style="1"/>
    <col min="14851" max="14851" width="3.85546875" style="1" customWidth="1"/>
    <col min="14852" max="14852" width="7" style="1" customWidth="1"/>
    <col min="14853" max="14853" width="10" style="1" customWidth="1"/>
    <col min="14854" max="14854" width="17.42578125" style="1" customWidth="1"/>
    <col min="14855" max="14855" width="4.85546875" style="1" customWidth="1"/>
    <col min="14856" max="14856" width="8.42578125" style="1" customWidth="1"/>
    <col min="14857" max="14857" width="9" style="1" customWidth="1"/>
    <col min="14858" max="14858" width="5.42578125" style="1" customWidth="1"/>
    <col min="14859" max="14859" width="9" style="1" customWidth="1"/>
    <col min="14860" max="14860" width="4.5703125" style="1" customWidth="1"/>
    <col min="14861" max="14861" width="8.140625" style="1" customWidth="1"/>
    <col min="14862" max="14862" width="4.42578125" style="1" customWidth="1"/>
    <col min="14863" max="14863" width="5.85546875" style="1" customWidth="1"/>
    <col min="14864" max="14864" width="4.5703125" style="1" customWidth="1"/>
    <col min="14865" max="14865" width="7.42578125" style="1" customWidth="1"/>
    <col min="14866" max="14867" width="7.140625" style="1" customWidth="1"/>
    <col min="14868" max="14868" width="7.42578125" style="1" customWidth="1"/>
    <col min="14869" max="14869" width="6.140625" style="1" customWidth="1"/>
    <col min="14870" max="14870" width="5.140625" style="1" customWidth="1"/>
    <col min="14871" max="14872" width="7.42578125" style="1" customWidth="1"/>
    <col min="14873" max="14873" width="8.42578125" style="1" customWidth="1"/>
    <col min="14874" max="14874" width="5.85546875" style="1" customWidth="1"/>
    <col min="14875" max="14875" width="5.140625" style="1" customWidth="1"/>
    <col min="14876" max="14876" width="8.5703125" style="1" customWidth="1"/>
    <col min="14877" max="14877" width="7.140625" style="1" customWidth="1"/>
    <col min="14878" max="14878" width="5.85546875" style="1" customWidth="1"/>
    <col min="14879" max="14879" width="9.5703125" style="1" customWidth="1"/>
    <col min="14880" max="14880" width="7.42578125" style="1" customWidth="1"/>
    <col min="14881" max="14881" width="8" style="1" customWidth="1"/>
    <col min="14882" max="14882" width="7.140625" style="1" customWidth="1"/>
    <col min="14883" max="14883" width="6.5703125" style="1" customWidth="1"/>
    <col min="14884" max="14884" width="11.5703125" style="1" customWidth="1"/>
    <col min="14885" max="14885" width="17.5703125" style="1" customWidth="1"/>
    <col min="14886" max="14886" width="2" style="1" customWidth="1"/>
    <col min="14887" max="14887" width="6" style="1" customWidth="1"/>
    <col min="14888" max="14890" width="5.42578125" style="1" customWidth="1"/>
    <col min="14891" max="14891" width="4.85546875" style="1" customWidth="1"/>
    <col min="14892" max="14892" width="5.140625" style="1" customWidth="1"/>
    <col min="14893" max="14893" width="4.5703125" style="1" customWidth="1"/>
    <col min="14894" max="14894" width="5.42578125" style="1" customWidth="1"/>
    <col min="14895" max="14895" width="4.42578125" style="1" customWidth="1"/>
    <col min="14896" max="14896" width="6" style="1" customWidth="1"/>
    <col min="14897" max="14897" width="5" style="1" customWidth="1"/>
    <col min="14898" max="14898" width="5.42578125" style="1" customWidth="1"/>
    <col min="14899" max="14899" width="6.140625" style="1" customWidth="1"/>
    <col min="14900" max="14900" width="9.5703125" style="1" customWidth="1"/>
    <col min="14901" max="14901" width="1.42578125" style="1" customWidth="1"/>
    <col min="14902" max="15106" width="9.140625" style="1"/>
    <col min="15107" max="15107" width="3.85546875" style="1" customWidth="1"/>
    <col min="15108" max="15108" width="7" style="1" customWidth="1"/>
    <col min="15109" max="15109" width="10" style="1" customWidth="1"/>
    <col min="15110" max="15110" width="17.42578125" style="1" customWidth="1"/>
    <col min="15111" max="15111" width="4.85546875" style="1" customWidth="1"/>
    <col min="15112" max="15112" width="8.42578125" style="1" customWidth="1"/>
    <col min="15113" max="15113" width="9" style="1" customWidth="1"/>
    <col min="15114" max="15114" width="5.42578125" style="1" customWidth="1"/>
    <col min="15115" max="15115" width="9" style="1" customWidth="1"/>
    <col min="15116" max="15116" width="4.5703125" style="1" customWidth="1"/>
    <col min="15117" max="15117" width="8.140625" style="1" customWidth="1"/>
    <col min="15118" max="15118" width="4.42578125" style="1" customWidth="1"/>
    <col min="15119" max="15119" width="5.85546875" style="1" customWidth="1"/>
    <col min="15120" max="15120" width="4.5703125" style="1" customWidth="1"/>
    <col min="15121" max="15121" width="7.42578125" style="1" customWidth="1"/>
    <col min="15122" max="15123" width="7.140625" style="1" customWidth="1"/>
    <col min="15124" max="15124" width="7.42578125" style="1" customWidth="1"/>
    <col min="15125" max="15125" width="6.140625" style="1" customWidth="1"/>
    <col min="15126" max="15126" width="5.140625" style="1" customWidth="1"/>
    <col min="15127" max="15128" width="7.42578125" style="1" customWidth="1"/>
    <col min="15129" max="15129" width="8.42578125" style="1" customWidth="1"/>
    <col min="15130" max="15130" width="5.85546875" style="1" customWidth="1"/>
    <col min="15131" max="15131" width="5.140625" style="1" customWidth="1"/>
    <col min="15132" max="15132" width="8.5703125" style="1" customWidth="1"/>
    <col min="15133" max="15133" width="7.140625" style="1" customWidth="1"/>
    <col min="15134" max="15134" width="5.85546875" style="1" customWidth="1"/>
    <col min="15135" max="15135" width="9.5703125" style="1" customWidth="1"/>
    <col min="15136" max="15136" width="7.42578125" style="1" customWidth="1"/>
    <col min="15137" max="15137" width="8" style="1" customWidth="1"/>
    <col min="15138" max="15138" width="7.140625" style="1" customWidth="1"/>
    <col min="15139" max="15139" width="6.5703125" style="1" customWidth="1"/>
    <col min="15140" max="15140" width="11.5703125" style="1" customWidth="1"/>
    <col min="15141" max="15141" width="17.5703125" style="1" customWidth="1"/>
    <col min="15142" max="15142" width="2" style="1" customWidth="1"/>
    <col min="15143" max="15143" width="6" style="1" customWidth="1"/>
    <col min="15144" max="15146" width="5.42578125" style="1" customWidth="1"/>
    <col min="15147" max="15147" width="4.85546875" style="1" customWidth="1"/>
    <col min="15148" max="15148" width="5.140625" style="1" customWidth="1"/>
    <col min="15149" max="15149" width="4.5703125" style="1" customWidth="1"/>
    <col min="15150" max="15150" width="5.42578125" style="1" customWidth="1"/>
    <col min="15151" max="15151" width="4.42578125" style="1" customWidth="1"/>
    <col min="15152" max="15152" width="6" style="1" customWidth="1"/>
    <col min="15153" max="15153" width="5" style="1" customWidth="1"/>
    <col min="15154" max="15154" width="5.42578125" style="1" customWidth="1"/>
    <col min="15155" max="15155" width="6.140625" style="1" customWidth="1"/>
    <col min="15156" max="15156" width="9.5703125" style="1" customWidth="1"/>
    <col min="15157" max="15157" width="1.42578125" style="1" customWidth="1"/>
    <col min="15158" max="15362" width="9.140625" style="1"/>
    <col min="15363" max="15363" width="3.85546875" style="1" customWidth="1"/>
    <col min="15364" max="15364" width="7" style="1" customWidth="1"/>
    <col min="15365" max="15365" width="10" style="1" customWidth="1"/>
    <col min="15366" max="15366" width="17.42578125" style="1" customWidth="1"/>
    <col min="15367" max="15367" width="4.85546875" style="1" customWidth="1"/>
    <col min="15368" max="15368" width="8.42578125" style="1" customWidth="1"/>
    <col min="15369" max="15369" width="9" style="1" customWidth="1"/>
    <col min="15370" max="15370" width="5.42578125" style="1" customWidth="1"/>
    <col min="15371" max="15371" width="9" style="1" customWidth="1"/>
    <col min="15372" max="15372" width="4.5703125" style="1" customWidth="1"/>
    <col min="15373" max="15373" width="8.140625" style="1" customWidth="1"/>
    <col min="15374" max="15374" width="4.42578125" style="1" customWidth="1"/>
    <col min="15375" max="15375" width="5.85546875" style="1" customWidth="1"/>
    <col min="15376" max="15376" width="4.5703125" style="1" customWidth="1"/>
    <col min="15377" max="15377" width="7.42578125" style="1" customWidth="1"/>
    <col min="15378" max="15379" width="7.140625" style="1" customWidth="1"/>
    <col min="15380" max="15380" width="7.42578125" style="1" customWidth="1"/>
    <col min="15381" max="15381" width="6.140625" style="1" customWidth="1"/>
    <col min="15382" max="15382" width="5.140625" style="1" customWidth="1"/>
    <col min="15383" max="15384" width="7.42578125" style="1" customWidth="1"/>
    <col min="15385" max="15385" width="8.42578125" style="1" customWidth="1"/>
    <col min="15386" max="15386" width="5.85546875" style="1" customWidth="1"/>
    <col min="15387" max="15387" width="5.140625" style="1" customWidth="1"/>
    <col min="15388" max="15388" width="8.5703125" style="1" customWidth="1"/>
    <col min="15389" max="15389" width="7.140625" style="1" customWidth="1"/>
    <col min="15390" max="15390" width="5.85546875" style="1" customWidth="1"/>
    <col min="15391" max="15391" width="9.5703125" style="1" customWidth="1"/>
    <col min="15392" max="15392" width="7.42578125" style="1" customWidth="1"/>
    <col min="15393" max="15393" width="8" style="1" customWidth="1"/>
    <col min="15394" max="15394" width="7.140625" style="1" customWidth="1"/>
    <col min="15395" max="15395" width="6.5703125" style="1" customWidth="1"/>
    <col min="15396" max="15396" width="11.5703125" style="1" customWidth="1"/>
    <col min="15397" max="15397" width="17.5703125" style="1" customWidth="1"/>
    <col min="15398" max="15398" width="2" style="1" customWidth="1"/>
    <col min="15399" max="15399" width="6" style="1" customWidth="1"/>
    <col min="15400" max="15402" width="5.42578125" style="1" customWidth="1"/>
    <col min="15403" max="15403" width="4.85546875" style="1" customWidth="1"/>
    <col min="15404" max="15404" width="5.140625" style="1" customWidth="1"/>
    <col min="15405" max="15405" width="4.5703125" style="1" customWidth="1"/>
    <col min="15406" max="15406" width="5.42578125" style="1" customWidth="1"/>
    <col min="15407" max="15407" width="4.42578125" style="1" customWidth="1"/>
    <col min="15408" max="15408" width="6" style="1" customWidth="1"/>
    <col min="15409" max="15409" width="5" style="1" customWidth="1"/>
    <col min="15410" max="15410" width="5.42578125" style="1" customWidth="1"/>
    <col min="15411" max="15411" width="6.140625" style="1" customWidth="1"/>
    <col min="15412" max="15412" width="9.5703125" style="1" customWidth="1"/>
    <col min="15413" max="15413" width="1.42578125" style="1" customWidth="1"/>
    <col min="15414" max="15618" width="9.140625" style="1"/>
    <col min="15619" max="15619" width="3.85546875" style="1" customWidth="1"/>
    <col min="15620" max="15620" width="7" style="1" customWidth="1"/>
    <col min="15621" max="15621" width="10" style="1" customWidth="1"/>
    <col min="15622" max="15622" width="17.42578125" style="1" customWidth="1"/>
    <col min="15623" max="15623" width="4.85546875" style="1" customWidth="1"/>
    <col min="15624" max="15624" width="8.42578125" style="1" customWidth="1"/>
    <col min="15625" max="15625" width="9" style="1" customWidth="1"/>
    <col min="15626" max="15626" width="5.42578125" style="1" customWidth="1"/>
    <col min="15627" max="15627" width="9" style="1" customWidth="1"/>
    <col min="15628" max="15628" width="4.5703125" style="1" customWidth="1"/>
    <col min="15629" max="15629" width="8.140625" style="1" customWidth="1"/>
    <col min="15630" max="15630" width="4.42578125" style="1" customWidth="1"/>
    <col min="15631" max="15631" width="5.85546875" style="1" customWidth="1"/>
    <col min="15632" max="15632" width="4.5703125" style="1" customWidth="1"/>
    <col min="15633" max="15633" width="7.42578125" style="1" customWidth="1"/>
    <col min="15634" max="15635" width="7.140625" style="1" customWidth="1"/>
    <col min="15636" max="15636" width="7.42578125" style="1" customWidth="1"/>
    <col min="15637" max="15637" width="6.140625" style="1" customWidth="1"/>
    <col min="15638" max="15638" width="5.140625" style="1" customWidth="1"/>
    <col min="15639" max="15640" width="7.42578125" style="1" customWidth="1"/>
    <col min="15641" max="15641" width="8.42578125" style="1" customWidth="1"/>
    <col min="15642" max="15642" width="5.85546875" style="1" customWidth="1"/>
    <col min="15643" max="15643" width="5.140625" style="1" customWidth="1"/>
    <col min="15644" max="15644" width="8.5703125" style="1" customWidth="1"/>
    <col min="15645" max="15645" width="7.140625" style="1" customWidth="1"/>
    <col min="15646" max="15646" width="5.85546875" style="1" customWidth="1"/>
    <col min="15647" max="15647" width="9.5703125" style="1" customWidth="1"/>
    <col min="15648" max="15648" width="7.42578125" style="1" customWidth="1"/>
    <col min="15649" max="15649" width="8" style="1" customWidth="1"/>
    <col min="15650" max="15650" width="7.140625" style="1" customWidth="1"/>
    <col min="15651" max="15651" width="6.5703125" style="1" customWidth="1"/>
    <col min="15652" max="15652" width="11.5703125" style="1" customWidth="1"/>
    <col min="15653" max="15653" width="17.5703125" style="1" customWidth="1"/>
    <col min="15654" max="15654" width="2" style="1" customWidth="1"/>
    <col min="15655" max="15655" width="6" style="1" customWidth="1"/>
    <col min="15656" max="15658" width="5.42578125" style="1" customWidth="1"/>
    <col min="15659" max="15659" width="4.85546875" style="1" customWidth="1"/>
    <col min="15660" max="15660" width="5.140625" style="1" customWidth="1"/>
    <col min="15661" max="15661" width="4.5703125" style="1" customWidth="1"/>
    <col min="15662" max="15662" width="5.42578125" style="1" customWidth="1"/>
    <col min="15663" max="15663" width="4.42578125" style="1" customWidth="1"/>
    <col min="15664" max="15664" width="6" style="1" customWidth="1"/>
    <col min="15665" max="15665" width="5" style="1" customWidth="1"/>
    <col min="15666" max="15666" width="5.42578125" style="1" customWidth="1"/>
    <col min="15667" max="15667" width="6.140625" style="1" customWidth="1"/>
    <col min="15668" max="15668" width="9.5703125" style="1" customWidth="1"/>
    <col min="15669" max="15669" width="1.42578125" style="1" customWidth="1"/>
    <col min="15670" max="15874" width="9.140625" style="1"/>
    <col min="15875" max="15875" width="3.85546875" style="1" customWidth="1"/>
    <col min="15876" max="15876" width="7" style="1" customWidth="1"/>
    <col min="15877" max="15877" width="10" style="1" customWidth="1"/>
    <col min="15878" max="15878" width="17.42578125" style="1" customWidth="1"/>
    <col min="15879" max="15879" width="4.85546875" style="1" customWidth="1"/>
    <col min="15880" max="15880" width="8.42578125" style="1" customWidth="1"/>
    <col min="15881" max="15881" width="9" style="1" customWidth="1"/>
    <col min="15882" max="15882" width="5.42578125" style="1" customWidth="1"/>
    <col min="15883" max="15883" width="9" style="1" customWidth="1"/>
    <col min="15884" max="15884" width="4.5703125" style="1" customWidth="1"/>
    <col min="15885" max="15885" width="8.140625" style="1" customWidth="1"/>
    <col min="15886" max="15886" width="4.42578125" style="1" customWidth="1"/>
    <col min="15887" max="15887" width="5.85546875" style="1" customWidth="1"/>
    <col min="15888" max="15888" width="4.5703125" style="1" customWidth="1"/>
    <col min="15889" max="15889" width="7.42578125" style="1" customWidth="1"/>
    <col min="15890" max="15891" width="7.140625" style="1" customWidth="1"/>
    <col min="15892" max="15892" width="7.42578125" style="1" customWidth="1"/>
    <col min="15893" max="15893" width="6.140625" style="1" customWidth="1"/>
    <col min="15894" max="15894" width="5.140625" style="1" customWidth="1"/>
    <col min="15895" max="15896" width="7.42578125" style="1" customWidth="1"/>
    <col min="15897" max="15897" width="8.42578125" style="1" customWidth="1"/>
    <col min="15898" max="15898" width="5.85546875" style="1" customWidth="1"/>
    <col min="15899" max="15899" width="5.140625" style="1" customWidth="1"/>
    <col min="15900" max="15900" width="8.5703125" style="1" customWidth="1"/>
    <col min="15901" max="15901" width="7.140625" style="1" customWidth="1"/>
    <col min="15902" max="15902" width="5.85546875" style="1" customWidth="1"/>
    <col min="15903" max="15903" width="9.5703125" style="1" customWidth="1"/>
    <col min="15904" max="15904" width="7.42578125" style="1" customWidth="1"/>
    <col min="15905" max="15905" width="8" style="1" customWidth="1"/>
    <col min="15906" max="15906" width="7.140625" style="1" customWidth="1"/>
    <col min="15907" max="15907" width="6.5703125" style="1" customWidth="1"/>
    <col min="15908" max="15908" width="11.5703125" style="1" customWidth="1"/>
    <col min="15909" max="15909" width="17.5703125" style="1" customWidth="1"/>
    <col min="15910" max="15910" width="2" style="1" customWidth="1"/>
    <col min="15911" max="15911" width="6" style="1" customWidth="1"/>
    <col min="15912" max="15914" width="5.42578125" style="1" customWidth="1"/>
    <col min="15915" max="15915" width="4.85546875" style="1" customWidth="1"/>
    <col min="15916" max="15916" width="5.140625" style="1" customWidth="1"/>
    <col min="15917" max="15917" width="4.5703125" style="1" customWidth="1"/>
    <col min="15918" max="15918" width="5.42578125" style="1" customWidth="1"/>
    <col min="15919" max="15919" width="4.42578125" style="1" customWidth="1"/>
    <col min="15920" max="15920" width="6" style="1" customWidth="1"/>
    <col min="15921" max="15921" width="5" style="1" customWidth="1"/>
    <col min="15922" max="15922" width="5.42578125" style="1" customWidth="1"/>
    <col min="15923" max="15923" width="6.140625" style="1" customWidth="1"/>
    <col min="15924" max="15924" width="9.5703125" style="1" customWidth="1"/>
    <col min="15925" max="15925" width="1.42578125" style="1" customWidth="1"/>
    <col min="15926" max="16130" width="9.140625" style="1"/>
    <col min="16131" max="16131" width="3.85546875" style="1" customWidth="1"/>
    <col min="16132" max="16132" width="7" style="1" customWidth="1"/>
    <col min="16133" max="16133" width="10" style="1" customWidth="1"/>
    <col min="16134" max="16134" width="17.42578125" style="1" customWidth="1"/>
    <col min="16135" max="16135" width="4.85546875" style="1" customWidth="1"/>
    <col min="16136" max="16136" width="8.42578125" style="1" customWidth="1"/>
    <col min="16137" max="16137" width="9" style="1" customWidth="1"/>
    <col min="16138" max="16138" width="5.42578125" style="1" customWidth="1"/>
    <col min="16139" max="16139" width="9" style="1" customWidth="1"/>
    <col min="16140" max="16140" width="4.5703125" style="1" customWidth="1"/>
    <col min="16141" max="16141" width="8.140625" style="1" customWidth="1"/>
    <col min="16142" max="16142" width="4.42578125" style="1" customWidth="1"/>
    <col min="16143" max="16143" width="5.85546875" style="1" customWidth="1"/>
    <col min="16144" max="16144" width="4.5703125" style="1" customWidth="1"/>
    <col min="16145" max="16145" width="7.42578125" style="1" customWidth="1"/>
    <col min="16146" max="16147" width="7.140625" style="1" customWidth="1"/>
    <col min="16148" max="16148" width="7.42578125" style="1" customWidth="1"/>
    <col min="16149" max="16149" width="6.140625" style="1" customWidth="1"/>
    <col min="16150" max="16150" width="5.140625" style="1" customWidth="1"/>
    <col min="16151" max="16152" width="7.42578125" style="1" customWidth="1"/>
    <col min="16153" max="16153" width="8.42578125" style="1" customWidth="1"/>
    <col min="16154" max="16154" width="5.85546875" style="1" customWidth="1"/>
    <col min="16155" max="16155" width="5.140625" style="1" customWidth="1"/>
    <col min="16156" max="16156" width="8.5703125" style="1" customWidth="1"/>
    <col min="16157" max="16157" width="7.140625" style="1" customWidth="1"/>
    <col min="16158" max="16158" width="5.85546875" style="1" customWidth="1"/>
    <col min="16159" max="16159" width="9.5703125" style="1" customWidth="1"/>
    <col min="16160" max="16160" width="7.42578125" style="1" customWidth="1"/>
    <col min="16161" max="16161" width="8" style="1" customWidth="1"/>
    <col min="16162" max="16162" width="7.140625" style="1" customWidth="1"/>
    <col min="16163" max="16163" width="6.5703125" style="1" customWidth="1"/>
    <col min="16164" max="16164" width="11.5703125" style="1" customWidth="1"/>
    <col min="16165" max="16165" width="17.5703125" style="1" customWidth="1"/>
    <col min="16166" max="16166" width="2" style="1" customWidth="1"/>
    <col min="16167" max="16167" width="6" style="1" customWidth="1"/>
    <col min="16168" max="16170" width="5.42578125" style="1" customWidth="1"/>
    <col min="16171" max="16171" width="4.85546875" style="1" customWidth="1"/>
    <col min="16172" max="16172" width="5.140625" style="1" customWidth="1"/>
    <col min="16173" max="16173" width="4.5703125" style="1" customWidth="1"/>
    <col min="16174" max="16174" width="5.42578125" style="1" customWidth="1"/>
    <col min="16175" max="16175" width="4.42578125" style="1" customWidth="1"/>
    <col min="16176" max="16176" width="6" style="1" customWidth="1"/>
    <col min="16177" max="16177" width="5" style="1" customWidth="1"/>
    <col min="16178" max="16178" width="5.42578125" style="1" customWidth="1"/>
    <col min="16179" max="16179" width="6.140625" style="1" customWidth="1"/>
    <col min="16180" max="16180" width="9.5703125" style="1" customWidth="1"/>
    <col min="16181" max="16181" width="1.42578125" style="1" customWidth="1"/>
    <col min="16182" max="16382" width="9.140625" style="1"/>
    <col min="16383" max="16384" width="9.140625" style="1" customWidth="1"/>
  </cols>
  <sheetData>
    <row r="1" spans="1:61" ht="2.25" customHeight="1"/>
    <row r="2" spans="1:61" ht="27.75" customHeight="1">
      <c r="A2" s="2" t="s">
        <v>2</v>
      </c>
      <c r="V2" s="134" t="s">
        <v>96</v>
      </c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61" ht="30" customHeight="1">
      <c r="A3" s="3" t="s">
        <v>3</v>
      </c>
      <c r="B3" s="4"/>
      <c r="C3" s="5" t="s">
        <v>1422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6"/>
      <c r="U3" s="6"/>
      <c r="V3" s="135" t="s">
        <v>97</v>
      </c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6"/>
    </row>
    <row r="4" spans="1:61" ht="15" customHeight="1">
      <c r="A4" s="3"/>
      <c r="B4" s="7"/>
      <c r="C4" s="8" t="s">
        <v>5</v>
      </c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6"/>
      <c r="U4" s="6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6"/>
    </row>
    <row r="5" spans="1:61" ht="24" customHeight="1">
      <c r="A5" s="3"/>
      <c r="B5" s="4"/>
      <c r="C5" s="10" t="s">
        <v>6</v>
      </c>
      <c r="D5" s="11"/>
      <c r="E5" s="12"/>
      <c r="F5" s="10" t="s">
        <v>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6"/>
      <c r="U5" s="6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6"/>
    </row>
    <row r="6" spans="1:61" ht="24" customHeight="1">
      <c r="A6" s="3"/>
      <c r="B6" s="4"/>
      <c r="C6" s="10" t="s">
        <v>8</v>
      </c>
      <c r="D6" s="11"/>
      <c r="E6" s="12"/>
      <c r="F6" s="10" t="s">
        <v>9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T6" s="6"/>
      <c r="U6" s="6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6"/>
    </row>
    <row r="7" spans="1:61" ht="6" customHeight="1" thickBot="1"/>
    <row r="8" spans="1:61" ht="19.5" customHeight="1">
      <c r="A8" s="13" t="s">
        <v>10</v>
      </c>
      <c r="B8" s="14" t="s">
        <v>11</v>
      </c>
      <c r="C8" s="136" t="s">
        <v>12</v>
      </c>
      <c r="D8" s="137"/>
      <c r="E8" s="73" t="s">
        <v>13</v>
      </c>
      <c r="F8" s="14" t="s">
        <v>14</v>
      </c>
      <c r="G8" s="14" t="s">
        <v>15</v>
      </c>
      <c r="H8" s="73" t="s">
        <v>16</v>
      </c>
      <c r="I8" s="14" t="s">
        <v>17</v>
      </c>
      <c r="J8" s="136" t="s">
        <v>18</v>
      </c>
      <c r="K8" s="138"/>
      <c r="L8" s="138"/>
      <c r="M8" s="138"/>
      <c r="N8" s="138"/>
      <c r="O8" s="138"/>
      <c r="P8" s="138"/>
      <c r="Q8" s="137"/>
      <c r="R8" s="136" t="s">
        <v>19</v>
      </c>
      <c r="S8" s="138"/>
      <c r="T8" s="138"/>
      <c r="U8" s="138"/>
      <c r="V8" s="138"/>
      <c r="W8" s="138"/>
      <c r="X8" s="139" t="s">
        <v>20</v>
      </c>
      <c r="Y8" s="140"/>
      <c r="Z8" s="140"/>
      <c r="AA8" s="141"/>
      <c r="AB8" s="69" t="s">
        <v>92</v>
      </c>
      <c r="AC8" s="74" t="s">
        <v>17</v>
      </c>
      <c r="AD8" s="142" t="s">
        <v>86</v>
      </c>
      <c r="AE8" s="14" t="s">
        <v>88</v>
      </c>
      <c r="AF8" s="14" t="s">
        <v>21</v>
      </c>
      <c r="AG8" s="14" t="s">
        <v>21</v>
      </c>
      <c r="AH8" s="14" t="s">
        <v>17</v>
      </c>
      <c r="AI8" s="14" t="s">
        <v>83</v>
      </c>
      <c r="AJ8" s="14" t="s">
        <v>17</v>
      </c>
      <c r="AK8" s="15" t="s">
        <v>22</v>
      </c>
    </row>
    <row r="9" spans="1:61" ht="19.5" customHeight="1">
      <c r="A9" s="16" t="s">
        <v>23</v>
      </c>
      <c r="B9" s="78" t="s">
        <v>24</v>
      </c>
      <c r="C9" s="144" t="s">
        <v>25</v>
      </c>
      <c r="D9" s="145"/>
      <c r="E9" s="77" t="s">
        <v>26</v>
      </c>
      <c r="F9" s="17" t="s">
        <v>27</v>
      </c>
      <c r="G9" s="17" t="s">
        <v>28</v>
      </c>
      <c r="H9" s="17" t="s">
        <v>29</v>
      </c>
      <c r="I9" s="78" t="s">
        <v>30</v>
      </c>
      <c r="J9" s="146" t="s">
        <v>31</v>
      </c>
      <c r="K9" s="147"/>
      <c r="L9" s="148" t="s">
        <v>32</v>
      </c>
      <c r="M9" s="149"/>
      <c r="N9" s="148" t="s">
        <v>33</v>
      </c>
      <c r="O9" s="149"/>
      <c r="P9" s="18" t="s">
        <v>15</v>
      </c>
      <c r="Q9" s="18" t="s">
        <v>34</v>
      </c>
      <c r="R9" s="19" t="s">
        <v>15</v>
      </c>
      <c r="S9" s="19" t="s">
        <v>15</v>
      </c>
      <c r="T9" s="154" t="s">
        <v>35</v>
      </c>
      <c r="U9" s="155"/>
      <c r="V9" s="19" t="s">
        <v>15</v>
      </c>
      <c r="W9" s="18" t="s">
        <v>36</v>
      </c>
      <c r="X9" s="154" t="s">
        <v>38</v>
      </c>
      <c r="Y9" s="155"/>
      <c r="Z9" s="19" t="s">
        <v>39</v>
      </c>
      <c r="AA9" s="19" t="s">
        <v>37</v>
      </c>
      <c r="AB9" s="70" t="s">
        <v>93</v>
      </c>
      <c r="AC9" s="17" t="s">
        <v>40</v>
      </c>
      <c r="AD9" s="143"/>
      <c r="AE9" s="17" t="s">
        <v>89</v>
      </c>
      <c r="AF9" s="17" t="s">
        <v>41</v>
      </c>
      <c r="AG9" s="17" t="s">
        <v>42</v>
      </c>
      <c r="AH9" s="17" t="s">
        <v>43</v>
      </c>
      <c r="AI9" s="17" t="s">
        <v>84</v>
      </c>
      <c r="AJ9" s="17" t="s">
        <v>44</v>
      </c>
      <c r="AK9" s="20" t="s">
        <v>45</v>
      </c>
    </row>
    <row r="10" spans="1:61" ht="19.5" customHeight="1">
      <c r="A10" s="21"/>
      <c r="B10" s="22"/>
      <c r="C10" s="132"/>
      <c r="D10" s="133"/>
      <c r="E10" s="81"/>
      <c r="F10" s="23" t="s">
        <v>46</v>
      </c>
      <c r="G10" s="23" t="s">
        <v>47</v>
      </c>
      <c r="H10" s="23" t="s">
        <v>48</v>
      </c>
      <c r="I10" s="24"/>
      <c r="J10" s="25" t="s">
        <v>49</v>
      </c>
      <c r="K10" s="80" t="s">
        <v>15</v>
      </c>
      <c r="L10" s="25" t="s">
        <v>49</v>
      </c>
      <c r="M10" s="26" t="s">
        <v>15</v>
      </c>
      <c r="N10" s="27" t="s">
        <v>49</v>
      </c>
      <c r="O10" s="80" t="s">
        <v>15</v>
      </c>
      <c r="P10" s="28" t="s">
        <v>34</v>
      </c>
      <c r="Q10" s="28" t="s">
        <v>50</v>
      </c>
      <c r="R10" s="17" t="s">
        <v>51</v>
      </c>
      <c r="S10" s="17" t="s">
        <v>52</v>
      </c>
      <c r="T10" s="156" t="s">
        <v>1</v>
      </c>
      <c r="U10" s="157"/>
      <c r="V10" s="17" t="s">
        <v>53</v>
      </c>
      <c r="W10" s="28" t="s">
        <v>54</v>
      </c>
      <c r="X10" s="25" t="s">
        <v>49</v>
      </c>
      <c r="Y10" s="26" t="s">
        <v>15</v>
      </c>
      <c r="Z10" s="17" t="s">
        <v>55</v>
      </c>
      <c r="AA10" s="17"/>
      <c r="AB10" s="78" t="s">
        <v>94</v>
      </c>
      <c r="AC10" s="82" t="s">
        <v>56</v>
      </c>
      <c r="AD10" s="130" t="s">
        <v>87</v>
      </c>
      <c r="AE10" s="78" t="s">
        <v>90</v>
      </c>
      <c r="AF10" s="78" t="s">
        <v>57</v>
      </c>
      <c r="AG10" s="78" t="s">
        <v>57</v>
      </c>
      <c r="AH10" s="76" t="s">
        <v>58</v>
      </c>
      <c r="AI10" s="76" t="s">
        <v>85</v>
      </c>
      <c r="AJ10" s="82" t="s">
        <v>59</v>
      </c>
      <c r="AK10" s="29"/>
    </row>
    <row r="11" spans="1:61" ht="19.5" customHeight="1">
      <c r="A11" s="30"/>
      <c r="B11" s="31"/>
      <c r="C11" s="132"/>
      <c r="D11" s="133"/>
      <c r="E11" s="81"/>
      <c r="F11" s="23" t="s">
        <v>60</v>
      </c>
      <c r="G11" s="23" t="s">
        <v>61</v>
      </c>
      <c r="H11" s="23" t="s">
        <v>62</v>
      </c>
      <c r="I11" s="32"/>
      <c r="J11" s="33" t="s">
        <v>63</v>
      </c>
      <c r="K11" s="34" t="s">
        <v>30</v>
      </c>
      <c r="L11" s="35" t="s">
        <v>63</v>
      </c>
      <c r="M11" s="34" t="s">
        <v>30</v>
      </c>
      <c r="N11" s="33" t="s">
        <v>63</v>
      </c>
      <c r="O11" s="34" t="s">
        <v>30</v>
      </c>
      <c r="P11" s="77" t="s">
        <v>64</v>
      </c>
      <c r="Q11" s="77" t="s">
        <v>65</v>
      </c>
      <c r="R11" s="79" t="s">
        <v>66</v>
      </c>
      <c r="S11" s="79" t="s">
        <v>67</v>
      </c>
      <c r="T11" s="36" t="s">
        <v>62</v>
      </c>
      <c r="U11" s="36" t="s">
        <v>30</v>
      </c>
      <c r="V11" s="79" t="s">
        <v>68</v>
      </c>
      <c r="W11" s="79" t="s">
        <v>69</v>
      </c>
      <c r="X11" s="79" t="s">
        <v>63</v>
      </c>
      <c r="Y11" s="79" t="s">
        <v>30</v>
      </c>
      <c r="Z11" s="79" t="s">
        <v>71</v>
      </c>
      <c r="AA11" s="79" t="s">
        <v>70</v>
      </c>
      <c r="AB11" s="79" t="s">
        <v>95</v>
      </c>
      <c r="AC11" s="79" t="s">
        <v>72</v>
      </c>
      <c r="AD11" s="131"/>
      <c r="AE11" s="79" t="s">
        <v>91</v>
      </c>
      <c r="AF11" s="79" t="s">
        <v>73</v>
      </c>
      <c r="AG11" s="79" t="s">
        <v>74</v>
      </c>
      <c r="AH11" s="37" t="s">
        <v>75</v>
      </c>
      <c r="AI11" s="67" t="s">
        <v>61</v>
      </c>
      <c r="AJ11" s="37" t="s">
        <v>30</v>
      </c>
      <c r="AK11" s="38" t="s">
        <v>0</v>
      </c>
      <c r="AM11" s="39">
        <v>100</v>
      </c>
      <c r="AN11" s="40"/>
      <c r="AO11" s="39">
        <v>50</v>
      </c>
      <c r="AP11" s="40"/>
      <c r="AQ11" s="41">
        <v>20</v>
      </c>
      <c r="AR11" s="42"/>
      <c r="AS11" s="41">
        <v>10</v>
      </c>
      <c r="AT11" s="42"/>
      <c r="AU11" s="41">
        <v>5</v>
      </c>
      <c r="AV11" s="42"/>
      <c r="AW11" s="41">
        <v>1</v>
      </c>
      <c r="AX11" s="42"/>
      <c r="AY11" s="43" t="s">
        <v>76</v>
      </c>
      <c r="AZ11" s="44" t="s">
        <v>77</v>
      </c>
      <c r="BA11" s="45"/>
    </row>
    <row r="12" spans="1:61" ht="14.1" customHeight="1">
      <c r="A12" s="46" t="s">
        <v>78</v>
      </c>
      <c r="B12" s="47" t="s">
        <v>79</v>
      </c>
      <c r="C12" s="152" t="s">
        <v>80</v>
      </c>
      <c r="D12" s="153"/>
      <c r="E12" s="48" t="s">
        <v>81</v>
      </c>
      <c r="F12" s="47" t="s">
        <v>82</v>
      </c>
      <c r="G12" s="75">
        <v>1</v>
      </c>
      <c r="H12" s="49">
        <v>2</v>
      </c>
      <c r="I12" s="75">
        <v>3</v>
      </c>
      <c r="J12" s="49">
        <v>6</v>
      </c>
      <c r="K12" s="75">
        <v>7</v>
      </c>
      <c r="L12" s="49">
        <v>8</v>
      </c>
      <c r="M12" s="75">
        <v>9</v>
      </c>
      <c r="N12" s="49">
        <v>10</v>
      </c>
      <c r="O12" s="75">
        <v>11</v>
      </c>
      <c r="P12" s="49">
        <v>12</v>
      </c>
      <c r="Q12" s="75">
        <v>13</v>
      </c>
      <c r="R12" s="49">
        <v>14</v>
      </c>
      <c r="S12" s="75">
        <v>15</v>
      </c>
      <c r="T12" s="49">
        <v>16</v>
      </c>
      <c r="U12" s="75">
        <v>17</v>
      </c>
      <c r="V12" s="49">
        <v>18</v>
      </c>
      <c r="W12" s="75">
        <v>19</v>
      </c>
      <c r="X12" s="75">
        <v>20</v>
      </c>
      <c r="Y12" s="49">
        <f>X12+1</f>
        <v>21</v>
      </c>
      <c r="Z12" s="49">
        <f t="shared" ref="Z12:AK12" si="0">Y12+1</f>
        <v>22</v>
      </c>
      <c r="AA12" s="49">
        <f t="shared" si="0"/>
        <v>23</v>
      </c>
      <c r="AB12" s="49">
        <f t="shared" si="0"/>
        <v>24</v>
      </c>
      <c r="AC12" s="49">
        <f t="shared" si="0"/>
        <v>25</v>
      </c>
      <c r="AD12" s="49">
        <f t="shared" si="0"/>
        <v>26</v>
      </c>
      <c r="AE12" s="49">
        <f t="shared" si="0"/>
        <v>27</v>
      </c>
      <c r="AF12" s="49">
        <f t="shared" si="0"/>
        <v>28</v>
      </c>
      <c r="AG12" s="49">
        <f t="shared" si="0"/>
        <v>29</v>
      </c>
      <c r="AH12" s="49">
        <f t="shared" si="0"/>
        <v>30</v>
      </c>
      <c r="AI12" s="49">
        <f t="shared" si="0"/>
        <v>31</v>
      </c>
      <c r="AJ12" s="49">
        <f t="shared" si="0"/>
        <v>32</v>
      </c>
      <c r="AK12" s="71">
        <f t="shared" si="0"/>
        <v>33</v>
      </c>
      <c r="BA12" s="45"/>
    </row>
    <row r="13" spans="1:61" ht="30" customHeight="1">
      <c r="A13" s="83">
        <v>1</v>
      </c>
      <c r="B13" s="50">
        <v>904</v>
      </c>
      <c r="C13" s="84" t="s">
        <v>98</v>
      </c>
      <c r="D13" s="84" t="s">
        <v>99</v>
      </c>
      <c r="E13" s="85" t="s">
        <v>4</v>
      </c>
      <c r="F13" s="68">
        <v>39783</v>
      </c>
      <c r="G13" s="51">
        <v>208</v>
      </c>
      <c r="H13" s="52">
        <v>26</v>
      </c>
      <c r="I13" s="53">
        <f t="shared" ref="I13:I44" si="1">G13/IF(H13&gt;26,30,26)*H13</f>
        <v>208</v>
      </c>
      <c r="J13" s="86"/>
      <c r="K13" s="87">
        <f t="shared" ref="K13:K44" si="2">G13/26/8*1.5*J13</f>
        <v>0</v>
      </c>
      <c r="L13" s="86"/>
      <c r="M13" s="88">
        <f t="shared" ref="M13:M44" si="3">G13/26/8*2*L13</f>
        <v>0</v>
      </c>
      <c r="N13" s="89"/>
      <c r="O13" s="87">
        <f t="shared" ref="O13:O44" si="4">(G13/26/8*2)*N13</f>
        <v>0</v>
      </c>
      <c r="P13" s="57">
        <v>0</v>
      </c>
      <c r="Q13" s="57">
        <v>0</v>
      </c>
      <c r="R13" s="54"/>
      <c r="S13" s="55">
        <v>11</v>
      </c>
      <c r="T13" s="56"/>
      <c r="U13" s="57">
        <f t="shared" ref="U13:U44" si="5">G13/26*T13</f>
        <v>0</v>
      </c>
      <c r="V13" s="57">
        <v>10</v>
      </c>
      <c r="W13" s="90">
        <v>7</v>
      </c>
      <c r="X13" s="56"/>
      <c r="Y13" s="91">
        <f t="shared" ref="Y13:Y44" si="6">G13/26/8*X13</f>
        <v>0</v>
      </c>
      <c r="Z13" s="58"/>
      <c r="AA13" s="59"/>
      <c r="AB13" s="59">
        <v>0</v>
      </c>
      <c r="AC13" s="60">
        <f t="shared" ref="AC13:AC44" si="7">I13+K13+M13+O13+P13+Q13+R13+S13+U13+V13+W13-Y13-Z13-AA13+AB13</f>
        <v>236</v>
      </c>
      <c r="AD13" s="60"/>
      <c r="AE13" s="61">
        <f t="shared" ref="AE13:AE76" si="8">IF(AC13&gt;=300,300*2%,IF(AC13&lt;=0,0*2%,IF(AC13&lt;=100,100*2%,SUM(AC13*2%))))</f>
        <v>4.72</v>
      </c>
      <c r="AF13" s="61">
        <v>0</v>
      </c>
      <c r="AG13" s="61">
        <v>0</v>
      </c>
      <c r="AH13" s="92">
        <v>0.5</v>
      </c>
      <c r="AI13" s="112">
        <v>100</v>
      </c>
      <c r="AJ13" s="93">
        <f t="shared" ref="AJ13:AJ44" si="9">AC13-AE13-AD13-AF13-AG13-AH13-AI13</f>
        <v>130.78</v>
      </c>
      <c r="AK13" s="94"/>
      <c r="AL13" s="62"/>
      <c r="AM13" s="63">
        <f t="shared" ref="AM13:AM44" si="10">100*AN13</f>
        <v>100</v>
      </c>
      <c r="AN13" s="63">
        <f t="shared" ref="AN13:AN44" si="11">INT(BB13/100)</f>
        <v>1</v>
      </c>
      <c r="AO13" s="63">
        <f t="shared" ref="AO13:AO44" si="12">50*AP13</f>
        <v>0</v>
      </c>
      <c r="AP13" s="63"/>
      <c r="AQ13" s="63">
        <f t="shared" ref="AQ13:AQ44" si="13">20*AR13</f>
        <v>20</v>
      </c>
      <c r="AR13" s="63">
        <f t="shared" ref="AR13:AR44" si="14">INT(BD13/20)</f>
        <v>1</v>
      </c>
      <c r="AS13" s="63">
        <f t="shared" ref="AS13:AS44" si="15">10*AT13</f>
        <v>10</v>
      </c>
      <c r="AT13" s="63">
        <f t="shared" ref="AT13:AT44" si="16">INT(BE13/10)</f>
        <v>1</v>
      </c>
      <c r="AU13" s="63">
        <f t="shared" ref="AU13:AU44" si="17">5*AV13</f>
        <v>0</v>
      </c>
      <c r="AV13" s="63">
        <f t="shared" ref="AV13:AV44" si="18">INT(BF13/5)</f>
        <v>0</v>
      </c>
      <c r="AW13" s="63">
        <f t="shared" ref="AW13:AW44" si="19">1*AX13</f>
        <v>0</v>
      </c>
      <c r="AX13" s="63">
        <f t="shared" ref="AX13:AX44" si="20">INT(BG13/1)</f>
        <v>0</v>
      </c>
      <c r="AY13" s="64">
        <f t="shared" ref="AY13:AY44" si="21">BH13</f>
        <v>0.78000000000000114</v>
      </c>
      <c r="AZ13" s="65">
        <f t="shared" ref="AZ13:AZ44" si="22">AM13+AO13+AQ13+AS13+AU13+AW13+AY13</f>
        <v>130.78</v>
      </c>
      <c r="BA13" s="45"/>
      <c r="BB13" s="66">
        <f t="shared" ref="BB13:BB44" si="23">AJ13-0</f>
        <v>130.78</v>
      </c>
      <c r="BC13" s="62">
        <f t="shared" ref="BC13:BC44" si="24">BB13-AM13</f>
        <v>30.78</v>
      </c>
      <c r="BD13" s="62">
        <f t="shared" ref="BD13:BD44" si="25">BC13-AO13</f>
        <v>30.78</v>
      </c>
      <c r="BE13" s="62">
        <f t="shared" ref="BE13:BE44" si="26">BD13-AQ13</f>
        <v>10.780000000000001</v>
      </c>
      <c r="BF13" s="62">
        <f t="shared" ref="BF13:BF44" si="27">BE13-AS13</f>
        <v>0.78000000000000114</v>
      </c>
      <c r="BG13" s="62">
        <f t="shared" ref="BG13:BG44" si="28">BF13-AU13</f>
        <v>0.78000000000000114</v>
      </c>
      <c r="BH13" s="62">
        <f t="shared" ref="BH13:BH44" si="29">BG13-AW13</f>
        <v>0.78000000000000114</v>
      </c>
      <c r="BI13" s="62"/>
    </row>
    <row r="14" spans="1:61" ht="30" customHeight="1">
      <c r="A14" s="83">
        <v>2</v>
      </c>
      <c r="B14" s="50">
        <v>1009</v>
      </c>
      <c r="C14" s="84" t="s">
        <v>100</v>
      </c>
      <c r="D14" s="84" t="s">
        <v>101</v>
      </c>
      <c r="E14" s="85" t="s">
        <v>4</v>
      </c>
      <c r="F14" s="68">
        <v>36808</v>
      </c>
      <c r="G14" s="51">
        <v>208</v>
      </c>
      <c r="H14" s="52">
        <v>26</v>
      </c>
      <c r="I14" s="53">
        <f t="shared" si="1"/>
        <v>208</v>
      </c>
      <c r="J14" s="86"/>
      <c r="K14" s="87">
        <f t="shared" si="2"/>
        <v>0</v>
      </c>
      <c r="L14" s="86"/>
      <c r="M14" s="88">
        <f t="shared" si="3"/>
        <v>0</v>
      </c>
      <c r="N14" s="89"/>
      <c r="O14" s="87">
        <f t="shared" si="4"/>
        <v>0</v>
      </c>
      <c r="P14" s="57">
        <v>0</v>
      </c>
      <c r="Q14" s="57">
        <v>0</v>
      </c>
      <c r="R14" s="54"/>
      <c r="S14" s="55">
        <v>11</v>
      </c>
      <c r="T14" s="56"/>
      <c r="U14" s="57">
        <f t="shared" si="5"/>
        <v>0</v>
      </c>
      <c r="V14" s="57">
        <v>0</v>
      </c>
      <c r="W14" s="90">
        <v>7</v>
      </c>
      <c r="X14" s="56">
        <v>16</v>
      </c>
      <c r="Y14" s="91">
        <f t="shared" si="6"/>
        <v>16</v>
      </c>
      <c r="Z14" s="58"/>
      <c r="AA14" s="59"/>
      <c r="AB14" s="59">
        <v>0</v>
      </c>
      <c r="AC14" s="60">
        <f t="shared" si="7"/>
        <v>210</v>
      </c>
      <c r="AD14" s="60"/>
      <c r="AE14" s="61">
        <f t="shared" si="8"/>
        <v>4.2</v>
      </c>
      <c r="AF14" s="61">
        <v>0</v>
      </c>
      <c r="AG14" s="61">
        <v>0</v>
      </c>
      <c r="AH14" s="92">
        <v>0.5</v>
      </c>
      <c r="AI14" s="112">
        <v>100</v>
      </c>
      <c r="AJ14" s="93">
        <f t="shared" si="9"/>
        <v>105.30000000000001</v>
      </c>
      <c r="AK14" s="94"/>
      <c r="AL14" s="62"/>
      <c r="AM14" s="63">
        <f t="shared" si="10"/>
        <v>100</v>
      </c>
      <c r="AN14" s="63">
        <f t="shared" si="11"/>
        <v>1</v>
      </c>
      <c r="AO14" s="63">
        <f t="shared" si="12"/>
        <v>0</v>
      </c>
      <c r="AP14" s="63"/>
      <c r="AQ14" s="63">
        <f t="shared" si="13"/>
        <v>0</v>
      </c>
      <c r="AR14" s="63">
        <f t="shared" si="14"/>
        <v>0</v>
      </c>
      <c r="AS14" s="63">
        <f t="shared" si="15"/>
        <v>0</v>
      </c>
      <c r="AT14" s="63">
        <f t="shared" si="16"/>
        <v>0</v>
      </c>
      <c r="AU14" s="63">
        <f t="shared" si="17"/>
        <v>5</v>
      </c>
      <c r="AV14" s="63">
        <f t="shared" si="18"/>
        <v>1</v>
      </c>
      <c r="AW14" s="63">
        <f t="shared" si="19"/>
        <v>0</v>
      </c>
      <c r="AX14" s="63">
        <f t="shared" si="20"/>
        <v>0</v>
      </c>
      <c r="AY14" s="64">
        <f t="shared" si="21"/>
        <v>0.30000000000001137</v>
      </c>
      <c r="AZ14" s="65">
        <f t="shared" si="22"/>
        <v>105.30000000000001</v>
      </c>
      <c r="BA14" s="45"/>
      <c r="BB14" s="66">
        <f t="shared" si="23"/>
        <v>105.30000000000001</v>
      </c>
      <c r="BC14" s="62">
        <f t="shared" si="24"/>
        <v>5.3000000000000114</v>
      </c>
      <c r="BD14" s="62">
        <f t="shared" si="25"/>
        <v>5.3000000000000114</v>
      </c>
      <c r="BE14" s="62">
        <f t="shared" si="26"/>
        <v>5.3000000000000114</v>
      </c>
      <c r="BF14" s="62">
        <f t="shared" si="27"/>
        <v>5.3000000000000114</v>
      </c>
      <c r="BG14" s="62">
        <f t="shared" si="28"/>
        <v>0.30000000000001137</v>
      </c>
      <c r="BH14" s="62">
        <f t="shared" si="29"/>
        <v>0.30000000000001137</v>
      </c>
      <c r="BI14" s="62"/>
    </row>
    <row r="15" spans="1:61" ht="30" customHeight="1">
      <c r="A15" s="83">
        <v>3</v>
      </c>
      <c r="B15" s="50">
        <v>1083</v>
      </c>
      <c r="C15" s="84" t="s">
        <v>102</v>
      </c>
      <c r="D15" s="84" t="s">
        <v>103</v>
      </c>
      <c r="E15" s="85" t="s">
        <v>4</v>
      </c>
      <c r="F15" s="68">
        <v>39783</v>
      </c>
      <c r="G15" s="51">
        <v>208</v>
      </c>
      <c r="H15" s="52">
        <v>26</v>
      </c>
      <c r="I15" s="53">
        <f t="shared" si="1"/>
        <v>208</v>
      </c>
      <c r="J15" s="86"/>
      <c r="K15" s="87">
        <f t="shared" si="2"/>
        <v>0</v>
      </c>
      <c r="L15" s="86"/>
      <c r="M15" s="88">
        <f t="shared" si="3"/>
        <v>0</v>
      </c>
      <c r="N15" s="89"/>
      <c r="O15" s="87">
        <f t="shared" si="4"/>
        <v>0</v>
      </c>
      <c r="P15" s="57">
        <v>0</v>
      </c>
      <c r="Q15" s="57">
        <v>0</v>
      </c>
      <c r="R15" s="54"/>
      <c r="S15" s="55">
        <v>11</v>
      </c>
      <c r="T15" s="56"/>
      <c r="U15" s="57">
        <f t="shared" si="5"/>
        <v>0</v>
      </c>
      <c r="V15" s="57">
        <v>10</v>
      </c>
      <c r="W15" s="90">
        <v>7</v>
      </c>
      <c r="X15" s="56"/>
      <c r="Y15" s="91">
        <f t="shared" si="6"/>
        <v>0</v>
      </c>
      <c r="Z15" s="58"/>
      <c r="AA15" s="59"/>
      <c r="AB15" s="59">
        <v>0</v>
      </c>
      <c r="AC15" s="60">
        <f t="shared" si="7"/>
        <v>236</v>
      </c>
      <c r="AD15" s="60"/>
      <c r="AE15" s="61">
        <f t="shared" si="8"/>
        <v>4.72</v>
      </c>
      <c r="AF15" s="61">
        <v>0</v>
      </c>
      <c r="AG15" s="61">
        <v>0</v>
      </c>
      <c r="AH15" s="92">
        <v>0.5</v>
      </c>
      <c r="AI15" s="112">
        <v>100</v>
      </c>
      <c r="AJ15" s="93">
        <f t="shared" si="9"/>
        <v>130.78</v>
      </c>
      <c r="AK15" s="94"/>
      <c r="AL15" s="62"/>
      <c r="AM15" s="63">
        <f t="shared" si="10"/>
        <v>100</v>
      </c>
      <c r="AN15" s="63">
        <f t="shared" si="11"/>
        <v>1</v>
      </c>
      <c r="AO15" s="63">
        <f t="shared" si="12"/>
        <v>0</v>
      </c>
      <c r="AP15" s="63"/>
      <c r="AQ15" s="63">
        <f t="shared" si="13"/>
        <v>20</v>
      </c>
      <c r="AR15" s="63">
        <f t="shared" si="14"/>
        <v>1</v>
      </c>
      <c r="AS15" s="63">
        <f t="shared" si="15"/>
        <v>10</v>
      </c>
      <c r="AT15" s="63">
        <f t="shared" si="16"/>
        <v>1</v>
      </c>
      <c r="AU15" s="63">
        <f t="shared" si="17"/>
        <v>0</v>
      </c>
      <c r="AV15" s="63">
        <f t="shared" si="18"/>
        <v>0</v>
      </c>
      <c r="AW15" s="63">
        <f t="shared" si="19"/>
        <v>0</v>
      </c>
      <c r="AX15" s="63">
        <f t="shared" si="20"/>
        <v>0</v>
      </c>
      <c r="AY15" s="64">
        <f t="shared" si="21"/>
        <v>0.78000000000000114</v>
      </c>
      <c r="AZ15" s="65">
        <f t="shared" si="22"/>
        <v>130.78</v>
      </c>
      <c r="BA15" s="45"/>
      <c r="BB15" s="66">
        <f t="shared" si="23"/>
        <v>130.78</v>
      </c>
      <c r="BC15" s="62">
        <f t="shared" si="24"/>
        <v>30.78</v>
      </c>
      <c r="BD15" s="62">
        <f t="shared" si="25"/>
        <v>30.78</v>
      </c>
      <c r="BE15" s="62">
        <f t="shared" si="26"/>
        <v>10.780000000000001</v>
      </c>
      <c r="BF15" s="62">
        <f t="shared" si="27"/>
        <v>0.78000000000000114</v>
      </c>
      <c r="BG15" s="62">
        <f t="shared" si="28"/>
        <v>0.78000000000000114</v>
      </c>
      <c r="BH15" s="62">
        <f t="shared" si="29"/>
        <v>0.78000000000000114</v>
      </c>
      <c r="BI15" s="62"/>
    </row>
    <row r="16" spans="1:61" ht="30" customHeight="1">
      <c r="A16" s="83">
        <v>4</v>
      </c>
      <c r="B16" s="50">
        <v>1088</v>
      </c>
      <c r="C16" s="84" t="s">
        <v>104</v>
      </c>
      <c r="D16" s="84" t="s">
        <v>105</v>
      </c>
      <c r="E16" s="85" t="s">
        <v>4</v>
      </c>
      <c r="F16" s="68">
        <v>39783</v>
      </c>
      <c r="G16" s="51">
        <v>208</v>
      </c>
      <c r="H16" s="52">
        <v>26</v>
      </c>
      <c r="I16" s="53">
        <f t="shared" si="1"/>
        <v>208</v>
      </c>
      <c r="J16" s="86"/>
      <c r="K16" s="87">
        <f t="shared" si="2"/>
        <v>0</v>
      </c>
      <c r="L16" s="86"/>
      <c r="M16" s="88">
        <f t="shared" si="3"/>
        <v>0</v>
      </c>
      <c r="N16" s="89"/>
      <c r="O16" s="87">
        <f t="shared" si="4"/>
        <v>0</v>
      </c>
      <c r="P16" s="57">
        <v>0</v>
      </c>
      <c r="Q16" s="57">
        <v>0</v>
      </c>
      <c r="R16" s="54"/>
      <c r="S16" s="55">
        <v>11</v>
      </c>
      <c r="T16" s="56"/>
      <c r="U16" s="57">
        <f t="shared" si="5"/>
        <v>0</v>
      </c>
      <c r="V16" s="57">
        <v>10</v>
      </c>
      <c r="W16" s="90">
        <v>7</v>
      </c>
      <c r="X16" s="56"/>
      <c r="Y16" s="91">
        <f t="shared" si="6"/>
        <v>0</v>
      </c>
      <c r="Z16" s="58"/>
      <c r="AA16" s="59"/>
      <c r="AB16" s="59">
        <v>0</v>
      </c>
      <c r="AC16" s="60">
        <f t="shared" si="7"/>
        <v>236</v>
      </c>
      <c r="AD16" s="60"/>
      <c r="AE16" s="61">
        <f t="shared" si="8"/>
        <v>4.72</v>
      </c>
      <c r="AF16" s="61">
        <v>0</v>
      </c>
      <c r="AG16" s="61">
        <v>0</v>
      </c>
      <c r="AH16" s="92"/>
      <c r="AI16" s="112">
        <v>100</v>
      </c>
      <c r="AJ16" s="93">
        <f t="shared" si="9"/>
        <v>131.28</v>
      </c>
      <c r="AK16" s="94"/>
      <c r="AL16" s="62"/>
      <c r="AM16" s="63">
        <f t="shared" si="10"/>
        <v>100</v>
      </c>
      <c r="AN16" s="63">
        <f t="shared" si="11"/>
        <v>1</v>
      </c>
      <c r="AO16" s="63">
        <f t="shared" si="12"/>
        <v>0</v>
      </c>
      <c r="AP16" s="63"/>
      <c r="AQ16" s="63">
        <f t="shared" si="13"/>
        <v>20</v>
      </c>
      <c r="AR16" s="63">
        <f t="shared" si="14"/>
        <v>1</v>
      </c>
      <c r="AS16" s="63">
        <f t="shared" si="15"/>
        <v>10</v>
      </c>
      <c r="AT16" s="63">
        <f t="shared" si="16"/>
        <v>1</v>
      </c>
      <c r="AU16" s="63">
        <f t="shared" si="17"/>
        <v>0</v>
      </c>
      <c r="AV16" s="63">
        <f t="shared" si="18"/>
        <v>0</v>
      </c>
      <c r="AW16" s="63">
        <f t="shared" si="19"/>
        <v>1</v>
      </c>
      <c r="AX16" s="63">
        <f t="shared" si="20"/>
        <v>1</v>
      </c>
      <c r="AY16" s="64">
        <f t="shared" si="21"/>
        <v>0.28000000000000114</v>
      </c>
      <c r="AZ16" s="65">
        <f t="shared" si="22"/>
        <v>131.28</v>
      </c>
      <c r="BA16" s="45"/>
      <c r="BB16" s="66">
        <f t="shared" si="23"/>
        <v>131.28</v>
      </c>
      <c r="BC16" s="62">
        <f t="shared" si="24"/>
        <v>31.28</v>
      </c>
      <c r="BD16" s="62">
        <f t="shared" si="25"/>
        <v>31.28</v>
      </c>
      <c r="BE16" s="62">
        <f t="shared" si="26"/>
        <v>11.280000000000001</v>
      </c>
      <c r="BF16" s="62">
        <f t="shared" si="27"/>
        <v>1.2800000000000011</v>
      </c>
      <c r="BG16" s="62">
        <f t="shared" si="28"/>
        <v>1.2800000000000011</v>
      </c>
      <c r="BH16" s="62">
        <f t="shared" si="29"/>
        <v>0.28000000000000114</v>
      </c>
      <c r="BI16" s="62"/>
    </row>
    <row r="17" spans="1:61" ht="30" customHeight="1">
      <c r="A17" s="83">
        <v>5</v>
      </c>
      <c r="B17" s="50">
        <v>1141</v>
      </c>
      <c r="C17" s="84" t="s">
        <v>106</v>
      </c>
      <c r="D17" s="84" t="s">
        <v>107</v>
      </c>
      <c r="E17" s="85" t="s">
        <v>4</v>
      </c>
      <c r="F17" s="68">
        <v>39783</v>
      </c>
      <c r="G17" s="51">
        <v>208</v>
      </c>
      <c r="H17" s="52">
        <v>26</v>
      </c>
      <c r="I17" s="53">
        <f t="shared" si="1"/>
        <v>208</v>
      </c>
      <c r="J17" s="86"/>
      <c r="K17" s="87">
        <f t="shared" si="2"/>
        <v>0</v>
      </c>
      <c r="L17" s="86"/>
      <c r="M17" s="88">
        <f t="shared" si="3"/>
        <v>0</v>
      </c>
      <c r="N17" s="89"/>
      <c r="O17" s="87">
        <f t="shared" si="4"/>
        <v>0</v>
      </c>
      <c r="P17" s="57">
        <v>0</v>
      </c>
      <c r="Q17" s="57">
        <v>0</v>
      </c>
      <c r="R17" s="54"/>
      <c r="S17" s="55">
        <v>11</v>
      </c>
      <c r="T17" s="56"/>
      <c r="U17" s="57">
        <f t="shared" si="5"/>
        <v>0</v>
      </c>
      <c r="V17" s="57">
        <v>10</v>
      </c>
      <c r="W17" s="90">
        <v>7</v>
      </c>
      <c r="X17" s="56"/>
      <c r="Y17" s="91">
        <f t="shared" si="6"/>
        <v>0</v>
      </c>
      <c r="Z17" s="58"/>
      <c r="AA17" s="59"/>
      <c r="AB17" s="59">
        <v>0</v>
      </c>
      <c r="AC17" s="60">
        <f t="shared" si="7"/>
        <v>236</v>
      </c>
      <c r="AD17" s="60"/>
      <c r="AE17" s="61">
        <f t="shared" si="8"/>
        <v>4.72</v>
      </c>
      <c r="AF17" s="61">
        <v>0</v>
      </c>
      <c r="AG17" s="61">
        <v>0</v>
      </c>
      <c r="AH17" s="92">
        <v>0.5</v>
      </c>
      <c r="AI17" s="112">
        <v>100</v>
      </c>
      <c r="AJ17" s="93">
        <f t="shared" si="9"/>
        <v>130.78</v>
      </c>
      <c r="AK17" s="94"/>
      <c r="AL17" s="62"/>
      <c r="AM17" s="63">
        <f t="shared" si="10"/>
        <v>100</v>
      </c>
      <c r="AN17" s="63">
        <f t="shared" si="11"/>
        <v>1</v>
      </c>
      <c r="AO17" s="63">
        <f t="shared" si="12"/>
        <v>0</v>
      </c>
      <c r="AP17" s="63"/>
      <c r="AQ17" s="63">
        <f t="shared" si="13"/>
        <v>20</v>
      </c>
      <c r="AR17" s="63">
        <f t="shared" si="14"/>
        <v>1</v>
      </c>
      <c r="AS17" s="63">
        <f t="shared" si="15"/>
        <v>10</v>
      </c>
      <c r="AT17" s="63">
        <f t="shared" si="16"/>
        <v>1</v>
      </c>
      <c r="AU17" s="63">
        <f t="shared" si="17"/>
        <v>0</v>
      </c>
      <c r="AV17" s="63">
        <f t="shared" si="18"/>
        <v>0</v>
      </c>
      <c r="AW17" s="63">
        <f t="shared" si="19"/>
        <v>0</v>
      </c>
      <c r="AX17" s="63">
        <f t="shared" si="20"/>
        <v>0</v>
      </c>
      <c r="AY17" s="64">
        <f t="shared" si="21"/>
        <v>0.78000000000000114</v>
      </c>
      <c r="AZ17" s="65">
        <f t="shared" si="22"/>
        <v>130.78</v>
      </c>
      <c r="BA17" s="45"/>
      <c r="BB17" s="66">
        <f t="shared" si="23"/>
        <v>130.78</v>
      </c>
      <c r="BC17" s="62">
        <f t="shared" si="24"/>
        <v>30.78</v>
      </c>
      <c r="BD17" s="62">
        <f t="shared" si="25"/>
        <v>30.78</v>
      </c>
      <c r="BE17" s="62">
        <f t="shared" si="26"/>
        <v>10.780000000000001</v>
      </c>
      <c r="BF17" s="62">
        <f t="shared" si="27"/>
        <v>0.78000000000000114</v>
      </c>
      <c r="BG17" s="62">
        <f t="shared" si="28"/>
        <v>0.78000000000000114</v>
      </c>
      <c r="BH17" s="62">
        <f t="shared" si="29"/>
        <v>0.78000000000000114</v>
      </c>
      <c r="BI17" s="62"/>
    </row>
    <row r="18" spans="1:61" ht="30" customHeight="1">
      <c r="A18" s="83">
        <v>6</v>
      </c>
      <c r="B18" s="50">
        <v>1182</v>
      </c>
      <c r="C18" s="84" t="s">
        <v>102</v>
      </c>
      <c r="D18" s="84" t="s">
        <v>108</v>
      </c>
      <c r="E18" s="85" t="s">
        <v>4</v>
      </c>
      <c r="F18" s="68">
        <v>37088</v>
      </c>
      <c r="G18" s="51">
        <v>208</v>
      </c>
      <c r="H18" s="52">
        <v>26</v>
      </c>
      <c r="I18" s="53">
        <f t="shared" si="1"/>
        <v>208</v>
      </c>
      <c r="J18" s="86"/>
      <c r="K18" s="87">
        <f t="shared" si="2"/>
        <v>0</v>
      </c>
      <c r="L18" s="86"/>
      <c r="M18" s="88">
        <f t="shared" si="3"/>
        <v>0</v>
      </c>
      <c r="N18" s="89"/>
      <c r="O18" s="87">
        <f t="shared" si="4"/>
        <v>0</v>
      </c>
      <c r="P18" s="57">
        <v>0</v>
      </c>
      <c r="Q18" s="57">
        <v>0</v>
      </c>
      <c r="R18" s="54"/>
      <c r="S18" s="55">
        <v>11</v>
      </c>
      <c r="T18" s="56"/>
      <c r="U18" s="57">
        <f t="shared" si="5"/>
        <v>0</v>
      </c>
      <c r="V18" s="57">
        <v>10</v>
      </c>
      <c r="W18" s="90">
        <v>7</v>
      </c>
      <c r="X18" s="56"/>
      <c r="Y18" s="91">
        <f t="shared" si="6"/>
        <v>0</v>
      </c>
      <c r="Z18" s="58"/>
      <c r="AA18" s="59"/>
      <c r="AB18" s="59">
        <v>0</v>
      </c>
      <c r="AC18" s="60">
        <f t="shared" si="7"/>
        <v>236</v>
      </c>
      <c r="AD18" s="60"/>
      <c r="AE18" s="61">
        <f t="shared" si="8"/>
        <v>4.72</v>
      </c>
      <c r="AF18" s="61">
        <v>0</v>
      </c>
      <c r="AG18" s="61">
        <v>0</v>
      </c>
      <c r="AH18" s="92">
        <v>0.5</v>
      </c>
      <c r="AI18" s="112">
        <v>100</v>
      </c>
      <c r="AJ18" s="93">
        <f t="shared" si="9"/>
        <v>130.78</v>
      </c>
      <c r="AK18" s="94"/>
      <c r="AL18" s="62"/>
      <c r="AM18" s="63">
        <f t="shared" si="10"/>
        <v>100</v>
      </c>
      <c r="AN18" s="63">
        <f t="shared" si="11"/>
        <v>1</v>
      </c>
      <c r="AO18" s="63">
        <f t="shared" si="12"/>
        <v>0</v>
      </c>
      <c r="AP18" s="63"/>
      <c r="AQ18" s="63">
        <f t="shared" si="13"/>
        <v>20</v>
      </c>
      <c r="AR18" s="63">
        <f t="shared" si="14"/>
        <v>1</v>
      </c>
      <c r="AS18" s="63">
        <f t="shared" si="15"/>
        <v>10</v>
      </c>
      <c r="AT18" s="63">
        <f t="shared" si="16"/>
        <v>1</v>
      </c>
      <c r="AU18" s="63">
        <f t="shared" si="17"/>
        <v>0</v>
      </c>
      <c r="AV18" s="63">
        <f t="shared" si="18"/>
        <v>0</v>
      </c>
      <c r="AW18" s="63">
        <f t="shared" si="19"/>
        <v>0</v>
      </c>
      <c r="AX18" s="63">
        <f t="shared" si="20"/>
        <v>0</v>
      </c>
      <c r="AY18" s="64">
        <f t="shared" si="21"/>
        <v>0.78000000000000114</v>
      </c>
      <c r="AZ18" s="65">
        <f t="shared" si="22"/>
        <v>130.78</v>
      </c>
      <c r="BA18" s="45"/>
      <c r="BB18" s="66">
        <f t="shared" si="23"/>
        <v>130.78</v>
      </c>
      <c r="BC18" s="62">
        <f t="shared" si="24"/>
        <v>30.78</v>
      </c>
      <c r="BD18" s="62">
        <f t="shared" si="25"/>
        <v>30.78</v>
      </c>
      <c r="BE18" s="62">
        <f t="shared" si="26"/>
        <v>10.780000000000001</v>
      </c>
      <c r="BF18" s="62">
        <f t="shared" si="27"/>
        <v>0.78000000000000114</v>
      </c>
      <c r="BG18" s="62">
        <f t="shared" si="28"/>
        <v>0.78000000000000114</v>
      </c>
      <c r="BH18" s="62">
        <f t="shared" si="29"/>
        <v>0.78000000000000114</v>
      </c>
      <c r="BI18" s="62"/>
    </row>
    <row r="19" spans="1:61" ht="30" customHeight="1">
      <c r="A19" s="83">
        <v>7</v>
      </c>
      <c r="B19" s="50">
        <v>1645</v>
      </c>
      <c r="C19" s="84" t="s">
        <v>109</v>
      </c>
      <c r="D19" s="84" t="s">
        <v>110</v>
      </c>
      <c r="E19" s="85" t="s">
        <v>4</v>
      </c>
      <c r="F19" s="68">
        <v>39965</v>
      </c>
      <c r="G19" s="51">
        <v>208</v>
      </c>
      <c r="H19" s="52">
        <v>26</v>
      </c>
      <c r="I19" s="53">
        <f t="shared" si="1"/>
        <v>208</v>
      </c>
      <c r="J19" s="86"/>
      <c r="K19" s="87">
        <f t="shared" si="2"/>
        <v>0</v>
      </c>
      <c r="L19" s="86"/>
      <c r="M19" s="88">
        <f t="shared" si="3"/>
        <v>0</v>
      </c>
      <c r="N19" s="89"/>
      <c r="O19" s="87">
        <f t="shared" si="4"/>
        <v>0</v>
      </c>
      <c r="P19" s="57">
        <v>0</v>
      </c>
      <c r="Q19" s="57">
        <v>0</v>
      </c>
      <c r="R19" s="54"/>
      <c r="S19" s="55">
        <v>11</v>
      </c>
      <c r="T19" s="56"/>
      <c r="U19" s="57">
        <f t="shared" si="5"/>
        <v>0</v>
      </c>
      <c r="V19" s="57">
        <v>10</v>
      </c>
      <c r="W19" s="90">
        <v>7</v>
      </c>
      <c r="X19" s="56"/>
      <c r="Y19" s="91">
        <f t="shared" si="6"/>
        <v>0</v>
      </c>
      <c r="Z19" s="58"/>
      <c r="AA19" s="59"/>
      <c r="AB19" s="59">
        <v>0</v>
      </c>
      <c r="AC19" s="60">
        <f t="shared" si="7"/>
        <v>236</v>
      </c>
      <c r="AD19" s="60"/>
      <c r="AE19" s="61">
        <f t="shared" si="8"/>
        <v>4.72</v>
      </c>
      <c r="AF19" s="61">
        <v>0</v>
      </c>
      <c r="AG19" s="61">
        <v>0</v>
      </c>
      <c r="AH19" s="92">
        <v>0.5</v>
      </c>
      <c r="AI19" s="112">
        <v>100</v>
      </c>
      <c r="AJ19" s="93">
        <f t="shared" si="9"/>
        <v>130.78</v>
      </c>
      <c r="AK19" s="94"/>
      <c r="AL19" s="62"/>
      <c r="AM19" s="63">
        <f t="shared" si="10"/>
        <v>100</v>
      </c>
      <c r="AN19" s="63">
        <f t="shared" si="11"/>
        <v>1</v>
      </c>
      <c r="AO19" s="63">
        <f t="shared" si="12"/>
        <v>0</v>
      </c>
      <c r="AP19" s="63"/>
      <c r="AQ19" s="63">
        <f t="shared" si="13"/>
        <v>20</v>
      </c>
      <c r="AR19" s="63">
        <f t="shared" si="14"/>
        <v>1</v>
      </c>
      <c r="AS19" s="63">
        <f t="shared" si="15"/>
        <v>10</v>
      </c>
      <c r="AT19" s="63">
        <f t="shared" si="16"/>
        <v>1</v>
      </c>
      <c r="AU19" s="63">
        <f t="shared" si="17"/>
        <v>0</v>
      </c>
      <c r="AV19" s="63">
        <f t="shared" si="18"/>
        <v>0</v>
      </c>
      <c r="AW19" s="63">
        <f t="shared" si="19"/>
        <v>0</v>
      </c>
      <c r="AX19" s="63">
        <f t="shared" si="20"/>
        <v>0</v>
      </c>
      <c r="AY19" s="64">
        <f t="shared" si="21"/>
        <v>0.78000000000000114</v>
      </c>
      <c r="AZ19" s="65">
        <f t="shared" si="22"/>
        <v>130.78</v>
      </c>
      <c r="BA19" s="45"/>
      <c r="BB19" s="66">
        <f t="shared" si="23"/>
        <v>130.78</v>
      </c>
      <c r="BC19" s="62">
        <f t="shared" si="24"/>
        <v>30.78</v>
      </c>
      <c r="BD19" s="62">
        <f t="shared" si="25"/>
        <v>30.78</v>
      </c>
      <c r="BE19" s="62">
        <f t="shared" si="26"/>
        <v>10.780000000000001</v>
      </c>
      <c r="BF19" s="62">
        <f t="shared" si="27"/>
        <v>0.78000000000000114</v>
      </c>
      <c r="BG19" s="62">
        <f t="shared" si="28"/>
        <v>0.78000000000000114</v>
      </c>
      <c r="BH19" s="62">
        <f t="shared" si="29"/>
        <v>0.78000000000000114</v>
      </c>
      <c r="BI19" s="62"/>
    </row>
    <row r="20" spans="1:61" ht="30" customHeight="1">
      <c r="A20" s="83">
        <v>8</v>
      </c>
      <c r="B20" s="50">
        <v>176</v>
      </c>
      <c r="C20" s="84" t="s">
        <v>111</v>
      </c>
      <c r="D20" s="84" t="s">
        <v>112</v>
      </c>
      <c r="E20" s="85" t="s">
        <v>4</v>
      </c>
      <c r="F20" s="68">
        <v>36273</v>
      </c>
      <c r="G20" s="51">
        <v>208</v>
      </c>
      <c r="H20" s="52">
        <v>26</v>
      </c>
      <c r="I20" s="53">
        <f t="shared" si="1"/>
        <v>208</v>
      </c>
      <c r="J20" s="86"/>
      <c r="K20" s="87">
        <f t="shared" si="2"/>
        <v>0</v>
      </c>
      <c r="L20" s="86"/>
      <c r="M20" s="88">
        <f t="shared" si="3"/>
        <v>0</v>
      </c>
      <c r="N20" s="89"/>
      <c r="O20" s="87">
        <f t="shared" si="4"/>
        <v>0</v>
      </c>
      <c r="P20" s="57">
        <v>0</v>
      </c>
      <c r="Q20" s="57">
        <v>0</v>
      </c>
      <c r="R20" s="54"/>
      <c r="S20" s="55">
        <v>11</v>
      </c>
      <c r="T20" s="56"/>
      <c r="U20" s="57">
        <f t="shared" si="5"/>
        <v>0</v>
      </c>
      <c r="V20" s="57">
        <v>10</v>
      </c>
      <c r="W20" s="90">
        <v>7</v>
      </c>
      <c r="X20" s="56"/>
      <c r="Y20" s="91">
        <f t="shared" si="6"/>
        <v>0</v>
      </c>
      <c r="Z20" s="58"/>
      <c r="AA20" s="59"/>
      <c r="AB20" s="59">
        <v>0</v>
      </c>
      <c r="AC20" s="60">
        <f t="shared" si="7"/>
        <v>236</v>
      </c>
      <c r="AD20" s="60"/>
      <c r="AE20" s="61">
        <f t="shared" si="8"/>
        <v>4.72</v>
      </c>
      <c r="AF20" s="61">
        <v>0</v>
      </c>
      <c r="AG20" s="61">
        <v>0</v>
      </c>
      <c r="AH20" s="92"/>
      <c r="AI20" s="112">
        <v>100</v>
      </c>
      <c r="AJ20" s="93">
        <f t="shared" si="9"/>
        <v>131.28</v>
      </c>
      <c r="AK20" s="94"/>
      <c r="AL20" s="62"/>
      <c r="AM20" s="63">
        <f t="shared" si="10"/>
        <v>100</v>
      </c>
      <c r="AN20" s="63">
        <f t="shared" si="11"/>
        <v>1</v>
      </c>
      <c r="AO20" s="63">
        <f t="shared" si="12"/>
        <v>0</v>
      </c>
      <c r="AP20" s="63"/>
      <c r="AQ20" s="63">
        <f t="shared" si="13"/>
        <v>20</v>
      </c>
      <c r="AR20" s="63">
        <f t="shared" si="14"/>
        <v>1</v>
      </c>
      <c r="AS20" s="63">
        <f t="shared" si="15"/>
        <v>10</v>
      </c>
      <c r="AT20" s="63">
        <f t="shared" si="16"/>
        <v>1</v>
      </c>
      <c r="AU20" s="63">
        <f t="shared" si="17"/>
        <v>0</v>
      </c>
      <c r="AV20" s="63">
        <f t="shared" si="18"/>
        <v>0</v>
      </c>
      <c r="AW20" s="63">
        <f t="shared" si="19"/>
        <v>1</v>
      </c>
      <c r="AX20" s="63">
        <f t="shared" si="20"/>
        <v>1</v>
      </c>
      <c r="AY20" s="64">
        <f t="shared" si="21"/>
        <v>0.28000000000000114</v>
      </c>
      <c r="AZ20" s="65">
        <f t="shared" si="22"/>
        <v>131.28</v>
      </c>
      <c r="BA20" s="45"/>
      <c r="BB20" s="66">
        <f t="shared" si="23"/>
        <v>131.28</v>
      </c>
      <c r="BC20" s="62">
        <f t="shared" si="24"/>
        <v>31.28</v>
      </c>
      <c r="BD20" s="62">
        <f t="shared" si="25"/>
        <v>31.28</v>
      </c>
      <c r="BE20" s="62">
        <f t="shared" si="26"/>
        <v>11.280000000000001</v>
      </c>
      <c r="BF20" s="62">
        <f t="shared" si="27"/>
        <v>1.2800000000000011</v>
      </c>
      <c r="BG20" s="62">
        <f t="shared" si="28"/>
        <v>1.2800000000000011</v>
      </c>
      <c r="BH20" s="62">
        <f t="shared" si="29"/>
        <v>0.28000000000000114</v>
      </c>
      <c r="BI20" s="62"/>
    </row>
    <row r="21" spans="1:61" ht="30" customHeight="1">
      <c r="A21" s="83">
        <v>9</v>
      </c>
      <c r="B21" s="50">
        <v>1942</v>
      </c>
      <c r="C21" s="84" t="s">
        <v>113</v>
      </c>
      <c r="D21" s="84" t="s">
        <v>114</v>
      </c>
      <c r="E21" s="85" t="s">
        <v>4</v>
      </c>
      <c r="F21" s="68">
        <v>40148</v>
      </c>
      <c r="G21" s="51">
        <v>208</v>
      </c>
      <c r="H21" s="52">
        <v>26</v>
      </c>
      <c r="I21" s="53">
        <f t="shared" si="1"/>
        <v>208</v>
      </c>
      <c r="J21" s="86"/>
      <c r="K21" s="87">
        <f t="shared" si="2"/>
        <v>0</v>
      </c>
      <c r="L21" s="86"/>
      <c r="M21" s="88">
        <f t="shared" si="3"/>
        <v>0</v>
      </c>
      <c r="N21" s="89"/>
      <c r="O21" s="87">
        <f t="shared" si="4"/>
        <v>0</v>
      </c>
      <c r="P21" s="57">
        <v>0</v>
      </c>
      <c r="Q21" s="57">
        <v>0</v>
      </c>
      <c r="R21" s="54"/>
      <c r="S21" s="55">
        <v>11</v>
      </c>
      <c r="T21" s="56"/>
      <c r="U21" s="57">
        <f t="shared" si="5"/>
        <v>0</v>
      </c>
      <c r="V21" s="57">
        <v>10</v>
      </c>
      <c r="W21" s="90">
        <v>7</v>
      </c>
      <c r="X21" s="56"/>
      <c r="Y21" s="91">
        <f t="shared" si="6"/>
        <v>0</v>
      </c>
      <c r="Z21" s="58"/>
      <c r="AA21" s="59"/>
      <c r="AB21" s="59">
        <v>0</v>
      </c>
      <c r="AC21" s="60">
        <f t="shared" si="7"/>
        <v>236</v>
      </c>
      <c r="AD21" s="60"/>
      <c r="AE21" s="61">
        <f t="shared" si="8"/>
        <v>4.72</v>
      </c>
      <c r="AF21" s="61">
        <v>0</v>
      </c>
      <c r="AG21" s="61">
        <v>0</v>
      </c>
      <c r="AH21" s="92">
        <v>0.5</v>
      </c>
      <c r="AI21" s="112">
        <v>100</v>
      </c>
      <c r="AJ21" s="93">
        <f t="shared" si="9"/>
        <v>130.78</v>
      </c>
      <c r="AK21" s="94"/>
      <c r="AL21" s="62"/>
      <c r="AM21" s="63">
        <f t="shared" si="10"/>
        <v>100</v>
      </c>
      <c r="AN21" s="63">
        <f t="shared" si="11"/>
        <v>1</v>
      </c>
      <c r="AO21" s="63">
        <f t="shared" si="12"/>
        <v>0</v>
      </c>
      <c r="AP21" s="63"/>
      <c r="AQ21" s="63">
        <f t="shared" si="13"/>
        <v>20</v>
      </c>
      <c r="AR21" s="63">
        <f t="shared" si="14"/>
        <v>1</v>
      </c>
      <c r="AS21" s="63">
        <f t="shared" si="15"/>
        <v>10</v>
      </c>
      <c r="AT21" s="63">
        <f t="shared" si="16"/>
        <v>1</v>
      </c>
      <c r="AU21" s="63">
        <f t="shared" si="17"/>
        <v>0</v>
      </c>
      <c r="AV21" s="63">
        <f t="shared" si="18"/>
        <v>0</v>
      </c>
      <c r="AW21" s="63">
        <f t="shared" si="19"/>
        <v>0</v>
      </c>
      <c r="AX21" s="63">
        <f t="shared" si="20"/>
        <v>0</v>
      </c>
      <c r="AY21" s="64">
        <f t="shared" si="21"/>
        <v>0.78000000000000114</v>
      </c>
      <c r="AZ21" s="65">
        <f t="shared" si="22"/>
        <v>130.78</v>
      </c>
      <c r="BA21" s="45"/>
      <c r="BB21" s="66">
        <f t="shared" si="23"/>
        <v>130.78</v>
      </c>
      <c r="BC21" s="62">
        <f t="shared" si="24"/>
        <v>30.78</v>
      </c>
      <c r="BD21" s="62">
        <f t="shared" si="25"/>
        <v>30.78</v>
      </c>
      <c r="BE21" s="62">
        <f t="shared" si="26"/>
        <v>10.780000000000001</v>
      </c>
      <c r="BF21" s="62">
        <f t="shared" si="27"/>
        <v>0.78000000000000114</v>
      </c>
      <c r="BG21" s="62">
        <f t="shared" si="28"/>
        <v>0.78000000000000114</v>
      </c>
      <c r="BH21" s="62">
        <f t="shared" si="29"/>
        <v>0.78000000000000114</v>
      </c>
      <c r="BI21" s="62"/>
    </row>
    <row r="22" spans="1:61" ht="30" customHeight="1">
      <c r="A22" s="83">
        <v>10</v>
      </c>
      <c r="B22" s="50">
        <v>2434</v>
      </c>
      <c r="C22" s="84" t="s">
        <v>115</v>
      </c>
      <c r="D22" s="84" t="s">
        <v>116</v>
      </c>
      <c r="E22" s="85" t="s">
        <v>4</v>
      </c>
      <c r="F22" s="68">
        <v>40437</v>
      </c>
      <c r="G22" s="51">
        <v>208</v>
      </c>
      <c r="H22" s="52">
        <v>26</v>
      </c>
      <c r="I22" s="53">
        <f t="shared" si="1"/>
        <v>208</v>
      </c>
      <c r="J22" s="86"/>
      <c r="K22" s="87">
        <f t="shared" si="2"/>
        <v>0</v>
      </c>
      <c r="L22" s="86"/>
      <c r="M22" s="88">
        <f t="shared" si="3"/>
        <v>0</v>
      </c>
      <c r="N22" s="89"/>
      <c r="O22" s="87">
        <f t="shared" si="4"/>
        <v>0</v>
      </c>
      <c r="P22" s="57">
        <v>0</v>
      </c>
      <c r="Q22" s="57">
        <v>0</v>
      </c>
      <c r="R22" s="54"/>
      <c r="S22" s="55">
        <v>11</v>
      </c>
      <c r="T22" s="56"/>
      <c r="U22" s="57">
        <f t="shared" si="5"/>
        <v>0</v>
      </c>
      <c r="V22" s="57">
        <v>10</v>
      </c>
      <c r="W22" s="90">
        <v>7</v>
      </c>
      <c r="X22" s="56"/>
      <c r="Y22" s="91">
        <f t="shared" si="6"/>
        <v>0</v>
      </c>
      <c r="Z22" s="58"/>
      <c r="AA22" s="59"/>
      <c r="AB22" s="59">
        <v>3</v>
      </c>
      <c r="AC22" s="60">
        <f t="shared" si="7"/>
        <v>239</v>
      </c>
      <c r="AD22" s="60"/>
      <c r="AE22" s="61">
        <f t="shared" si="8"/>
        <v>4.78</v>
      </c>
      <c r="AF22" s="61">
        <v>0</v>
      </c>
      <c r="AG22" s="61">
        <v>0</v>
      </c>
      <c r="AH22" s="92">
        <v>0.5</v>
      </c>
      <c r="AI22" s="112">
        <v>100</v>
      </c>
      <c r="AJ22" s="93">
        <f t="shared" si="9"/>
        <v>133.72</v>
      </c>
      <c r="AK22" s="94"/>
      <c r="AL22" s="62"/>
      <c r="AM22" s="63">
        <f t="shared" si="10"/>
        <v>100</v>
      </c>
      <c r="AN22" s="63">
        <f t="shared" si="11"/>
        <v>1</v>
      </c>
      <c r="AO22" s="63">
        <f t="shared" si="12"/>
        <v>0</v>
      </c>
      <c r="AP22" s="63"/>
      <c r="AQ22" s="63">
        <f t="shared" si="13"/>
        <v>20</v>
      </c>
      <c r="AR22" s="63">
        <f t="shared" si="14"/>
        <v>1</v>
      </c>
      <c r="AS22" s="63">
        <f t="shared" si="15"/>
        <v>10</v>
      </c>
      <c r="AT22" s="63">
        <f t="shared" si="16"/>
        <v>1</v>
      </c>
      <c r="AU22" s="63">
        <f t="shared" si="17"/>
        <v>0</v>
      </c>
      <c r="AV22" s="63">
        <f t="shared" si="18"/>
        <v>0</v>
      </c>
      <c r="AW22" s="63">
        <f t="shared" si="19"/>
        <v>3</v>
      </c>
      <c r="AX22" s="63">
        <f t="shared" si="20"/>
        <v>3</v>
      </c>
      <c r="AY22" s="64">
        <f t="shared" si="21"/>
        <v>0.71999999999999886</v>
      </c>
      <c r="AZ22" s="65">
        <f t="shared" si="22"/>
        <v>133.72</v>
      </c>
      <c r="BA22" s="45"/>
      <c r="BB22" s="66">
        <f t="shared" si="23"/>
        <v>133.72</v>
      </c>
      <c r="BC22" s="62">
        <f t="shared" si="24"/>
        <v>33.72</v>
      </c>
      <c r="BD22" s="62">
        <f t="shared" si="25"/>
        <v>33.72</v>
      </c>
      <c r="BE22" s="62">
        <f t="shared" si="26"/>
        <v>13.719999999999999</v>
      </c>
      <c r="BF22" s="62">
        <f t="shared" si="27"/>
        <v>3.7199999999999989</v>
      </c>
      <c r="BG22" s="62">
        <f t="shared" si="28"/>
        <v>3.7199999999999989</v>
      </c>
      <c r="BH22" s="62">
        <f t="shared" si="29"/>
        <v>0.71999999999999886</v>
      </c>
      <c r="BI22" s="62"/>
    </row>
    <row r="23" spans="1:61" ht="30" customHeight="1">
      <c r="A23" s="83">
        <v>11</v>
      </c>
      <c r="B23" s="50">
        <v>2539</v>
      </c>
      <c r="C23" s="84" t="s">
        <v>117</v>
      </c>
      <c r="D23" s="84" t="s">
        <v>118</v>
      </c>
      <c r="E23" s="85" t="s">
        <v>4</v>
      </c>
      <c r="F23" s="68">
        <v>40513</v>
      </c>
      <c r="G23" s="51">
        <v>208</v>
      </c>
      <c r="H23" s="52">
        <v>26</v>
      </c>
      <c r="I23" s="53">
        <f t="shared" si="1"/>
        <v>208</v>
      </c>
      <c r="J23" s="86"/>
      <c r="K23" s="87">
        <f t="shared" si="2"/>
        <v>0</v>
      </c>
      <c r="L23" s="86"/>
      <c r="M23" s="88">
        <f t="shared" si="3"/>
        <v>0</v>
      </c>
      <c r="N23" s="89"/>
      <c r="O23" s="87">
        <f t="shared" si="4"/>
        <v>0</v>
      </c>
      <c r="P23" s="57">
        <v>0</v>
      </c>
      <c r="Q23" s="57">
        <v>0</v>
      </c>
      <c r="R23" s="54"/>
      <c r="S23" s="55">
        <v>11</v>
      </c>
      <c r="T23" s="56"/>
      <c r="U23" s="57">
        <f t="shared" si="5"/>
        <v>0</v>
      </c>
      <c r="V23" s="57">
        <v>10</v>
      </c>
      <c r="W23" s="90">
        <v>7</v>
      </c>
      <c r="X23" s="56"/>
      <c r="Y23" s="91">
        <f t="shared" si="6"/>
        <v>0</v>
      </c>
      <c r="Z23" s="58"/>
      <c r="AA23" s="59"/>
      <c r="AB23" s="59">
        <v>0</v>
      </c>
      <c r="AC23" s="60">
        <f t="shared" si="7"/>
        <v>236</v>
      </c>
      <c r="AD23" s="60"/>
      <c r="AE23" s="61">
        <f t="shared" si="8"/>
        <v>4.72</v>
      </c>
      <c r="AF23" s="61">
        <v>0</v>
      </c>
      <c r="AG23" s="61">
        <v>0</v>
      </c>
      <c r="AH23" s="92">
        <v>0.5</v>
      </c>
      <c r="AI23" s="112">
        <v>100</v>
      </c>
      <c r="AJ23" s="93">
        <f t="shared" si="9"/>
        <v>130.78</v>
      </c>
      <c r="AK23" s="94"/>
      <c r="AL23" s="62"/>
      <c r="AM23" s="63">
        <f t="shared" si="10"/>
        <v>100</v>
      </c>
      <c r="AN23" s="63">
        <f t="shared" si="11"/>
        <v>1</v>
      </c>
      <c r="AO23" s="63">
        <f t="shared" si="12"/>
        <v>0</v>
      </c>
      <c r="AP23" s="63"/>
      <c r="AQ23" s="63">
        <f t="shared" si="13"/>
        <v>20</v>
      </c>
      <c r="AR23" s="63">
        <f t="shared" si="14"/>
        <v>1</v>
      </c>
      <c r="AS23" s="63">
        <f t="shared" si="15"/>
        <v>10</v>
      </c>
      <c r="AT23" s="63">
        <f t="shared" si="16"/>
        <v>1</v>
      </c>
      <c r="AU23" s="63">
        <f t="shared" si="17"/>
        <v>0</v>
      </c>
      <c r="AV23" s="63">
        <f t="shared" si="18"/>
        <v>0</v>
      </c>
      <c r="AW23" s="63">
        <f t="shared" si="19"/>
        <v>0</v>
      </c>
      <c r="AX23" s="63">
        <f t="shared" si="20"/>
        <v>0</v>
      </c>
      <c r="AY23" s="64">
        <f t="shared" si="21"/>
        <v>0.78000000000000114</v>
      </c>
      <c r="AZ23" s="65">
        <f t="shared" si="22"/>
        <v>130.78</v>
      </c>
      <c r="BA23" s="45"/>
      <c r="BB23" s="66">
        <f t="shared" si="23"/>
        <v>130.78</v>
      </c>
      <c r="BC23" s="62">
        <f t="shared" si="24"/>
        <v>30.78</v>
      </c>
      <c r="BD23" s="62">
        <f t="shared" si="25"/>
        <v>30.78</v>
      </c>
      <c r="BE23" s="62">
        <f t="shared" si="26"/>
        <v>10.780000000000001</v>
      </c>
      <c r="BF23" s="62">
        <f t="shared" si="27"/>
        <v>0.78000000000000114</v>
      </c>
      <c r="BG23" s="62">
        <f t="shared" si="28"/>
        <v>0.78000000000000114</v>
      </c>
      <c r="BH23" s="62">
        <f t="shared" si="29"/>
        <v>0.78000000000000114</v>
      </c>
      <c r="BI23" s="62"/>
    </row>
    <row r="24" spans="1:61" ht="30" customHeight="1">
      <c r="A24" s="83">
        <v>12</v>
      </c>
      <c r="B24" s="50">
        <v>2568</v>
      </c>
      <c r="C24" s="84" t="s">
        <v>119</v>
      </c>
      <c r="D24" s="84" t="s">
        <v>120</v>
      </c>
      <c r="E24" s="85" t="s">
        <v>4</v>
      </c>
      <c r="F24" s="68">
        <v>40513</v>
      </c>
      <c r="G24" s="51">
        <v>208</v>
      </c>
      <c r="H24" s="52">
        <v>26</v>
      </c>
      <c r="I24" s="53">
        <f t="shared" si="1"/>
        <v>208</v>
      </c>
      <c r="J24" s="86"/>
      <c r="K24" s="87">
        <f t="shared" si="2"/>
        <v>0</v>
      </c>
      <c r="L24" s="86"/>
      <c r="M24" s="88">
        <f t="shared" si="3"/>
        <v>0</v>
      </c>
      <c r="N24" s="89"/>
      <c r="O24" s="87">
        <f t="shared" si="4"/>
        <v>0</v>
      </c>
      <c r="P24" s="57">
        <v>0</v>
      </c>
      <c r="Q24" s="57">
        <v>0</v>
      </c>
      <c r="R24" s="54"/>
      <c r="S24" s="55">
        <v>11</v>
      </c>
      <c r="T24" s="56"/>
      <c r="U24" s="57">
        <f t="shared" si="5"/>
        <v>0</v>
      </c>
      <c r="V24" s="57">
        <v>10</v>
      </c>
      <c r="W24" s="90">
        <v>7</v>
      </c>
      <c r="X24" s="56"/>
      <c r="Y24" s="91">
        <f t="shared" si="6"/>
        <v>0</v>
      </c>
      <c r="Z24" s="58"/>
      <c r="AA24" s="59"/>
      <c r="AB24" s="59">
        <v>0</v>
      </c>
      <c r="AC24" s="60">
        <f t="shared" si="7"/>
        <v>236</v>
      </c>
      <c r="AD24" s="60"/>
      <c r="AE24" s="61">
        <f t="shared" si="8"/>
        <v>4.72</v>
      </c>
      <c r="AF24" s="61">
        <v>0</v>
      </c>
      <c r="AG24" s="61">
        <v>0</v>
      </c>
      <c r="AH24" s="92">
        <v>0.5</v>
      </c>
      <c r="AI24" s="112">
        <v>100</v>
      </c>
      <c r="AJ24" s="93">
        <f t="shared" si="9"/>
        <v>130.78</v>
      </c>
      <c r="AK24" s="94"/>
      <c r="AL24" s="62"/>
      <c r="AM24" s="63">
        <f t="shared" si="10"/>
        <v>100</v>
      </c>
      <c r="AN24" s="63">
        <f t="shared" si="11"/>
        <v>1</v>
      </c>
      <c r="AO24" s="63">
        <f t="shared" si="12"/>
        <v>0</v>
      </c>
      <c r="AP24" s="63"/>
      <c r="AQ24" s="63">
        <f t="shared" si="13"/>
        <v>20</v>
      </c>
      <c r="AR24" s="63">
        <f t="shared" si="14"/>
        <v>1</v>
      </c>
      <c r="AS24" s="63">
        <f t="shared" si="15"/>
        <v>10</v>
      </c>
      <c r="AT24" s="63">
        <f t="shared" si="16"/>
        <v>1</v>
      </c>
      <c r="AU24" s="63">
        <f t="shared" si="17"/>
        <v>0</v>
      </c>
      <c r="AV24" s="63">
        <f t="shared" si="18"/>
        <v>0</v>
      </c>
      <c r="AW24" s="63">
        <f t="shared" si="19"/>
        <v>0</v>
      </c>
      <c r="AX24" s="63">
        <f t="shared" si="20"/>
        <v>0</v>
      </c>
      <c r="AY24" s="64">
        <f t="shared" si="21"/>
        <v>0.78000000000000114</v>
      </c>
      <c r="AZ24" s="65">
        <f t="shared" si="22"/>
        <v>130.78</v>
      </c>
      <c r="BA24" s="45"/>
      <c r="BB24" s="66">
        <f t="shared" si="23"/>
        <v>130.78</v>
      </c>
      <c r="BC24" s="62">
        <f t="shared" si="24"/>
        <v>30.78</v>
      </c>
      <c r="BD24" s="62">
        <f t="shared" si="25"/>
        <v>30.78</v>
      </c>
      <c r="BE24" s="62">
        <f t="shared" si="26"/>
        <v>10.780000000000001</v>
      </c>
      <c r="BF24" s="62">
        <f t="shared" si="27"/>
        <v>0.78000000000000114</v>
      </c>
      <c r="BG24" s="62">
        <f t="shared" si="28"/>
        <v>0.78000000000000114</v>
      </c>
      <c r="BH24" s="62">
        <f t="shared" si="29"/>
        <v>0.78000000000000114</v>
      </c>
      <c r="BI24" s="62"/>
    </row>
    <row r="25" spans="1:61" ht="30" customHeight="1">
      <c r="A25" s="83">
        <v>13</v>
      </c>
      <c r="B25" s="50">
        <v>2791</v>
      </c>
      <c r="C25" s="84" t="s">
        <v>121</v>
      </c>
      <c r="D25" s="84" t="s">
        <v>122</v>
      </c>
      <c r="E25" s="85" t="s">
        <v>4</v>
      </c>
      <c r="F25" s="68">
        <v>40686</v>
      </c>
      <c r="G25" s="51">
        <v>208</v>
      </c>
      <c r="H25" s="52">
        <v>26</v>
      </c>
      <c r="I25" s="53">
        <f t="shared" si="1"/>
        <v>208</v>
      </c>
      <c r="J25" s="86"/>
      <c r="K25" s="87">
        <f t="shared" si="2"/>
        <v>0</v>
      </c>
      <c r="L25" s="86"/>
      <c r="M25" s="88">
        <f t="shared" si="3"/>
        <v>0</v>
      </c>
      <c r="N25" s="89"/>
      <c r="O25" s="87">
        <f t="shared" si="4"/>
        <v>0</v>
      </c>
      <c r="P25" s="57">
        <v>0</v>
      </c>
      <c r="Q25" s="57">
        <v>0</v>
      </c>
      <c r="R25" s="54"/>
      <c r="S25" s="55">
        <v>11</v>
      </c>
      <c r="T25" s="56"/>
      <c r="U25" s="57">
        <f t="shared" si="5"/>
        <v>0</v>
      </c>
      <c r="V25" s="57">
        <v>9.9730000000000008</v>
      </c>
      <c r="W25" s="90">
        <v>7</v>
      </c>
      <c r="X25" s="56">
        <v>0.54</v>
      </c>
      <c r="Y25" s="91">
        <f t="shared" si="6"/>
        <v>0.54</v>
      </c>
      <c r="Z25" s="58"/>
      <c r="AA25" s="59"/>
      <c r="AB25" s="59">
        <v>0</v>
      </c>
      <c r="AC25" s="60">
        <f t="shared" si="7"/>
        <v>235.43300000000002</v>
      </c>
      <c r="AD25" s="60"/>
      <c r="AE25" s="61">
        <f t="shared" si="8"/>
        <v>4.708660000000001</v>
      </c>
      <c r="AF25" s="61">
        <v>0</v>
      </c>
      <c r="AG25" s="61">
        <v>0</v>
      </c>
      <c r="AH25" s="92"/>
      <c r="AI25" s="112">
        <v>100</v>
      </c>
      <c r="AJ25" s="93">
        <f t="shared" si="9"/>
        <v>130.72434000000001</v>
      </c>
      <c r="AK25" s="94"/>
      <c r="AL25" s="62"/>
      <c r="AM25" s="63">
        <f t="shared" si="10"/>
        <v>100</v>
      </c>
      <c r="AN25" s="63">
        <f t="shared" si="11"/>
        <v>1</v>
      </c>
      <c r="AO25" s="63">
        <f t="shared" si="12"/>
        <v>0</v>
      </c>
      <c r="AP25" s="63"/>
      <c r="AQ25" s="63">
        <f t="shared" si="13"/>
        <v>20</v>
      </c>
      <c r="AR25" s="63">
        <f t="shared" si="14"/>
        <v>1</v>
      </c>
      <c r="AS25" s="63">
        <f t="shared" si="15"/>
        <v>10</v>
      </c>
      <c r="AT25" s="63">
        <f t="shared" si="16"/>
        <v>1</v>
      </c>
      <c r="AU25" s="63">
        <f t="shared" si="17"/>
        <v>0</v>
      </c>
      <c r="AV25" s="63">
        <f t="shared" si="18"/>
        <v>0</v>
      </c>
      <c r="AW25" s="63">
        <f t="shared" si="19"/>
        <v>0</v>
      </c>
      <c r="AX25" s="63">
        <f t="shared" si="20"/>
        <v>0</v>
      </c>
      <c r="AY25" s="64">
        <f t="shared" si="21"/>
        <v>0.7243400000000122</v>
      </c>
      <c r="AZ25" s="65">
        <f t="shared" si="22"/>
        <v>130.72434000000001</v>
      </c>
      <c r="BA25" s="45"/>
      <c r="BB25" s="66">
        <f t="shared" si="23"/>
        <v>130.72434000000001</v>
      </c>
      <c r="BC25" s="62">
        <f t="shared" si="24"/>
        <v>30.724340000000012</v>
      </c>
      <c r="BD25" s="62">
        <f t="shared" si="25"/>
        <v>30.724340000000012</v>
      </c>
      <c r="BE25" s="62">
        <f t="shared" si="26"/>
        <v>10.724340000000012</v>
      </c>
      <c r="BF25" s="62">
        <f t="shared" si="27"/>
        <v>0.7243400000000122</v>
      </c>
      <c r="BG25" s="62">
        <f t="shared" si="28"/>
        <v>0.7243400000000122</v>
      </c>
      <c r="BH25" s="62">
        <f t="shared" si="29"/>
        <v>0.7243400000000122</v>
      </c>
      <c r="BI25" s="62"/>
    </row>
    <row r="26" spans="1:61" ht="30" customHeight="1">
      <c r="A26" s="83">
        <v>14</v>
      </c>
      <c r="B26" s="50">
        <v>3050</v>
      </c>
      <c r="C26" s="84" t="s">
        <v>123</v>
      </c>
      <c r="D26" s="84" t="s">
        <v>124</v>
      </c>
      <c r="E26" s="85" t="s">
        <v>4</v>
      </c>
      <c r="F26" s="68">
        <v>40878</v>
      </c>
      <c r="G26" s="51">
        <v>208</v>
      </c>
      <c r="H26" s="52">
        <v>26</v>
      </c>
      <c r="I26" s="53">
        <f t="shared" si="1"/>
        <v>208</v>
      </c>
      <c r="J26" s="86"/>
      <c r="K26" s="87">
        <f t="shared" si="2"/>
        <v>0</v>
      </c>
      <c r="L26" s="86"/>
      <c r="M26" s="88">
        <f t="shared" si="3"/>
        <v>0</v>
      </c>
      <c r="N26" s="89"/>
      <c r="O26" s="87">
        <f t="shared" si="4"/>
        <v>0</v>
      </c>
      <c r="P26" s="57">
        <v>0</v>
      </c>
      <c r="Q26" s="57">
        <v>0</v>
      </c>
      <c r="R26" s="54"/>
      <c r="S26" s="55">
        <v>11</v>
      </c>
      <c r="T26" s="56"/>
      <c r="U26" s="57">
        <f t="shared" si="5"/>
        <v>0</v>
      </c>
      <c r="V26" s="57">
        <v>10</v>
      </c>
      <c r="W26" s="90">
        <v>7</v>
      </c>
      <c r="X26" s="56"/>
      <c r="Y26" s="91">
        <f t="shared" si="6"/>
        <v>0</v>
      </c>
      <c r="Z26" s="58"/>
      <c r="AA26" s="59"/>
      <c r="AB26" s="59">
        <v>0</v>
      </c>
      <c r="AC26" s="60">
        <f t="shared" si="7"/>
        <v>236</v>
      </c>
      <c r="AD26" s="60"/>
      <c r="AE26" s="61">
        <f t="shared" si="8"/>
        <v>4.72</v>
      </c>
      <c r="AF26" s="61">
        <v>0</v>
      </c>
      <c r="AG26" s="61">
        <v>0</v>
      </c>
      <c r="AH26" s="92">
        <v>0.5</v>
      </c>
      <c r="AI26" s="112">
        <v>100</v>
      </c>
      <c r="AJ26" s="93">
        <f t="shared" si="9"/>
        <v>130.78</v>
      </c>
      <c r="AK26" s="94"/>
      <c r="AL26" s="62"/>
      <c r="AM26" s="63">
        <f t="shared" si="10"/>
        <v>100</v>
      </c>
      <c r="AN26" s="63">
        <f t="shared" si="11"/>
        <v>1</v>
      </c>
      <c r="AO26" s="63">
        <f t="shared" si="12"/>
        <v>0</v>
      </c>
      <c r="AP26" s="63"/>
      <c r="AQ26" s="63">
        <f t="shared" si="13"/>
        <v>20</v>
      </c>
      <c r="AR26" s="63">
        <f t="shared" si="14"/>
        <v>1</v>
      </c>
      <c r="AS26" s="63">
        <f t="shared" si="15"/>
        <v>10</v>
      </c>
      <c r="AT26" s="63">
        <f t="shared" si="16"/>
        <v>1</v>
      </c>
      <c r="AU26" s="63">
        <f t="shared" si="17"/>
        <v>0</v>
      </c>
      <c r="AV26" s="63">
        <f t="shared" si="18"/>
        <v>0</v>
      </c>
      <c r="AW26" s="63">
        <f t="shared" si="19"/>
        <v>0</v>
      </c>
      <c r="AX26" s="63">
        <f t="shared" si="20"/>
        <v>0</v>
      </c>
      <c r="AY26" s="64">
        <f t="shared" si="21"/>
        <v>0.78000000000000114</v>
      </c>
      <c r="AZ26" s="65">
        <f t="shared" si="22"/>
        <v>130.78</v>
      </c>
      <c r="BA26" s="45"/>
      <c r="BB26" s="66">
        <f t="shared" si="23"/>
        <v>130.78</v>
      </c>
      <c r="BC26" s="62">
        <f t="shared" si="24"/>
        <v>30.78</v>
      </c>
      <c r="BD26" s="62">
        <f t="shared" si="25"/>
        <v>30.78</v>
      </c>
      <c r="BE26" s="62">
        <f t="shared" si="26"/>
        <v>10.780000000000001</v>
      </c>
      <c r="BF26" s="62">
        <f t="shared" si="27"/>
        <v>0.78000000000000114</v>
      </c>
      <c r="BG26" s="62">
        <f t="shared" si="28"/>
        <v>0.78000000000000114</v>
      </c>
      <c r="BH26" s="62">
        <f t="shared" si="29"/>
        <v>0.78000000000000114</v>
      </c>
      <c r="BI26" s="62"/>
    </row>
    <row r="27" spans="1:61" ht="30" customHeight="1">
      <c r="A27" s="83">
        <v>15</v>
      </c>
      <c r="B27" s="50">
        <v>3230</v>
      </c>
      <c r="C27" s="84" t="s">
        <v>125</v>
      </c>
      <c r="D27" s="84" t="s">
        <v>126</v>
      </c>
      <c r="E27" s="85" t="s">
        <v>4</v>
      </c>
      <c r="F27" s="68">
        <v>40983</v>
      </c>
      <c r="G27" s="51">
        <v>208</v>
      </c>
      <c r="H27" s="52">
        <v>26</v>
      </c>
      <c r="I27" s="53">
        <f t="shared" si="1"/>
        <v>208</v>
      </c>
      <c r="J27" s="86"/>
      <c r="K27" s="87">
        <f t="shared" si="2"/>
        <v>0</v>
      </c>
      <c r="L27" s="86"/>
      <c r="M27" s="88">
        <f t="shared" si="3"/>
        <v>0</v>
      </c>
      <c r="N27" s="89"/>
      <c r="O27" s="87">
        <f t="shared" si="4"/>
        <v>0</v>
      </c>
      <c r="P27" s="57">
        <v>0</v>
      </c>
      <c r="Q27" s="57">
        <v>0</v>
      </c>
      <c r="R27" s="54"/>
      <c r="S27" s="55">
        <v>11</v>
      </c>
      <c r="T27" s="56"/>
      <c r="U27" s="57">
        <f t="shared" si="5"/>
        <v>0</v>
      </c>
      <c r="V27" s="57">
        <v>10</v>
      </c>
      <c r="W27" s="90">
        <v>7</v>
      </c>
      <c r="X27" s="56"/>
      <c r="Y27" s="91">
        <f t="shared" si="6"/>
        <v>0</v>
      </c>
      <c r="Z27" s="58"/>
      <c r="AA27" s="59"/>
      <c r="AB27" s="59">
        <v>0</v>
      </c>
      <c r="AC27" s="60">
        <f t="shared" si="7"/>
        <v>236</v>
      </c>
      <c r="AD27" s="60"/>
      <c r="AE27" s="61">
        <f t="shared" si="8"/>
        <v>4.72</v>
      </c>
      <c r="AF27" s="61">
        <v>0</v>
      </c>
      <c r="AG27" s="61">
        <v>0</v>
      </c>
      <c r="AH27" s="92"/>
      <c r="AI27" s="112">
        <v>100</v>
      </c>
      <c r="AJ27" s="93">
        <f t="shared" si="9"/>
        <v>131.28</v>
      </c>
      <c r="AK27" s="94"/>
      <c r="AL27" s="62"/>
      <c r="AM27" s="63">
        <f t="shared" si="10"/>
        <v>100</v>
      </c>
      <c r="AN27" s="63">
        <f t="shared" si="11"/>
        <v>1</v>
      </c>
      <c r="AO27" s="63">
        <f t="shared" si="12"/>
        <v>0</v>
      </c>
      <c r="AP27" s="63"/>
      <c r="AQ27" s="63">
        <f t="shared" si="13"/>
        <v>20</v>
      </c>
      <c r="AR27" s="63">
        <f t="shared" si="14"/>
        <v>1</v>
      </c>
      <c r="AS27" s="63">
        <f t="shared" si="15"/>
        <v>10</v>
      </c>
      <c r="AT27" s="63">
        <f t="shared" si="16"/>
        <v>1</v>
      </c>
      <c r="AU27" s="63">
        <f t="shared" si="17"/>
        <v>0</v>
      </c>
      <c r="AV27" s="63">
        <f t="shared" si="18"/>
        <v>0</v>
      </c>
      <c r="AW27" s="63">
        <f t="shared" si="19"/>
        <v>1</v>
      </c>
      <c r="AX27" s="63">
        <f t="shared" si="20"/>
        <v>1</v>
      </c>
      <c r="AY27" s="64">
        <f t="shared" si="21"/>
        <v>0.28000000000000114</v>
      </c>
      <c r="AZ27" s="65">
        <f t="shared" si="22"/>
        <v>131.28</v>
      </c>
      <c r="BA27" s="45"/>
      <c r="BB27" s="66">
        <f t="shared" si="23"/>
        <v>131.28</v>
      </c>
      <c r="BC27" s="62">
        <f t="shared" si="24"/>
        <v>31.28</v>
      </c>
      <c r="BD27" s="62">
        <f t="shared" si="25"/>
        <v>31.28</v>
      </c>
      <c r="BE27" s="62">
        <f t="shared" si="26"/>
        <v>11.280000000000001</v>
      </c>
      <c r="BF27" s="62">
        <f t="shared" si="27"/>
        <v>1.2800000000000011</v>
      </c>
      <c r="BG27" s="62">
        <f t="shared" si="28"/>
        <v>1.2800000000000011</v>
      </c>
      <c r="BH27" s="62">
        <f t="shared" si="29"/>
        <v>0.28000000000000114</v>
      </c>
      <c r="BI27" s="62"/>
    </row>
    <row r="28" spans="1:61" ht="30" customHeight="1">
      <c r="A28" s="83">
        <v>16</v>
      </c>
      <c r="B28" s="50">
        <v>3366</v>
      </c>
      <c r="C28" s="84" t="s">
        <v>127</v>
      </c>
      <c r="D28" s="84" t="s">
        <v>128</v>
      </c>
      <c r="E28" s="85" t="s">
        <v>4</v>
      </c>
      <c r="F28" s="68">
        <v>41091</v>
      </c>
      <c r="G28" s="51">
        <v>208</v>
      </c>
      <c r="H28" s="52">
        <v>26</v>
      </c>
      <c r="I28" s="53">
        <f t="shared" si="1"/>
        <v>208</v>
      </c>
      <c r="J28" s="86"/>
      <c r="K28" s="87">
        <f t="shared" si="2"/>
        <v>0</v>
      </c>
      <c r="L28" s="86"/>
      <c r="M28" s="88">
        <f t="shared" si="3"/>
        <v>0</v>
      </c>
      <c r="N28" s="89"/>
      <c r="O28" s="87">
        <f t="shared" si="4"/>
        <v>0</v>
      </c>
      <c r="P28" s="57">
        <v>0</v>
      </c>
      <c r="Q28" s="57">
        <v>0</v>
      </c>
      <c r="R28" s="54"/>
      <c r="S28" s="55">
        <v>11</v>
      </c>
      <c r="T28" s="56"/>
      <c r="U28" s="57">
        <f t="shared" si="5"/>
        <v>0</v>
      </c>
      <c r="V28" s="57">
        <v>0</v>
      </c>
      <c r="W28" s="90">
        <v>7</v>
      </c>
      <c r="X28" s="56">
        <v>8</v>
      </c>
      <c r="Y28" s="91">
        <f t="shared" si="6"/>
        <v>8</v>
      </c>
      <c r="Z28" s="58"/>
      <c r="AA28" s="59"/>
      <c r="AB28" s="59">
        <v>0</v>
      </c>
      <c r="AC28" s="60">
        <f t="shared" si="7"/>
        <v>218</v>
      </c>
      <c r="AD28" s="60"/>
      <c r="AE28" s="61">
        <f t="shared" si="8"/>
        <v>4.3600000000000003</v>
      </c>
      <c r="AF28" s="61">
        <v>0</v>
      </c>
      <c r="AG28" s="61">
        <v>0</v>
      </c>
      <c r="AH28" s="92">
        <v>0.5</v>
      </c>
      <c r="AI28" s="112">
        <v>100</v>
      </c>
      <c r="AJ28" s="93">
        <f t="shared" si="9"/>
        <v>113.13999999999999</v>
      </c>
      <c r="AK28" s="94"/>
      <c r="AL28" s="62"/>
      <c r="AM28" s="63">
        <f t="shared" si="10"/>
        <v>100</v>
      </c>
      <c r="AN28" s="63">
        <f t="shared" si="11"/>
        <v>1</v>
      </c>
      <c r="AO28" s="63">
        <f t="shared" si="12"/>
        <v>0</v>
      </c>
      <c r="AP28" s="63"/>
      <c r="AQ28" s="63">
        <f t="shared" si="13"/>
        <v>0</v>
      </c>
      <c r="AR28" s="63">
        <f t="shared" si="14"/>
        <v>0</v>
      </c>
      <c r="AS28" s="63">
        <f t="shared" si="15"/>
        <v>10</v>
      </c>
      <c r="AT28" s="63">
        <f t="shared" si="16"/>
        <v>1</v>
      </c>
      <c r="AU28" s="63">
        <f t="shared" si="17"/>
        <v>0</v>
      </c>
      <c r="AV28" s="63">
        <f t="shared" si="18"/>
        <v>0</v>
      </c>
      <c r="AW28" s="63">
        <f t="shared" si="19"/>
        <v>3</v>
      </c>
      <c r="AX28" s="63">
        <f t="shared" si="20"/>
        <v>3</v>
      </c>
      <c r="AY28" s="64">
        <f t="shared" si="21"/>
        <v>0.13999999999998636</v>
      </c>
      <c r="AZ28" s="65">
        <f t="shared" si="22"/>
        <v>113.13999999999999</v>
      </c>
      <c r="BA28" s="45"/>
      <c r="BB28" s="66">
        <f t="shared" si="23"/>
        <v>113.13999999999999</v>
      </c>
      <c r="BC28" s="62">
        <f t="shared" si="24"/>
        <v>13.139999999999986</v>
      </c>
      <c r="BD28" s="62">
        <f t="shared" si="25"/>
        <v>13.139999999999986</v>
      </c>
      <c r="BE28" s="62">
        <f t="shared" si="26"/>
        <v>13.139999999999986</v>
      </c>
      <c r="BF28" s="62">
        <f t="shared" si="27"/>
        <v>3.1399999999999864</v>
      </c>
      <c r="BG28" s="62">
        <f t="shared" si="28"/>
        <v>3.1399999999999864</v>
      </c>
      <c r="BH28" s="62">
        <f t="shared" si="29"/>
        <v>0.13999999999998636</v>
      </c>
      <c r="BI28" s="62"/>
    </row>
    <row r="29" spans="1:61" ht="30" customHeight="1">
      <c r="A29" s="83">
        <v>17</v>
      </c>
      <c r="B29" s="50">
        <v>3467</v>
      </c>
      <c r="C29" s="84" t="s">
        <v>129</v>
      </c>
      <c r="D29" s="84" t="s">
        <v>130</v>
      </c>
      <c r="E29" s="85" t="s">
        <v>4</v>
      </c>
      <c r="F29" s="68">
        <v>41122</v>
      </c>
      <c r="G29" s="51">
        <v>208</v>
      </c>
      <c r="H29" s="52">
        <v>26</v>
      </c>
      <c r="I29" s="53">
        <f t="shared" si="1"/>
        <v>208</v>
      </c>
      <c r="J29" s="86"/>
      <c r="K29" s="87">
        <f t="shared" si="2"/>
        <v>0</v>
      </c>
      <c r="L29" s="86"/>
      <c r="M29" s="88">
        <f t="shared" si="3"/>
        <v>0</v>
      </c>
      <c r="N29" s="89"/>
      <c r="O29" s="87">
        <f t="shared" si="4"/>
        <v>0</v>
      </c>
      <c r="P29" s="57">
        <v>0</v>
      </c>
      <c r="Q29" s="57">
        <v>0</v>
      </c>
      <c r="R29" s="54"/>
      <c r="S29" s="55">
        <v>11</v>
      </c>
      <c r="T29" s="56"/>
      <c r="U29" s="57">
        <f t="shared" si="5"/>
        <v>0</v>
      </c>
      <c r="V29" s="57">
        <v>9.5690000000000008</v>
      </c>
      <c r="W29" s="90">
        <v>7</v>
      </c>
      <c r="X29" s="56">
        <v>9</v>
      </c>
      <c r="Y29" s="91">
        <f t="shared" si="6"/>
        <v>9</v>
      </c>
      <c r="Z29" s="58"/>
      <c r="AA29" s="59"/>
      <c r="AB29" s="59">
        <v>0</v>
      </c>
      <c r="AC29" s="60">
        <f t="shared" si="7"/>
        <v>226.56899999999999</v>
      </c>
      <c r="AD29" s="60"/>
      <c r="AE29" s="61">
        <f t="shared" si="8"/>
        <v>4.5313799999999995</v>
      </c>
      <c r="AF29" s="61">
        <v>0</v>
      </c>
      <c r="AG29" s="61">
        <v>0</v>
      </c>
      <c r="AH29" s="92">
        <v>0.5</v>
      </c>
      <c r="AI29" s="112">
        <v>100</v>
      </c>
      <c r="AJ29" s="93">
        <f t="shared" si="9"/>
        <v>121.53761999999998</v>
      </c>
      <c r="AK29" s="94"/>
      <c r="AL29" s="62"/>
      <c r="AM29" s="63">
        <f t="shared" si="10"/>
        <v>100</v>
      </c>
      <c r="AN29" s="63">
        <f t="shared" si="11"/>
        <v>1</v>
      </c>
      <c r="AO29" s="63">
        <f t="shared" si="12"/>
        <v>0</v>
      </c>
      <c r="AP29" s="63"/>
      <c r="AQ29" s="63">
        <f t="shared" si="13"/>
        <v>20</v>
      </c>
      <c r="AR29" s="63">
        <f t="shared" si="14"/>
        <v>1</v>
      </c>
      <c r="AS29" s="63">
        <f t="shared" si="15"/>
        <v>0</v>
      </c>
      <c r="AT29" s="63">
        <f t="shared" si="16"/>
        <v>0</v>
      </c>
      <c r="AU29" s="63">
        <f t="shared" si="17"/>
        <v>0</v>
      </c>
      <c r="AV29" s="63">
        <f t="shared" si="18"/>
        <v>0</v>
      </c>
      <c r="AW29" s="63">
        <f t="shared" si="19"/>
        <v>1</v>
      </c>
      <c r="AX29" s="63">
        <f t="shared" si="20"/>
        <v>1</v>
      </c>
      <c r="AY29" s="64">
        <f t="shared" si="21"/>
        <v>0.53761999999997556</v>
      </c>
      <c r="AZ29" s="65">
        <f t="shared" si="22"/>
        <v>121.53761999999998</v>
      </c>
      <c r="BA29" s="45"/>
      <c r="BB29" s="66">
        <f t="shared" si="23"/>
        <v>121.53761999999998</v>
      </c>
      <c r="BC29" s="62">
        <f t="shared" si="24"/>
        <v>21.537619999999976</v>
      </c>
      <c r="BD29" s="62">
        <f t="shared" si="25"/>
        <v>21.537619999999976</v>
      </c>
      <c r="BE29" s="62">
        <f t="shared" si="26"/>
        <v>1.5376199999999756</v>
      </c>
      <c r="BF29" s="62">
        <f t="shared" si="27"/>
        <v>1.5376199999999756</v>
      </c>
      <c r="BG29" s="62">
        <f t="shared" si="28"/>
        <v>1.5376199999999756</v>
      </c>
      <c r="BH29" s="62">
        <f t="shared" si="29"/>
        <v>0.53761999999997556</v>
      </c>
      <c r="BI29" s="62"/>
    </row>
    <row r="30" spans="1:61" ht="30" customHeight="1">
      <c r="A30" s="83">
        <v>18</v>
      </c>
      <c r="B30" s="50">
        <v>3526</v>
      </c>
      <c r="C30" s="84" t="s">
        <v>131</v>
      </c>
      <c r="D30" s="84" t="s">
        <v>132</v>
      </c>
      <c r="E30" s="85" t="s">
        <v>4</v>
      </c>
      <c r="F30" s="68">
        <v>41155</v>
      </c>
      <c r="G30" s="51">
        <v>208</v>
      </c>
      <c r="H30" s="52">
        <v>26</v>
      </c>
      <c r="I30" s="53">
        <f t="shared" si="1"/>
        <v>208</v>
      </c>
      <c r="J30" s="86"/>
      <c r="K30" s="87">
        <f t="shared" si="2"/>
        <v>0</v>
      </c>
      <c r="L30" s="86"/>
      <c r="M30" s="88">
        <f t="shared" si="3"/>
        <v>0</v>
      </c>
      <c r="N30" s="89"/>
      <c r="O30" s="87">
        <f t="shared" si="4"/>
        <v>0</v>
      </c>
      <c r="P30" s="57">
        <v>0</v>
      </c>
      <c r="Q30" s="57">
        <v>0</v>
      </c>
      <c r="R30" s="54"/>
      <c r="S30" s="55">
        <v>11</v>
      </c>
      <c r="T30" s="56"/>
      <c r="U30" s="57">
        <f t="shared" si="5"/>
        <v>0</v>
      </c>
      <c r="V30" s="57">
        <v>10</v>
      </c>
      <c r="W30" s="90">
        <v>7</v>
      </c>
      <c r="X30" s="56"/>
      <c r="Y30" s="91">
        <f t="shared" si="6"/>
        <v>0</v>
      </c>
      <c r="Z30" s="58"/>
      <c r="AA30" s="59"/>
      <c r="AB30" s="59">
        <v>0</v>
      </c>
      <c r="AC30" s="60">
        <f t="shared" si="7"/>
        <v>236</v>
      </c>
      <c r="AD30" s="60"/>
      <c r="AE30" s="61">
        <f t="shared" si="8"/>
        <v>4.72</v>
      </c>
      <c r="AF30" s="61">
        <v>0</v>
      </c>
      <c r="AG30" s="61">
        <v>0</v>
      </c>
      <c r="AH30" s="92">
        <v>0.5</v>
      </c>
      <c r="AI30" s="112">
        <v>100</v>
      </c>
      <c r="AJ30" s="93">
        <f t="shared" si="9"/>
        <v>130.78</v>
      </c>
      <c r="AK30" s="94"/>
      <c r="AL30" s="62"/>
      <c r="AM30" s="63">
        <f t="shared" si="10"/>
        <v>100</v>
      </c>
      <c r="AN30" s="63">
        <f t="shared" si="11"/>
        <v>1</v>
      </c>
      <c r="AO30" s="63">
        <f t="shared" si="12"/>
        <v>0</v>
      </c>
      <c r="AP30" s="63"/>
      <c r="AQ30" s="63">
        <f t="shared" si="13"/>
        <v>20</v>
      </c>
      <c r="AR30" s="63">
        <f t="shared" si="14"/>
        <v>1</v>
      </c>
      <c r="AS30" s="63">
        <f t="shared" si="15"/>
        <v>10</v>
      </c>
      <c r="AT30" s="63">
        <f t="shared" si="16"/>
        <v>1</v>
      </c>
      <c r="AU30" s="63">
        <f t="shared" si="17"/>
        <v>0</v>
      </c>
      <c r="AV30" s="63">
        <f t="shared" si="18"/>
        <v>0</v>
      </c>
      <c r="AW30" s="63">
        <f t="shared" si="19"/>
        <v>0</v>
      </c>
      <c r="AX30" s="63">
        <f t="shared" si="20"/>
        <v>0</v>
      </c>
      <c r="AY30" s="64">
        <f t="shared" si="21"/>
        <v>0.78000000000000114</v>
      </c>
      <c r="AZ30" s="65">
        <f t="shared" si="22"/>
        <v>130.78</v>
      </c>
      <c r="BA30" s="45"/>
      <c r="BB30" s="66">
        <f t="shared" si="23"/>
        <v>130.78</v>
      </c>
      <c r="BC30" s="62">
        <f t="shared" si="24"/>
        <v>30.78</v>
      </c>
      <c r="BD30" s="62">
        <f t="shared" si="25"/>
        <v>30.78</v>
      </c>
      <c r="BE30" s="62">
        <f t="shared" si="26"/>
        <v>10.780000000000001</v>
      </c>
      <c r="BF30" s="62">
        <f t="shared" si="27"/>
        <v>0.78000000000000114</v>
      </c>
      <c r="BG30" s="62">
        <f t="shared" si="28"/>
        <v>0.78000000000000114</v>
      </c>
      <c r="BH30" s="62">
        <f t="shared" si="29"/>
        <v>0.78000000000000114</v>
      </c>
      <c r="BI30" s="62"/>
    </row>
    <row r="31" spans="1:61" ht="30" customHeight="1">
      <c r="A31" s="83">
        <v>19</v>
      </c>
      <c r="B31" s="50">
        <v>3735</v>
      </c>
      <c r="C31" s="84" t="s">
        <v>133</v>
      </c>
      <c r="D31" s="84" t="s">
        <v>134</v>
      </c>
      <c r="E31" s="85" t="s">
        <v>4</v>
      </c>
      <c r="F31" s="68">
        <v>41275</v>
      </c>
      <c r="G31" s="51">
        <v>208</v>
      </c>
      <c r="H31" s="52">
        <v>26</v>
      </c>
      <c r="I31" s="53">
        <f t="shared" si="1"/>
        <v>208</v>
      </c>
      <c r="J31" s="86"/>
      <c r="K31" s="87">
        <f t="shared" si="2"/>
        <v>0</v>
      </c>
      <c r="L31" s="86"/>
      <c r="M31" s="88">
        <f t="shared" si="3"/>
        <v>0</v>
      </c>
      <c r="N31" s="89"/>
      <c r="O31" s="87">
        <f t="shared" si="4"/>
        <v>0</v>
      </c>
      <c r="P31" s="57">
        <v>0</v>
      </c>
      <c r="Q31" s="57">
        <v>0</v>
      </c>
      <c r="R31" s="54"/>
      <c r="S31" s="55">
        <v>11</v>
      </c>
      <c r="T31" s="56"/>
      <c r="U31" s="57">
        <f t="shared" si="5"/>
        <v>0</v>
      </c>
      <c r="V31" s="57">
        <v>10</v>
      </c>
      <c r="W31" s="90">
        <v>7</v>
      </c>
      <c r="X31" s="56"/>
      <c r="Y31" s="91">
        <f t="shared" si="6"/>
        <v>0</v>
      </c>
      <c r="Z31" s="58"/>
      <c r="AA31" s="59"/>
      <c r="AB31" s="59">
        <v>0</v>
      </c>
      <c r="AC31" s="60">
        <f t="shared" si="7"/>
        <v>236</v>
      </c>
      <c r="AD31" s="60"/>
      <c r="AE31" s="61">
        <f t="shared" si="8"/>
        <v>4.72</v>
      </c>
      <c r="AF31" s="61">
        <v>0</v>
      </c>
      <c r="AG31" s="61">
        <v>0</v>
      </c>
      <c r="AH31" s="92"/>
      <c r="AI31" s="112">
        <v>100</v>
      </c>
      <c r="AJ31" s="93">
        <f t="shared" si="9"/>
        <v>131.28</v>
      </c>
      <c r="AK31" s="94"/>
      <c r="AL31" s="62"/>
      <c r="AM31" s="63">
        <f t="shared" si="10"/>
        <v>100</v>
      </c>
      <c r="AN31" s="63">
        <f t="shared" si="11"/>
        <v>1</v>
      </c>
      <c r="AO31" s="63">
        <f t="shared" si="12"/>
        <v>0</v>
      </c>
      <c r="AP31" s="63"/>
      <c r="AQ31" s="63">
        <f t="shared" si="13"/>
        <v>20</v>
      </c>
      <c r="AR31" s="63">
        <f t="shared" si="14"/>
        <v>1</v>
      </c>
      <c r="AS31" s="63">
        <f t="shared" si="15"/>
        <v>10</v>
      </c>
      <c r="AT31" s="63">
        <f t="shared" si="16"/>
        <v>1</v>
      </c>
      <c r="AU31" s="63">
        <f t="shared" si="17"/>
        <v>0</v>
      </c>
      <c r="AV31" s="63">
        <f t="shared" si="18"/>
        <v>0</v>
      </c>
      <c r="AW31" s="63">
        <f t="shared" si="19"/>
        <v>1</v>
      </c>
      <c r="AX31" s="63">
        <f t="shared" si="20"/>
        <v>1</v>
      </c>
      <c r="AY31" s="64">
        <f t="shared" si="21"/>
        <v>0.28000000000000114</v>
      </c>
      <c r="AZ31" s="65">
        <f t="shared" si="22"/>
        <v>131.28</v>
      </c>
      <c r="BA31" s="45"/>
      <c r="BB31" s="66">
        <f t="shared" si="23"/>
        <v>131.28</v>
      </c>
      <c r="BC31" s="62">
        <f t="shared" si="24"/>
        <v>31.28</v>
      </c>
      <c r="BD31" s="62">
        <f t="shared" si="25"/>
        <v>31.28</v>
      </c>
      <c r="BE31" s="62">
        <f t="shared" si="26"/>
        <v>11.280000000000001</v>
      </c>
      <c r="BF31" s="62">
        <f t="shared" si="27"/>
        <v>1.2800000000000011</v>
      </c>
      <c r="BG31" s="62">
        <f t="shared" si="28"/>
        <v>1.2800000000000011</v>
      </c>
      <c r="BH31" s="62">
        <f t="shared" si="29"/>
        <v>0.28000000000000114</v>
      </c>
      <c r="BI31" s="62"/>
    </row>
    <row r="32" spans="1:61" ht="30" customHeight="1">
      <c r="A32" s="83">
        <v>20</v>
      </c>
      <c r="B32" s="50">
        <v>4156</v>
      </c>
      <c r="C32" s="84" t="s">
        <v>135</v>
      </c>
      <c r="D32" s="84" t="s">
        <v>136</v>
      </c>
      <c r="E32" s="85" t="s">
        <v>4</v>
      </c>
      <c r="F32" s="68">
        <v>41519</v>
      </c>
      <c r="G32" s="51">
        <v>208</v>
      </c>
      <c r="H32" s="52">
        <v>26</v>
      </c>
      <c r="I32" s="53">
        <f t="shared" si="1"/>
        <v>208</v>
      </c>
      <c r="J32" s="86"/>
      <c r="K32" s="87">
        <f t="shared" si="2"/>
        <v>0</v>
      </c>
      <c r="L32" s="86"/>
      <c r="M32" s="88">
        <f t="shared" si="3"/>
        <v>0</v>
      </c>
      <c r="N32" s="89"/>
      <c r="O32" s="87">
        <f t="shared" si="4"/>
        <v>0</v>
      </c>
      <c r="P32" s="57">
        <v>0</v>
      </c>
      <c r="Q32" s="57">
        <v>0</v>
      </c>
      <c r="R32" s="54"/>
      <c r="S32" s="55">
        <v>11</v>
      </c>
      <c r="T32" s="56"/>
      <c r="U32" s="57">
        <f t="shared" si="5"/>
        <v>0</v>
      </c>
      <c r="V32" s="57">
        <v>9.5649999999999995</v>
      </c>
      <c r="W32" s="90">
        <v>7</v>
      </c>
      <c r="X32" s="56">
        <v>9.0299999999999994</v>
      </c>
      <c r="Y32" s="91">
        <f t="shared" si="6"/>
        <v>9.0299999999999994</v>
      </c>
      <c r="Z32" s="58"/>
      <c r="AA32" s="59"/>
      <c r="AB32" s="59">
        <v>0</v>
      </c>
      <c r="AC32" s="60">
        <f t="shared" si="7"/>
        <v>226.535</v>
      </c>
      <c r="AD32" s="60"/>
      <c r="AE32" s="61">
        <f t="shared" si="8"/>
        <v>4.5307000000000004</v>
      </c>
      <c r="AF32" s="61">
        <v>0</v>
      </c>
      <c r="AG32" s="61">
        <v>0</v>
      </c>
      <c r="AH32" s="92"/>
      <c r="AI32" s="112">
        <v>100</v>
      </c>
      <c r="AJ32" s="93">
        <f t="shared" si="9"/>
        <v>122.0043</v>
      </c>
      <c r="AK32" s="94"/>
      <c r="AL32" s="62"/>
      <c r="AM32" s="63">
        <f t="shared" si="10"/>
        <v>100</v>
      </c>
      <c r="AN32" s="63">
        <f t="shared" si="11"/>
        <v>1</v>
      </c>
      <c r="AO32" s="63">
        <f t="shared" si="12"/>
        <v>0</v>
      </c>
      <c r="AP32" s="63"/>
      <c r="AQ32" s="63">
        <f t="shared" si="13"/>
        <v>20</v>
      </c>
      <c r="AR32" s="63">
        <f t="shared" si="14"/>
        <v>1</v>
      </c>
      <c r="AS32" s="63">
        <f t="shared" si="15"/>
        <v>0</v>
      </c>
      <c r="AT32" s="63">
        <f t="shared" si="16"/>
        <v>0</v>
      </c>
      <c r="AU32" s="63">
        <f t="shared" si="17"/>
        <v>0</v>
      </c>
      <c r="AV32" s="63">
        <f t="shared" si="18"/>
        <v>0</v>
      </c>
      <c r="AW32" s="63">
        <f t="shared" si="19"/>
        <v>2</v>
      </c>
      <c r="AX32" s="63">
        <f t="shared" si="20"/>
        <v>2</v>
      </c>
      <c r="AY32" s="64">
        <f t="shared" si="21"/>
        <v>4.3000000000006366E-3</v>
      </c>
      <c r="AZ32" s="65">
        <f t="shared" si="22"/>
        <v>122.0043</v>
      </c>
      <c r="BA32" s="45"/>
      <c r="BB32" s="66">
        <f t="shared" si="23"/>
        <v>122.0043</v>
      </c>
      <c r="BC32" s="62">
        <f t="shared" si="24"/>
        <v>22.004300000000001</v>
      </c>
      <c r="BD32" s="62">
        <f t="shared" si="25"/>
        <v>22.004300000000001</v>
      </c>
      <c r="BE32" s="62">
        <f t="shared" si="26"/>
        <v>2.0043000000000006</v>
      </c>
      <c r="BF32" s="62">
        <f t="shared" si="27"/>
        <v>2.0043000000000006</v>
      </c>
      <c r="BG32" s="62">
        <f t="shared" si="28"/>
        <v>2.0043000000000006</v>
      </c>
      <c r="BH32" s="62">
        <f t="shared" si="29"/>
        <v>4.3000000000006366E-3</v>
      </c>
      <c r="BI32" s="62"/>
    </row>
    <row r="33" spans="1:61" ht="30" customHeight="1">
      <c r="A33" s="83">
        <v>21</v>
      </c>
      <c r="B33" s="50">
        <v>426</v>
      </c>
      <c r="C33" s="84" t="s">
        <v>137</v>
      </c>
      <c r="D33" s="84" t="s">
        <v>138</v>
      </c>
      <c r="E33" s="85" t="s">
        <v>4</v>
      </c>
      <c r="F33" s="68">
        <v>36356</v>
      </c>
      <c r="G33" s="51">
        <v>208</v>
      </c>
      <c r="H33" s="52">
        <v>26</v>
      </c>
      <c r="I33" s="53">
        <f t="shared" si="1"/>
        <v>208</v>
      </c>
      <c r="J33" s="86"/>
      <c r="K33" s="87">
        <f t="shared" si="2"/>
        <v>0</v>
      </c>
      <c r="L33" s="86"/>
      <c r="M33" s="88">
        <f t="shared" si="3"/>
        <v>0</v>
      </c>
      <c r="N33" s="89"/>
      <c r="O33" s="87">
        <f t="shared" si="4"/>
        <v>0</v>
      </c>
      <c r="P33" s="57">
        <v>0</v>
      </c>
      <c r="Q33" s="57">
        <v>0</v>
      </c>
      <c r="R33" s="54"/>
      <c r="S33" s="55">
        <v>11</v>
      </c>
      <c r="T33" s="56"/>
      <c r="U33" s="57">
        <f t="shared" si="5"/>
        <v>0</v>
      </c>
      <c r="V33" s="57">
        <v>10</v>
      </c>
      <c r="W33" s="90">
        <v>7</v>
      </c>
      <c r="X33" s="56"/>
      <c r="Y33" s="91">
        <f t="shared" si="6"/>
        <v>0</v>
      </c>
      <c r="Z33" s="58"/>
      <c r="AA33" s="59"/>
      <c r="AB33" s="59">
        <v>0</v>
      </c>
      <c r="AC33" s="60">
        <f t="shared" si="7"/>
        <v>236</v>
      </c>
      <c r="AD33" s="60"/>
      <c r="AE33" s="61">
        <f t="shared" si="8"/>
        <v>4.72</v>
      </c>
      <c r="AF33" s="61">
        <v>0</v>
      </c>
      <c r="AG33" s="61">
        <v>0</v>
      </c>
      <c r="AH33" s="92"/>
      <c r="AI33" s="112">
        <v>100</v>
      </c>
      <c r="AJ33" s="93">
        <f t="shared" si="9"/>
        <v>131.28</v>
      </c>
      <c r="AK33" s="94"/>
      <c r="AL33" s="62"/>
      <c r="AM33" s="63">
        <f t="shared" si="10"/>
        <v>100</v>
      </c>
      <c r="AN33" s="63">
        <f t="shared" si="11"/>
        <v>1</v>
      </c>
      <c r="AO33" s="63">
        <f t="shared" si="12"/>
        <v>0</v>
      </c>
      <c r="AP33" s="63"/>
      <c r="AQ33" s="63">
        <f t="shared" si="13"/>
        <v>20</v>
      </c>
      <c r="AR33" s="63">
        <f t="shared" si="14"/>
        <v>1</v>
      </c>
      <c r="AS33" s="63">
        <f t="shared" si="15"/>
        <v>10</v>
      </c>
      <c r="AT33" s="63">
        <f t="shared" si="16"/>
        <v>1</v>
      </c>
      <c r="AU33" s="63">
        <f t="shared" si="17"/>
        <v>0</v>
      </c>
      <c r="AV33" s="63">
        <f t="shared" si="18"/>
        <v>0</v>
      </c>
      <c r="AW33" s="63">
        <f t="shared" si="19"/>
        <v>1</v>
      </c>
      <c r="AX33" s="63">
        <f t="shared" si="20"/>
        <v>1</v>
      </c>
      <c r="AY33" s="64">
        <f t="shared" si="21"/>
        <v>0.28000000000000114</v>
      </c>
      <c r="AZ33" s="65">
        <f t="shared" si="22"/>
        <v>131.28</v>
      </c>
      <c r="BA33" s="45"/>
      <c r="BB33" s="66">
        <f t="shared" si="23"/>
        <v>131.28</v>
      </c>
      <c r="BC33" s="62">
        <f t="shared" si="24"/>
        <v>31.28</v>
      </c>
      <c r="BD33" s="62">
        <f t="shared" si="25"/>
        <v>31.28</v>
      </c>
      <c r="BE33" s="62">
        <f t="shared" si="26"/>
        <v>11.280000000000001</v>
      </c>
      <c r="BF33" s="62">
        <f t="shared" si="27"/>
        <v>1.2800000000000011</v>
      </c>
      <c r="BG33" s="62">
        <f t="shared" si="28"/>
        <v>1.2800000000000011</v>
      </c>
      <c r="BH33" s="62">
        <f t="shared" si="29"/>
        <v>0.28000000000000114</v>
      </c>
      <c r="BI33" s="62"/>
    </row>
    <row r="34" spans="1:61" ht="30" customHeight="1">
      <c r="A34" s="83">
        <v>22</v>
      </c>
      <c r="B34" s="50">
        <v>4502</v>
      </c>
      <c r="C34" s="84" t="s">
        <v>139</v>
      </c>
      <c r="D34" s="84" t="s">
        <v>140</v>
      </c>
      <c r="E34" s="85" t="s">
        <v>4</v>
      </c>
      <c r="F34" s="68">
        <v>41761</v>
      </c>
      <c r="G34" s="51">
        <v>208</v>
      </c>
      <c r="H34" s="52">
        <v>26</v>
      </c>
      <c r="I34" s="53">
        <f t="shared" si="1"/>
        <v>208</v>
      </c>
      <c r="J34" s="86"/>
      <c r="K34" s="87">
        <f t="shared" si="2"/>
        <v>0</v>
      </c>
      <c r="L34" s="86"/>
      <c r="M34" s="88">
        <f t="shared" si="3"/>
        <v>0</v>
      </c>
      <c r="N34" s="89"/>
      <c r="O34" s="87">
        <f t="shared" si="4"/>
        <v>0</v>
      </c>
      <c r="P34" s="57">
        <v>0</v>
      </c>
      <c r="Q34" s="57">
        <v>0</v>
      </c>
      <c r="R34" s="54"/>
      <c r="S34" s="55">
        <v>11</v>
      </c>
      <c r="T34" s="56"/>
      <c r="U34" s="57">
        <f t="shared" si="5"/>
        <v>0</v>
      </c>
      <c r="V34" s="57">
        <v>10</v>
      </c>
      <c r="W34" s="90">
        <v>7</v>
      </c>
      <c r="X34" s="56"/>
      <c r="Y34" s="91">
        <f t="shared" si="6"/>
        <v>0</v>
      </c>
      <c r="Z34" s="58"/>
      <c r="AA34" s="59"/>
      <c r="AB34" s="59">
        <v>0</v>
      </c>
      <c r="AC34" s="60">
        <f t="shared" si="7"/>
        <v>236</v>
      </c>
      <c r="AD34" s="60"/>
      <c r="AE34" s="61">
        <f t="shared" si="8"/>
        <v>4.72</v>
      </c>
      <c r="AF34" s="61">
        <v>0</v>
      </c>
      <c r="AG34" s="61">
        <v>0</v>
      </c>
      <c r="AH34" s="92">
        <v>0.5</v>
      </c>
      <c r="AI34" s="112">
        <v>100</v>
      </c>
      <c r="AJ34" s="93">
        <f t="shared" si="9"/>
        <v>130.78</v>
      </c>
      <c r="AK34" s="94"/>
      <c r="AL34" s="62"/>
      <c r="AM34" s="63">
        <f t="shared" si="10"/>
        <v>100</v>
      </c>
      <c r="AN34" s="63">
        <f t="shared" si="11"/>
        <v>1</v>
      </c>
      <c r="AO34" s="63">
        <f t="shared" si="12"/>
        <v>0</v>
      </c>
      <c r="AP34" s="63"/>
      <c r="AQ34" s="63">
        <f t="shared" si="13"/>
        <v>20</v>
      </c>
      <c r="AR34" s="63">
        <f t="shared" si="14"/>
        <v>1</v>
      </c>
      <c r="AS34" s="63">
        <f t="shared" si="15"/>
        <v>10</v>
      </c>
      <c r="AT34" s="63">
        <f t="shared" si="16"/>
        <v>1</v>
      </c>
      <c r="AU34" s="63">
        <f t="shared" si="17"/>
        <v>0</v>
      </c>
      <c r="AV34" s="63">
        <f t="shared" si="18"/>
        <v>0</v>
      </c>
      <c r="AW34" s="63">
        <f t="shared" si="19"/>
        <v>0</v>
      </c>
      <c r="AX34" s="63">
        <f t="shared" si="20"/>
        <v>0</v>
      </c>
      <c r="AY34" s="64">
        <f t="shared" si="21"/>
        <v>0.78000000000000114</v>
      </c>
      <c r="AZ34" s="65">
        <f t="shared" si="22"/>
        <v>130.78</v>
      </c>
      <c r="BA34" s="45"/>
      <c r="BB34" s="66">
        <f t="shared" si="23"/>
        <v>130.78</v>
      </c>
      <c r="BC34" s="62">
        <f t="shared" si="24"/>
        <v>30.78</v>
      </c>
      <c r="BD34" s="62">
        <f t="shared" si="25"/>
        <v>30.78</v>
      </c>
      <c r="BE34" s="62">
        <f t="shared" si="26"/>
        <v>10.780000000000001</v>
      </c>
      <c r="BF34" s="62">
        <f t="shared" si="27"/>
        <v>0.78000000000000114</v>
      </c>
      <c r="BG34" s="62">
        <f t="shared" si="28"/>
        <v>0.78000000000000114</v>
      </c>
      <c r="BH34" s="62">
        <f t="shared" si="29"/>
        <v>0.78000000000000114</v>
      </c>
      <c r="BI34" s="62"/>
    </row>
    <row r="35" spans="1:61" ht="30" customHeight="1">
      <c r="A35" s="83">
        <v>23</v>
      </c>
      <c r="B35" s="50">
        <v>4662</v>
      </c>
      <c r="C35" s="84" t="s">
        <v>141</v>
      </c>
      <c r="D35" s="84" t="s">
        <v>142</v>
      </c>
      <c r="E35" s="85" t="s">
        <v>4</v>
      </c>
      <c r="F35" s="68">
        <v>41883</v>
      </c>
      <c r="G35" s="51">
        <v>208</v>
      </c>
      <c r="H35" s="52">
        <v>26</v>
      </c>
      <c r="I35" s="53">
        <f t="shared" si="1"/>
        <v>208</v>
      </c>
      <c r="J35" s="86"/>
      <c r="K35" s="87">
        <f t="shared" si="2"/>
        <v>0</v>
      </c>
      <c r="L35" s="86"/>
      <c r="M35" s="88">
        <f t="shared" si="3"/>
        <v>0</v>
      </c>
      <c r="N35" s="89"/>
      <c r="O35" s="87">
        <f t="shared" si="4"/>
        <v>0</v>
      </c>
      <c r="P35" s="57">
        <v>0</v>
      </c>
      <c r="Q35" s="57">
        <v>0</v>
      </c>
      <c r="R35" s="54"/>
      <c r="S35" s="55">
        <v>11</v>
      </c>
      <c r="T35" s="56"/>
      <c r="U35" s="57">
        <f t="shared" si="5"/>
        <v>0</v>
      </c>
      <c r="V35" s="57">
        <v>10</v>
      </c>
      <c r="W35" s="90">
        <v>7</v>
      </c>
      <c r="X35" s="56"/>
      <c r="Y35" s="91">
        <f t="shared" si="6"/>
        <v>0</v>
      </c>
      <c r="Z35" s="58"/>
      <c r="AA35" s="59"/>
      <c r="AB35" s="59">
        <v>0</v>
      </c>
      <c r="AC35" s="60">
        <f t="shared" si="7"/>
        <v>236</v>
      </c>
      <c r="AD35" s="60"/>
      <c r="AE35" s="61">
        <f t="shared" si="8"/>
        <v>4.72</v>
      </c>
      <c r="AF35" s="61">
        <v>0</v>
      </c>
      <c r="AG35" s="61">
        <v>0</v>
      </c>
      <c r="AH35" s="92">
        <v>0.5</v>
      </c>
      <c r="AI35" s="112">
        <v>100</v>
      </c>
      <c r="AJ35" s="93">
        <f t="shared" si="9"/>
        <v>130.78</v>
      </c>
      <c r="AK35" s="94"/>
      <c r="AL35" s="62"/>
      <c r="AM35" s="63">
        <f t="shared" si="10"/>
        <v>100</v>
      </c>
      <c r="AN35" s="63">
        <f t="shared" si="11"/>
        <v>1</v>
      </c>
      <c r="AO35" s="63">
        <f t="shared" si="12"/>
        <v>0</v>
      </c>
      <c r="AP35" s="63"/>
      <c r="AQ35" s="63">
        <f t="shared" si="13"/>
        <v>20</v>
      </c>
      <c r="AR35" s="63">
        <f t="shared" si="14"/>
        <v>1</v>
      </c>
      <c r="AS35" s="63">
        <f t="shared" si="15"/>
        <v>10</v>
      </c>
      <c r="AT35" s="63">
        <f t="shared" si="16"/>
        <v>1</v>
      </c>
      <c r="AU35" s="63">
        <f t="shared" si="17"/>
        <v>0</v>
      </c>
      <c r="AV35" s="63">
        <f t="shared" si="18"/>
        <v>0</v>
      </c>
      <c r="AW35" s="63">
        <f t="shared" si="19"/>
        <v>0</v>
      </c>
      <c r="AX35" s="63">
        <f t="shared" si="20"/>
        <v>0</v>
      </c>
      <c r="AY35" s="64">
        <f t="shared" si="21"/>
        <v>0.78000000000000114</v>
      </c>
      <c r="AZ35" s="65">
        <f t="shared" si="22"/>
        <v>130.78</v>
      </c>
      <c r="BA35" s="45"/>
      <c r="BB35" s="66">
        <f t="shared" si="23"/>
        <v>130.78</v>
      </c>
      <c r="BC35" s="62">
        <f t="shared" si="24"/>
        <v>30.78</v>
      </c>
      <c r="BD35" s="62">
        <f t="shared" si="25"/>
        <v>30.78</v>
      </c>
      <c r="BE35" s="62">
        <f t="shared" si="26"/>
        <v>10.780000000000001</v>
      </c>
      <c r="BF35" s="62">
        <f t="shared" si="27"/>
        <v>0.78000000000000114</v>
      </c>
      <c r="BG35" s="62">
        <f t="shared" si="28"/>
        <v>0.78000000000000114</v>
      </c>
      <c r="BH35" s="62">
        <f t="shared" si="29"/>
        <v>0.78000000000000114</v>
      </c>
      <c r="BI35" s="62"/>
    </row>
    <row r="36" spans="1:61" ht="30" customHeight="1">
      <c r="A36" s="83">
        <v>24</v>
      </c>
      <c r="B36" s="50">
        <v>4663</v>
      </c>
      <c r="C36" s="84" t="s">
        <v>118</v>
      </c>
      <c r="D36" s="84" t="s">
        <v>143</v>
      </c>
      <c r="E36" s="85" t="s">
        <v>4</v>
      </c>
      <c r="F36" s="68">
        <v>41883</v>
      </c>
      <c r="G36" s="51">
        <v>208</v>
      </c>
      <c r="H36" s="52">
        <v>26</v>
      </c>
      <c r="I36" s="53">
        <f t="shared" si="1"/>
        <v>208</v>
      </c>
      <c r="J36" s="86"/>
      <c r="K36" s="87">
        <f t="shared" si="2"/>
        <v>0</v>
      </c>
      <c r="L36" s="86"/>
      <c r="M36" s="88">
        <f t="shared" si="3"/>
        <v>0</v>
      </c>
      <c r="N36" s="89"/>
      <c r="O36" s="87">
        <f t="shared" si="4"/>
        <v>0</v>
      </c>
      <c r="P36" s="57">
        <v>0</v>
      </c>
      <c r="Q36" s="57">
        <v>0</v>
      </c>
      <c r="R36" s="54"/>
      <c r="S36" s="55">
        <v>11</v>
      </c>
      <c r="T36" s="56"/>
      <c r="U36" s="57">
        <f t="shared" si="5"/>
        <v>0</v>
      </c>
      <c r="V36" s="57">
        <v>9.6150000000000002</v>
      </c>
      <c r="W36" s="90">
        <v>7</v>
      </c>
      <c r="X36" s="56">
        <v>8</v>
      </c>
      <c r="Y36" s="91">
        <f t="shared" si="6"/>
        <v>8</v>
      </c>
      <c r="Z36" s="58"/>
      <c r="AA36" s="59"/>
      <c r="AB36" s="59">
        <v>0</v>
      </c>
      <c r="AC36" s="60">
        <f t="shared" si="7"/>
        <v>227.61500000000001</v>
      </c>
      <c r="AD36" s="60"/>
      <c r="AE36" s="61">
        <f t="shared" si="8"/>
        <v>4.5523000000000007</v>
      </c>
      <c r="AF36" s="61">
        <v>0</v>
      </c>
      <c r="AG36" s="61">
        <v>0</v>
      </c>
      <c r="AH36" s="92">
        <v>0.5</v>
      </c>
      <c r="AI36" s="112">
        <v>100</v>
      </c>
      <c r="AJ36" s="93">
        <f t="shared" si="9"/>
        <v>122.56270000000001</v>
      </c>
      <c r="AK36" s="94"/>
      <c r="AL36" s="62"/>
      <c r="AM36" s="63">
        <f t="shared" si="10"/>
        <v>100</v>
      </c>
      <c r="AN36" s="63">
        <f t="shared" si="11"/>
        <v>1</v>
      </c>
      <c r="AO36" s="63">
        <f t="shared" si="12"/>
        <v>0</v>
      </c>
      <c r="AP36" s="63"/>
      <c r="AQ36" s="63">
        <f t="shared" si="13"/>
        <v>20</v>
      </c>
      <c r="AR36" s="63">
        <f t="shared" si="14"/>
        <v>1</v>
      </c>
      <c r="AS36" s="63">
        <f t="shared" si="15"/>
        <v>0</v>
      </c>
      <c r="AT36" s="63">
        <f t="shared" si="16"/>
        <v>0</v>
      </c>
      <c r="AU36" s="63">
        <f t="shared" si="17"/>
        <v>0</v>
      </c>
      <c r="AV36" s="63">
        <f t="shared" si="18"/>
        <v>0</v>
      </c>
      <c r="AW36" s="63">
        <f t="shared" si="19"/>
        <v>2</v>
      </c>
      <c r="AX36" s="63">
        <f t="shared" si="20"/>
        <v>2</v>
      </c>
      <c r="AY36" s="64">
        <f t="shared" si="21"/>
        <v>0.56270000000000664</v>
      </c>
      <c r="AZ36" s="65">
        <f t="shared" si="22"/>
        <v>122.56270000000001</v>
      </c>
      <c r="BA36" s="45"/>
      <c r="BB36" s="66">
        <f t="shared" si="23"/>
        <v>122.56270000000001</v>
      </c>
      <c r="BC36" s="62">
        <f t="shared" si="24"/>
        <v>22.562700000000007</v>
      </c>
      <c r="BD36" s="62">
        <f t="shared" si="25"/>
        <v>22.562700000000007</v>
      </c>
      <c r="BE36" s="62">
        <f t="shared" si="26"/>
        <v>2.5627000000000066</v>
      </c>
      <c r="BF36" s="62">
        <f t="shared" si="27"/>
        <v>2.5627000000000066</v>
      </c>
      <c r="BG36" s="62">
        <f t="shared" si="28"/>
        <v>2.5627000000000066</v>
      </c>
      <c r="BH36" s="62">
        <f t="shared" si="29"/>
        <v>0.56270000000000664</v>
      </c>
      <c r="BI36" s="62"/>
    </row>
    <row r="37" spans="1:61" ht="30" customHeight="1">
      <c r="A37" s="83">
        <v>25</v>
      </c>
      <c r="B37" s="50">
        <v>4664</v>
      </c>
      <c r="C37" s="84" t="s">
        <v>144</v>
      </c>
      <c r="D37" s="84" t="s">
        <v>145</v>
      </c>
      <c r="E37" s="85" t="s">
        <v>4</v>
      </c>
      <c r="F37" s="68">
        <v>41883</v>
      </c>
      <c r="G37" s="51">
        <v>208</v>
      </c>
      <c r="H37" s="52">
        <v>26</v>
      </c>
      <c r="I37" s="53">
        <f t="shared" si="1"/>
        <v>208</v>
      </c>
      <c r="J37" s="86"/>
      <c r="K37" s="87">
        <f t="shared" si="2"/>
        <v>0</v>
      </c>
      <c r="L37" s="86"/>
      <c r="M37" s="88">
        <f t="shared" si="3"/>
        <v>0</v>
      </c>
      <c r="N37" s="89"/>
      <c r="O37" s="87">
        <f t="shared" si="4"/>
        <v>0</v>
      </c>
      <c r="P37" s="57">
        <v>0</v>
      </c>
      <c r="Q37" s="57">
        <v>0</v>
      </c>
      <c r="R37" s="54"/>
      <c r="S37" s="55">
        <v>11</v>
      </c>
      <c r="T37" s="56"/>
      <c r="U37" s="57">
        <f t="shared" si="5"/>
        <v>0</v>
      </c>
      <c r="V37" s="57">
        <v>10</v>
      </c>
      <c r="W37" s="90">
        <v>7</v>
      </c>
      <c r="X37" s="56">
        <v>1.0900000000000001</v>
      </c>
      <c r="Y37" s="91">
        <f t="shared" si="6"/>
        <v>1.0900000000000001</v>
      </c>
      <c r="Z37" s="58"/>
      <c r="AA37" s="59"/>
      <c r="AB37" s="59">
        <v>0</v>
      </c>
      <c r="AC37" s="60">
        <f t="shared" si="7"/>
        <v>234.91</v>
      </c>
      <c r="AD37" s="60"/>
      <c r="AE37" s="61">
        <f t="shared" si="8"/>
        <v>4.6981999999999999</v>
      </c>
      <c r="AF37" s="61">
        <v>0</v>
      </c>
      <c r="AG37" s="61">
        <v>0</v>
      </c>
      <c r="AH37" s="92">
        <v>0.5</v>
      </c>
      <c r="AI37" s="112">
        <v>100</v>
      </c>
      <c r="AJ37" s="93">
        <f t="shared" si="9"/>
        <v>129.71179999999998</v>
      </c>
      <c r="AK37" s="94"/>
      <c r="AL37" s="62"/>
      <c r="AM37" s="63">
        <f t="shared" si="10"/>
        <v>100</v>
      </c>
      <c r="AN37" s="63">
        <f t="shared" si="11"/>
        <v>1</v>
      </c>
      <c r="AO37" s="63">
        <f t="shared" si="12"/>
        <v>0</v>
      </c>
      <c r="AP37" s="63"/>
      <c r="AQ37" s="63">
        <f t="shared" si="13"/>
        <v>20</v>
      </c>
      <c r="AR37" s="63">
        <f t="shared" si="14"/>
        <v>1</v>
      </c>
      <c r="AS37" s="63">
        <f t="shared" si="15"/>
        <v>0</v>
      </c>
      <c r="AT37" s="63">
        <f t="shared" si="16"/>
        <v>0</v>
      </c>
      <c r="AU37" s="63">
        <f t="shared" si="17"/>
        <v>5</v>
      </c>
      <c r="AV37" s="63">
        <f t="shared" si="18"/>
        <v>1</v>
      </c>
      <c r="AW37" s="63">
        <f t="shared" si="19"/>
        <v>4</v>
      </c>
      <c r="AX37" s="63">
        <f t="shared" si="20"/>
        <v>4</v>
      </c>
      <c r="AY37" s="64">
        <f t="shared" si="21"/>
        <v>0.71179999999998245</v>
      </c>
      <c r="AZ37" s="65">
        <f t="shared" si="22"/>
        <v>129.71179999999998</v>
      </c>
      <c r="BA37" s="45"/>
      <c r="BB37" s="66">
        <f t="shared" si="23"/>
        <v>129.71179999999998</v>
      </c>
      <c r="BC37" s="62">
        <f t="shared" si="24"/>
        <v>29.711799999999982</v>
      </c>
      <c r="BD37" s="62">
        <f t="shared" si="25"/>
        <v>29.711799999999982</v>
      </c>
      <c r="BE37" s="62">
        <f t="shared" si="26"/>
        <v>9.7117999999999824</v>
      </c>
      <c r="BF37" s="62">
        <f t="shared" si="27"/>
        <v>9.7117999999999824</v>
      </c>
      <c r="BG37" s="62">
        <f t="shared" si="28"/>
        <v>4.7117999999999824</v>
      </c>
      <c r="BH37" s="62">
        <f t="shared" si="29"/>
        <v>0.71179999999998245</v>
      </c>
      <c r="BI37" s="62"/>
    </row>
    <row r="38" spans="1:61" ht="30" customHeight="1">
      <c r="A38" s="83">
        <v>26</v>
      </c>
      <c r="B38" s="50">
        <v>4719</v>
      </c>
      <c r="C38" s="84" t="s">
        <v>146</v>
      </c>
      <c r="D38" s="84" t="s">
        <v>108</v>
      </c>
      <c r="E38" s="85" t="s">
        <v>4</v>
      </c>
      <c r="F38" s="68">
        <v>41913</v>
      </c>
      <c r="G38" s="51">
        <v>208</v>
      </c>
      <c r="H38" s="52">
        <v>26</v>
      </c>
      <c r="I38" s="53">
        <f t="shared" si="1"/>
        <v>208</v>
      </c>
      <c r="J38" s="86"/>
      <c r="K38" s="87">
        <f t="shared" si="2"/>
        <v>0</v>
      </c>
      <c r="L38" s="86"/>
      <c r="M38" s="88">
        <f t="shared" si="3"/>
        <v>0</v>
      </c>
      <c r="N38" s="89"/>
      <c r="O38" s="87">
        <f t="shared" si="4"/>
        <v>0</v>
      </c>
      <c r="P38" s="57">
        <v>0</v>
      </c>
      <c r="Q38" s="57">
        <v>0</v>
      </c>
      <c r="R38" s="54"/>
      <c r="S38" s="55">
        <v>11</v>
      </c>
      <c r="T38" s="56"/>
      <c r="U38" s="57">
        <f t="shared" si="5"/>
        <v>0</v>
      </c>
      <c r="V38" s="57">
        <v>10</v>
      </c>
      <c r="W38" s="90">
        <v>7</v>
      </c>
      <c r="X38" s="56"/>
      <c r="Y38" s="91">
        <f t="shared" si="6"/>
        <v>0</v>
      </c>
      <c r="Z38" s="58"/>
      <c r="AA38" s="59"/>
      <c r="AB38" s="59">
        <v>0</v>
      </c>
      <c r="AC38" s="60">
        <f t="shared" si="7"/>
        <v>236</v>
      </c>
      <c r="AD38" s="60"/>
      <c r="AE38" s="61">
        <f t="shared" si="8"/>
        <v>4.72</v>
      </c>
      <c r="AF38" s="61">
        <v>0</v>
      </c>
      <c r="AG38" s="61">
        <v>0</v>
      </c>
      <c r="AH38" s="92">
        <v>0.5</v>
      </c>
      <c r="AI38" s="112">
        <v>100</v>
      </c>
      <c r="AJ38" s="93">
        <f t="shared" si="9"/>
        <v>130.78</v>
      </c>
      <c r="AK38" s="94"/>
      <c r="AL38" s="62"/>
      <c r="AM38" s="63">
        <f t="shared" si="10"/>
        <v>100</v>
      </c>
      <c r="AN38" s="63">
        <f t="shared" si="11"/>
        <v>1</v>
      </c>
      <c r="AO38" s="63">
        <f t="shared" si="12"/>
        <v>0</v>
      </c>
      <c r="AP38" s="63"/>
      <c r="AQ38" s="63">
        <f t="shared" si="13"/>
        <v>20</v>
      </c>
      <c r="AR38" s="63">
        <f t="shared" si="14"/>
        <v>1</v>
      </c>
      <c r="AS38" s="63">
        <f t="shared" si="15"/>
        <v>10</v>
      </c>
      <c r="AT38" s="63">
        <f t="shared" si="16"/>
        <v>1</v>
      </c>
      <c r="AU38" s="63">
        <f t="shared" si="17"/>
        <v>0</v>
      </c>
      <c r="AV38" s="63">
        <f t="shared" si="18"/>
        <v>0</v>
      </c>
      <c r="AW38" s="63">
        <f t="shared" si="19"/>
        <v>0</v>
      </c>
      <c r="AX38" s="63">
        <f t="shared" si="20"/>
        <v>0</v>
      </c>
      <c r="AY38" s="64">
        <f t="shared" si="21"/>
        <v>0.78000000000000114</v>
      </c>
      <c r="AZ38" s="65">
        <f t="shared" si="22"/>
        <v>130.78</v>
      </c>
      <c r="BA38" s="45"/>
      <c r="BB38" s="66">
        <f t="shared" si="23"/>
        <v>130.78</v>
      </c>
      <c r="BC38" s="62">
        <f t="shared" si="24"/>
        <v>30.78</v>
      </c>
      <c r="BD38" s="62">
        <f t="shared" si="25"/>
        <v>30.78</v>
      </c>
      <c r="BE38" s="62">
        <f t="shared" si="26"/>
        <v>10.780000000000001</v>
      </c>
      <c r="BF38" s="62">
        <f t="shared" si="27"/>
        <v>0.78000000000000114</v>
      </c>
      <c r="BG38" s="62">
        <f t="shared" si="28"/>
        <v>0.78000000000000114</v>
      </c>
      <c r="BH38" s="62">
        <f t="shared" si="29"/>
        <v>0.78000000000000114</v>
      </c>
      <c r="BI38" s="62"/>
    </row>
    <row r="39" spans="1:61" ht="30" customHeight="1">
      <c r="A39" s="83">
        <v>27</v>
      </c>
      <c r="B39" s="50">
        <v>5995</v>
      </c>
      <c r="C39" s="84" t="s">
        <v>147</v>
      </c>
      <c r="D39" s="84" t="s">
        <v>148</v>
      </c>
      <c r="E39" s="85" t="s">
        <v>4</v>
      </c>
      <c r="F39" s="68">
        <v>42436</v>
      </c>
      <c r="G39" s="51">
        <v>208</v>
      </c>
      <c r="H39" s="52">
        <v>26</v>
      </c>
      <c r="I39" s="53">
        <f t="shared" si="1"/>
        <v>208</v>
      </c>
      <c r="J39" s="86"/>
      <c r="K39" s="87">
        <f t="shared" si="2"/>
        <v>0</v>
      </c>
      <c r="L39" s="86"/>
      <c r="M39" s="88">
        <f t="shared" si="3"/>
        <v>0</v>
      </c>
      <c r="N39" s="89"/>
      <c r="O39" s="87">
        <f t="shared" si="4"/>
        <v>0</v>
      </c>
      <c r="P39" s="57">
        <v>0</v>
      </c>
      <c r="Q39" s="57">
        <v>0</v>
      </c>
      <c r="R39" s="54"/>
      <c r="S39" s="55">
        <v>9</v>
      </c>
      <c r="T39" s="56"/>
      <c r="U39" s="57">
        <f t="shared" si="5"/>
        <v>0</v>
      </c>
      <c r="V39" s="57">
        <v>10</v>
      </c>
      <c r="W39" s="90">
        <v>7</v>
      </c>
      <c r="X39" s="56"/>
      <c r="Y39" s="91">
        <f t="shared" si="6"/>
        <v>0</v>
      </c>
      <c r="Z39" s="58"/>
      <c r="AA39" s="59"/>
      <c r="AB39" s="59">
        <v>0</v>
      </c>
      <c r="AC39" s="60">
        <f t="shared" si="7"/>
        <v>234</v>
      </c>
      <c r="AD39" s="60"/>
      <c r="AE39" s="61">
        <f t="shared" si="8"/>
        <v>4.68</v>
      </c>
      <c r="AF39" s="61">
        <v>0</v>
      </c>
      <c r="AG39" s="61">
        <v>0</v>
      </c>
      <c r="AH39" s="92">
        <v>0.5</v>
      </c>
      <c r="AI39" s="112">
        <v>100</v>
      </c>
      <c r="AJ39" s="93">
        <f t="shared" si="9"/>
        <v>128.82</v>
      </c>
      <c r="AK39" s="94"/>
      <c r="AL39" s="62"/>
      <c r="AM39" s="63">
        <f t="shared" si="10"/>
        <v>100</v>
      </c>
      <c r="AN39" s="63">
        <f t="shared" si="11"/>
        <v>1</v>
      </c>
      <c r="AO39" s="63">
        <f t="shared" si="12"/>
        <v>0</v>
      </c>
      <c r="AP39" s="63"/>
      <c r="AQ39" s="63">
        <f t="shared" si="13"/>
        <v>20</v>
      </c>
      <c r="AR39" s="63">
        <f t="shared" si="14"/>
        <v>1</v>
      </c>
      <c r="AS39" s="63">
        <f t="shared" si="15"/>
        <v>0</v>
      </c>
      <c r="AT39" s="63">
        <f t="shared" si="16"/>
        <v>0</v>
      </c>
      <c r="AU39" s="63">
        <f t="shared" si="17"/>
        <v>5</v>
      </c>
      <c r="AV39" s="63">
        <f t="shared" si="18"/>
        <v>1</v>
      </c>
      <c r="AW39" s="63">
        <f t="shared" si="19"/>
        <v>3</v>
      </c>
      <c r="AX39" s="63">
        <f t="shared" si="20"/>
        <v>3</v>
      </c>
      <c r="AY39" s="64">
        <f t="shared" si="21"/>
        <v>0.81999999999999318</v>
      </c>
      <c r="AZ39" s="65">
        <f t="shared" si="22"/>
        <v>128.82</v>
      </c>
      <c r="BA39" s="45"/>
      <c r="BB39" s="66">
        <f t="shared" si="23"/>
        <v>128.82</v>
      </c>
      <c r="BC39" s="62">
        <f t="shared" si="24"/>
        <v>28.819999999999993</v>
      </c>
      <c r="BD39" s="62">
        <f t="shared" si="25"/>
        <v>28.819999999999993</v>
      </c>
      <c r="BE39" s="62">
        <f t="shared" si="26"/>
        <v>8.8199999999999932</v>
      </c>
      <c r="BF39" s="62">
        <f t="shared" si="27"/>
        <v>8.8199999999999932</v>
      </c>
      <c r="BG39" s="62">
        <f t="shared" si="28"/>
        <v>3.8199999999999932</v>
      </c>
      <c r="BH39" s="62">
        <f t="shared" si="29"/>
        <v>0.81999999999999318</v>
      </c>
      <c r="BI39" s="62"/>
    </row>
    <row r="40" spans="1:61" ht="30" customHeight="1">
      <c r="A40" s="83">
        <v>28</v>
      </c>
      <c r="B40" s="50">
        <v>6125</v>
      </c>
      <c r="C40" s="84" t="s">
        <v>149</v>
      </c>
      <c r="D40" s="84" t="s">
        <v>143</v>
      </c>
      <c r="E40" s="85" t="s">
        <v>4</v>
      </c>
      <c r="F40" s="68">
        <v>42508</v>
      </c>
      <c r="G40" s="51">
        <v>208</v>
      </c>
      <c r="H40" s="52">
        <v>26</v>
      </c>
      <c r="I40" s="53">
        <f t="shared" si="1"/>
        <v>208</v>
      </c>
      <c r="J40" s="86"/>
      <c r="K40" s="87">
        <f t="shared" si="2"/>
        <v>0</v>
      </c>
      <c r="L40" s="86"/>
      <c r="M40" s="88">
        <f t="shared" si="3"/>
        <v>0</v>
      </c>
      <c r="N40" s="89"/>
      <c r="O40" s="87">
        <f t="shared" si="4"/>
        <v>0</v>
      </c>
      <c r="P40" s="57">
        <v>0</v>
      </c>
      <c r="Q40" s="57">
        <v>0</v>
      </c>
      <c r="R40" s="54"/>
      <c r="S40" s="55">
        <v>9</v>
      </c>
      <c r="T40" s="56"/>
      <c r="U40" s="57">
        <f t="shared" si="5"/>
        <v>0</v>
      </c>
      <c r="V40" s="57">
        <v>10</v>
      </c>
      <c r="W40" s="90">
        <v>7</v>
      </c>
      <c r="X40" s="56"/>
      <c r="Y40" s="91">
        <f t="shared" si="6"/>
        <v>0</v>
      </c>
      <c r="Z40" s="58"/>
      <c r="AA40" s="59"/>
      <c r="AB40" s="59">
        <v>0</v>
      </c>
      <c r="AC40" s="60">
        <f t="shared" si="7"/>
        <v>234</v>
      </c>
      <c r="AD40" s="60"/>
      <c r="AE40" s="61">
        <f t="shared" si="8"/>
        <v>4.68</v>
      </c>
      <c r="AF40" s="61">
        <v>0</v>
      </c>
      <c r="AG40" s="61">
        <v>0</v>
      </c>
      <c r="AH40" s="92">
        <v>0.5</v>
      </c>
      <c r="AI40" s="112">
        <v>100</v>
      </c>
      <c r="AJ40" s="93">
        <f t="shared" si="9"/>
        <v>128.82</v>
      </c>
      <c r="AK40" s="94"/>
      <c r="AL40" s="62"/>
      <c r="AM40" s="63">
        <f t="shared" si="10"/>
        <v>100</v>
      </c>
      <c r="AN40" s="63">
        <f t="shared" si="11"/>
        <v>1</v>
      </c>
      <c r="AO40" s="63">
        <f t="shared" si="12"/>
        <v>0</v>
      </c>
      <c r="AP40" s="63"/>
      <c r="AQ40" s="63">
        <f t="shared" si="13"/>
        <v>20</v>
      </c>
      <c r="AR40" s="63">
        <f t="shared" si="14"/>
        <v>1</v>
      </c>
      <c r="AS40" s="63">
        <f t="shared" si="15"/>
        <v>0</v>
      </c>
      <c r="AT40" s="63">
        <f t="shared" si="16"/>
        <v>0</v>
      </c>
      <c r="AU40" s="63">
        <f t="shared" si="17"/>
        <v>5</v>
      </c>
      <c r="AV40" s="63">
        <f t="shared" si="18"/>
        <v>1</v>
      </c>
      <c r="AW40" s="63">
        <f t="shared" si="19"/>
        <v>3</v>
      </c>
      <c r="AX40" s="63">
        <f t="shared" si="20"/>
        <v>3</v>
      </c>
      <c r="AY40" s="64">
        <f t="shared" si="21"/>
        <v>0.81999999999999318</v>
      </c>
      <c r="AZ40" s="65">
        <f t="shared" si="22"/>
        <v>128.82</v>
      </c>
      <c r="BA40" s="45"/>
      <c r="BB40" s="66">
        <f t="shared" si="23"/>
        <v>128.82</v>
      </c>
      <c r="BC40" s="62">
        <f t="shared" si="24"/>
        <v>28.819999999999993</v>
      </c>
      <c r="BD40" s="62">
        <f t="shared" si="25"/>
        <v>28.819999999999993</v>
      </c>
      <c r="BE40" s="62">
        <f t="shared" si="26"/>
        <v>8.8199999999999932</v>
      </c>
      <c r="BF40" s="62">
        <f t="shared" si="27"/>
        <v>8.8199999999999932</v>
      </c>
      <c r="BG40" s="62">
        <f t="shared" si="28"/>
        <v>3.8199999999999932</v>
      </c>
      <c r="BH40" s="62">
        <f t="shared" si="29"/>
        <v>0.81999999999999318</v>
      </c>
      <c r="BI40" s="62"/>
    </row>
    <row r="41" spans="1:61" ht="30" customHeight="1">
      <c r="A41" s="83">
        <v>29</v>
      </c>
      <c r="B41" s="50">
        <v>6266</v>
      </c>
      <c r="C41" s="84" t="s">
        <v>150</v>
      </c>
      <c r="D41" s="84" t="s">
        <v>151</v>
      </c>
      <c r="E41" s="85" t="s">
        <v>4</v>
      </c>
      <c r="F41" s="68">
        <v>42557</v>
      </c>
      <c r="G41" s="51">
        <v>208</v>
      </c>
      <c r="H41" s="52">
        <v>26</v>
      </c>
      <c r="I41" s="53">
        <f t="shared" si="1"/>
        <v>208</v>
      </c>
      <c r="J41" s="86"/>
      <c r="K41" s="87">
        <f t="shared" si="2"/>
        <v>0</v>
      </c>
      <c r="L41" s="86"/>
      <c r="M41" s="88">
        <f t="shared" si="3"/>
        <v>0</v>
      </c>
      <c r="N41" s="89"/>
      <c r="O41" s="87">
        <f t="shared" si="4"/>
        <v>0</v>
      </c>
      <c r="P41" s="57">
        <v>0</v>
      </c>
      <c r="Q41" s="57">
        <v>0</v>
      </c>
      <c r="R41" s="54"/>
      <c r="S41" s="55">
        <v>9</v>
      </c>
      <c r="T41" s="56"/>
      <c r="U41" s="57">
        <f t="shared" si="5"/>
        <v>0</v>
      </c>
      <c r="V41" s="57">
        <v>9.8539999999999992</v>
      </c>
      <c r="W41" s="90">
        <v>7</v>
      </c>
      <c r="X41" s="56">
        <v>3.02</v>
      </c>
      <c r="Y41" s="91">
        <f t="shared" si="6"/>
        <v>3.02</v>
      </c>
      <c r="Z41" s="58"/>
      <c r="AA41" s="59"/>
      <c r="AB41" s="59">
        <v>0</v>
      </c>
      <c r="AC41" s="60">
        <f t="shared" si="7"/>
        <v>230.83399999999997</v>
      </c>
      <c r="AD41" s="60"/>
      <c r="AE41" s="61">
        <f t="shared" si="8"/>
        <v>4.6166799999999997</v>
      </c>
      <c r="AF41" s="61">
        <v>0</v>
      </c>
      <c r="AG41" s="61">
        <v>0</v>
      </c>
      <c r="AH41" s="92">
        <v>0.5</v>
      </c>
      <c r="AI41" s="112">
        <v>100</v>
      </c>
      <c r="AJ41" s="93">
        <f t="shared" si="9"/>
        <v>125.71731999999997</v>
      </c>
      <c r="AK41" s="94"/>
      <c r="AL41" s="62"/>
      <c r="AM41" s="63">
        <f t="shared" si="10"/>
        <v>100</v>
      </c>
      <c r="AN41" s="63">
        <f t="shared" si="11"/>
        <v>1</v>
      </c>
      <c r="AO41" s="63">
        <f t="shared" si="12"/>
        <v>0</v>
      </c>
      <c r="AP41" s="63"/>
      <c r="AQ41" s="63">
        <f t="shared" si="13"/>
        <v>20</v>
      </c>
      <c r="AR41" s="63">
        <f t="shared" si="14"/>
        <v>1</v>
      </c>
      <c r="AS41" s="63">
        <f t="shared" si="15"/>
        <v>0</v>
      </c>
      <c r="AT41" s="63">
        <f t="shared" si="16"/>
        <v>0</v>
      </c>
      <c r="AU41" s="63">
        <f t="shared" si="17"/>
        <v>5</v>
      </c>
      <c r="AV41" s="63">
        <f t="shared" si="18"/>
        <v>1</v>
      </c>
      <c r="AW41" s="63">
        <f t="shared" si="19"/>
        <v>0</v>
      </c>
      <c r="AX41" s="63">
        <f t="shared" si="20"/>
        <v>0</v>
      </c>
      <c r="AY41" s="64">
        <f t="shared" si="21"/>
        <v>0.71731999999997242</v>
      </c>
      <c r="AZ41" s="65">
        <f t="shared" si="22"/>
        <v>125.71731999999997</v>
      </c>
      <c r="BA41" s="45"/>
      <c r="BB41" s="66">
        <f t="shared" si="23"/>
        <v>125.71731999999997</v>
      </c>
      <c r="BC41" s="62">
        <f t="shared" si="24"/>
        <v>25.717319999999972</v>
      </c>
      <c r="BD41" s="62">
        <f t="shared" si="25"/>
        <v>25.717319999999972</v>
      </c>
      <c r="BE41" s="62">
        <f t="shared" si="26"/>
        <v>5.7173199999999724</v>
      </c>
      <c r="BF41" s="62">
        <f t="shared" si="27"/>
        <v>5.7173199999999724</v>
      </c>
      <c r="BG41" s="62">
        <f t="shared" si="28"/>
        <v>0.71731999999997242</v>
      </c>
      <c r="BH41" s="62">
        <f t="shared" si="29"/>
        <v>0.71731999999997242</v>
      </c>
      <c r="BI41" s="62"/>
    </row>
    <row r="42" spans="1:61" ht="30" customHeight="1">
      <c r="A42" s="83">
        <v>30</v>
      </c>
      <c r="B42" s="50">
        <v>6376</v>
      </c>
      <c r="C42" s="84" t="s">
        <v>152</v>
      </c>
      <c r="D42" s="84" t="s">
        <v>153</v>
      </c>
      <c r="E42" s="85" t="s">
        <v>4</v>
      </c>
      <c r="F42" s="68">
        <v>42647</v>
      </c>
      <c r="G42" s="51">
        <v>208</v>
      </c>
      <c r="H42" s="52">
        <v>26</v>
      </c>
      <c r="I42" s="53">
        <f t="shared" si="1"/>
        <v>208</v>
      </c>
      <c r="J42" s="86"/>
      <c r="K42" s="87">
        <f t="shared" si="2"/>
        <v>0</v>
      </c>
      <c r="L42" s="86"/>
      <c r="M42" s="88">
        <f t="shared" si="3"/>
        <v>0</v>
      </c>
      <c r="N42" s="89"/>
      <c r="O42" s="87">
        <f t="shared" si="4"/>
        <v>0</v>
      </c>
      <c r="P42" s="57">
        <v>0</v>
      </c>
      <c r="Q42" s="57">
        <v>0</v>
      </c>
      <c r="R42" s="54"/>
      <c r="S42" s="55">
        <v>9</v>
      </c>
      <c r="T42" s="56"/>
      <c r="U42" s="57">
        <f t="shared" si="5"/>
        <v>0</v>
      </c>
      <c r="V42" s="57">
        <v>9.3770000000000007</v>
      </c>
      <c r="W42" s="90">
        <v>7</v>
      </c>
      <c r="X42" s="56">
        <v>13</v>
      </c>
      <c r="Y42" s="91">
        <f t="shared" si="6"/>
        <v>13</v>
      </c>
      <c r="Z42" s="58"/>
      <c r="AA42" s="59"/>
      <c r="AB42" s="59">
        <v>0</v>
      </c>
      <c r="AC42" s="60">
        <f t="shared" si="7"/>
        <v>220.37700000000001</v>
      </c>
      <c r="AD42" s="60"/>
      <c r="AE42" s="61">
        <f t="shared" si="8"/>
        <v>4.40754</v>
      </c>
      <c r="AF42" s="61">
        <v>0</v>
      </c>
      <c r="AG42" s="61">
        <v>0</v>
      </c>
      <c r="AH42" s="92">
        <v>0.5</v>
      </c>
      <c r="AI42" s="112">
        <v>100</v>
      </c>
      <c r="AJ42" s="93">
        <f t="shared" si="9"/>
        <v>115.46946</v>
      </c>
      <c r="AK42" s="94"/>
      <c r="AL42" s="62"/>
      <c r="AM42" s="63">
        <f t="shared" si="10"/>
        <v>100</v>
      </c>
      <c r="AN42" s="63">
        <f t="shared" si="11"/>
        <v>1</v>
      </c>
      <c r="AO42" s="63">
        <f t="shared" si="12"/>
        <v>0</v>
      </c>
      <c r="AP42" s="63"/>
      <c r="AQ42" s="63">
        <f t="shared" si="13"/>
        <v>0</v>
      </c>
      <c r="AR42" s="63">
        <f t="shared" si="14"/>
        <v>0</v>
      </c>
      <c r="AS42" s="63">
        <f t="shared" si="15"/>
        <v>10</v>
      </c>
      <c r="AT42" s="63">
        <f t="shared" si="16"/>
        <v>1</v>
      </c>
      <c r="AU42" s="63">
        <f t="shared" si="17"/>
        <v>5</v>
      </c>
      <c r="AV42" s="63">
        <f t="shared" si="18"/>
        <v>1</v>
      </c>
      <c r="AW42" s="63">
        <f t="shared" si="19"/>
        <v>0</v>
      </c>
      <c r="AX42" s="63">
        <f t="shared" si="20"/>
        <v>0</v>
      </c>
      <c r="AY42" s="64">
        <f t="shared" si="21"/>
        <v>0.46945999999999799</v>
      </c>
      <c r="AZ42" s="65">
        <f t="shared" si="22"/>
        <v>115.46946</v>
      </c>
      <c r="BA42" s="45"/>
      <c r="BB42" s="66">
        <f t="shared" si="23"/>
        <v>115.46946</v>
      </c>
      <c r="BC42" s="62">
        <f t="shared" si="24"/>
        <v>15.469459999999998</v>
      </c>
      <c r="BD42" s="62">
        <f t="shared" si="25"/>
        <v>15.469459999999998</v>
      </c>
      <c r="BE42" s="62">
        <f t="shared" si="26"/>
        <v>15.469459999999998</v>
      </c>
      <c r="BF42" s="62">
        <f t="shared" si="27"/>
        <v>5.469459999999998</v>
      </c>
      <c r="BG42" s="62">
        <f t="shared" si="28"/>
        <v>0.46945999999999799</v>
      </c>
      <c r="BH42" s="62">
        <f t="shared" si="29"/>
        <v>0.46945999999999799</v>
      </c>
      <c r="BI42" s="62"/>
    </row>
    <row r="43" spans="1:61" ht="30" customHeight="1">
      <c r="A43" s="83">
        <v>31</v>
      </c>
      <c r="B43" s="50">
        <v>6377</v>
      </c>
      <c r="C43" s="84" t="s">
        <v>109</v>
      </c>
      <c r="D43" s="84" t="s">
        <v>154</v>
      </c>
      <c r="E43" s="85" t="s">
        <v>4</v>
      </c>
      <c r="F43" s="68">
        <v>42647</v>
      </c>
      <c r="G43" s="51">
        <v>208</v>
      </c>
      <c r="H43" s="52">
        <v>26</v>
      </c>
      <c r="I43" s="53">
        <f t="shared" si="1"/>
        <v>208</v>
      </c>
      <c r="J43" s="86"/>
      <c r="K43" s="87">
        <f t="shared" si="2"/>
        <v>0</v>
      </c>
      <c r="L43" s="86"/>
      <c r="M43" s="88">
        <f t="shared" si="3"/>
        <v>0</v>
      </c>
      <c r="N43" s="89"/>
      <c r="O43" s="87">
        <f t="shared" si="4"/>
        <v>0</v>
      </c>
      <c r="P43" s="57">
        <v>0</v>
      </c>
      <c r="Q43" s="57">
        <v>0</v>
      </c>
      <c r="R43" s="54"/>
      <c r="S43" s="55">
        <v>9</v>
      </c>
      <c r="T43" s="56"/>
      <c r="U43" s="57">
        <f t="shared" si="5"/>
        <v>0</v>
      </c>
      <c r="V43" s="57">
        <v>10</v>
      </c>
      <c r="W43" s="90">
        <v>7</v>
      </c>
      <c r="X43" s="56"/>
      <c r="Y43" s="91">
        <f t="shared" si="6"/>
        <v>0</v>
      </c>
      <c r="Z43" s="58"/>
      <c r="AA43" s="59"/>
      <c r="AB43" s="59">
        <v>0</v>
      </c>
      <c r="AC43" s="60">
        <f t="shared" si="7"/>
        <v>234</v>
      </c>
      <c r="AD43" s="60"/>
      <c r="AE43" s="61">
        <f t="shared" si="8"/>
        <v>4.68</v>
      </c>
      <c r="AF43" s="61">
        <v>0</v>
      </c>
      <c r="AG43" s="61">
        <v>0</v>
      </c>
      <c r="AH43" s="92">
        <v>0.5</v>
      </c>
      <c r="AI43" s="112">
        <v>100</v>
      </c>
      <c r="AJ43" s="93">
        <f t="shared" si="9"/>
        <v>128.82</v>
      </c>
      <c r="AK43" s="94"/>
      <c r="AL43" s="62"/>
      <c r="AM43" s="63">
        <f t="shared" si="10"/>
        <v>100</v>
      </c>
      <c r="AN43" s="63">
        <f t="shared" si="11"/>
        <v>1</v>
      </c>
      <c r="AO43" s="63">
        <f t="shared" si="12"/>
        <v>0</v>
      </c>
      <c r="AP43" s="63"/>
      <c r="AQ43" s="63">
        <f t="shared" si="13"/>
        <v>20</v>
      </c>
      <c r="AR43" s="63">
        <f t="shared" si="14"/>
        <v>1</v>
      </c>
      <c r="AS43" s="63">
        <f t="shared" si="15"/>
        <v>0</v>
      </c>
      <c r="AT43" s="63">
        <f t="shared" si="16"/>
        <v>0</v>
      </c>
      <c r="AU43" s="63">
        <f t="shared" si="17"/>
        <v>5</v>
      </c>
      <c r="AV43" s="63">
        <f t="shared" si="18"/>
        <v>1</v>
      </c>
      <c r="AW43" s="63">
        <f t="shared" si="19"/>
        <v>3</v>
      </c>
      <c r="AX43" s="63">
        <f t="shared" si="20"/>
        <v>3</v>
      </c>
      <c r="AY43" s="64">
        <f t="shared" si="21"/>
        <v>0.81999999999999318</v>
      </c>
      <c r="AZ43" s="65">
        <f t="shared" si="22"/>
        <v>128.82</v>
      </c>
      <c r="BA43" s="45"/>
      <c r="BB43" s="66">
        <f t="shared" si="23"/>
        <v>128.82</v>
      </c>
      <c r="BC43" s="62">
        <f t="shared" si="24"/>
        <v>28.819999999999993</v>
      </c>
      <c r="BD43" s="62">
        <f t="shared" si="25"/>
        <v>28.819999999999993</v>
      </c>
      <c r="BE43" s="62">
        <f t="shared" si="26"/>
        <v>8.8199999999999932</v>
      </c>
      <c r="BF43" s="62">
        <f t="shared" si="27"/>
        <v>8.8199999999999932</v>
      </c>
      <c r="BG43" s="62">
        <f t="shared" si="28"/>
        <v>3.8199999999999932</v>
      </c>
      <c r="BH43" s="62">
        <f t="shared" si="29"/>
        <v>0.81999999999999318</v>
      </c>
      <c r="BI43" s="62"/>
    </row>
    <row r="44" spans="1:61" ht="30" customHeight="1">
      <c r="A44" s="83">
        <v>32</v>
      </c>
      <c r="B44" s="50">
        <v>6400</v>
      </c>
      <c r="C44" s="84" t="s">
        <v>155</v>
      </c>
      <c r="D44" s="84" t="s">
        <v>156</v>
      </c>
      <c r="E44" s="85" t="s">
        <v>4</v>
      </c>
      <c r="F44" s="68">
        <v>42654</v>
      </c>
      <c r="G44" s="51">
        <v>208</v>
      </c>
      <c r="H44" s="52">
        <v>26</v>
      </c>
      <c r="I44" s="53">
        <f t="shared" si="1"/>
        <v>208</v>
      </c>
      <c r="J44" s="86"/>
      <c r="K44" s="87">
        <f t="shared" si="2"/>
        <v>0</v>
      </c>
      <c r="L44" s="86"/>
      <c r="M44" s="88">
        <f t="shared" si="3"/>
        <v>0</v>
      </c>
      <c r="N44" s="89"/>
      <c r="O44" s="87">
        <f t="shared" si="4"/>
        <v>0</v>
      </c>
      <c r="P44" s="57">
        <v>0</v>
      </c>
      <c r="Q44" s="57">
        <v>0</v>
      </c>
      <c r="R44" s="54"/>
      <c r="S44" s="55">
        <v>9</v>
      </c>
      <c r="T44" s="56"/>
      <c r="U44" s="57">
        <f t="shared" si="5"/>
        <v>0</v>
      </c>
      <c r="V44" s="57">
        <v>10</v>
      </c>
      <c r="W44" s="90">
        <v>7</v>
      </c>
      <c r="X44" s="56"/>
      <c r="Y44" s="91">
        <f t="shared" si="6"/>
        <v>0</v>
      </c>
      <c r="Z44" s="58"/>
      <c r="AA44" s="59"/>
      <c r="AB44" s="59">
        <v>0</v>
      </c>
      <c r="AC44" s="60">
        <f t="shared" si="7"/>
        <v>234</v>
      </c>
      <c r="AD44" s="60"/>
      <c r="AE44" s="61">
        <f t="shared" si="8"/>
        <v>4.68</v>
      </c>
      <c r="AF44" s="61">
        <v>0</v>
      </c>
      <c r="AG44" s="61">
        <v>0</v>
      </c>
      <c r="AH44" s="92">
        <v>0.5</v>
      </c>
      <c r="AI44" s="112">
        <v>100</v>
      </c>
      <c r="AJ44" s="93">
        <f t="shared" si="9"/>
        <v>128.82</v>
      </c>
      <c r="AK44" s="94"/>
      <c r="AL44" s="62"/>
      <c r="AM44" s="63">
        <f t="shared" si="10"/>
        <v>100</v>
      </c>
      <c r="AN44" s="63">
        <f t="shared" si="11"/>
        <v>1</v>
      </c>
      <c r="AO44" s="63">
        <f t="shared" si="12"/>
        <v>0</v>
      </c>
      <c r="AP44" s="63"/>
      <c r="AQ44" s="63">
        <f t="shared" si="13"/>
        <v>20</v>
      </c>
      <c r="AR44" s="63">
        <f t="shared" si="14"/>
        <v>1</v>
      </c>
      <c r="AS44" s="63">
        <f t="shared" si="15"/>
        <v>0</v>
      </c>
      <c r="AT44" s="63">
        <f t="shared" si="16"/>
        <v>0</v>
      </c>
      <c r="AU44" s="63">
        <f t="shared" si="17"/>
        <v>5</v>
      </c>
      <c r="AV44" s="63">
        <f t="shared" si="18"/>
        <v>1</v>
      </c>
      <c r="AW44" s="63">
        <f t="shared" si="19"/>
        <v>3</v>
      </c>
      <c r="AX44" s="63">
        <f t="shared" si="20"/>
        <v>3</v>
      </c>
      <c r="AY44" s="64">
        <f t="shared" si="21"/>
        <v>0.81999999999999318</v>
      </c>
      <c r="AZ44" s="65">
        <f t="shared" si="22"/>
        <v>128.82</v>
      </c>
      <c r="BA44" s="45"/>
      <c r="BB44" s="66">
        <f t="shared" si="23"/>
        <v>128.82</v>
      </c>
      <c r="BC44" s="62">
        <f t="shared" si="24"/>
        <v>28.819999999999993</v>
      </c>
      <c r="BD44" s="62">
        <f t="shared" si="25"/>
        <v>28.819999999999993</v>
      </c>
      <c r="BE44" s="62">
        <f t="shared" si="26"/>
        <v>8.8199999999999932</v>
      </c>
      <c r="BF44" s="62">
        <f t="shared" si="27"/>
        <v>8.8199999999999932</v>
      </c>
      <c r="BG44" s="62">
        <f t="shared" si="28"/>
        <v>3.8199999999999932</v>
      </c>
      <c r="BH44" s="62">
        <f t="shared" si="29"/>
        <v>0.81999999999999318</v>
      </c>
      <c r="BI44" s="62"/>
    </row>
    <row r="45" spans="1:61" ht="30" customHeight="1">
      <c r="A45" s="83">
        <v>33</v>
      </c>
      <c r="B45" s="50">
        <v>6455</v>
      </c>
      <c r="C45" s="84" t="s">
        <v>157</v>
      </c>
      <c r="D45" s="84" t="s">
        <v>158</v>
      </c>
      <c r="E45" s="85" t="s">
        <v>4</v>
      </c>
      <c r="F45" s="68">
        <v>42675</v>
      </c>
      <c r="G45" s="51">
        <v>208</v>
      </c>
      <c r="H45" s="52">
        <v>26</v>
      </c>
      <c r="I45" s="53">
        <f t="shared" ref="I45:I108" si="30">G45/IF(H45&gt;26,30,26)*H45</f>
        <v>208</v>
      </c>
      <c r="J45" s="86"/>
      <c r="K45" s="87">
        <f t="shared" ref="K45:K108" si="31">G45/26/8*1.5*J45</f>
        <v>0</v>
      </c>
      <c r="L45" s="86"/>
      <c r="M45" s="88">
        <f t="shared" ref="M45:M108" si="32">G45/26/8*2*L45</f>
        <v>0</v>
      </c>
      <c r="N45" s="89"/>
      <c r="O45" s="87">
        <f t="shared" ref="O45:O108" si="33">(G45/26/8*2)*N45</f>
        <v>0</v>
      </c>
      <c r="P45" s="57">
        <v>0</v>
      </c>
      <c r="Q45" s="57">
        <v>0</v>
      </c>
      <c r="R45" s="54"/>
      <c r="S45" s="55">
        <v>9</v>
      </c>
      <c r="T45" s="56"/>
      <c r="U45" s="57">
        <f t="shared" ref="U45:U108" si="34">G45/26*T45</f>
        <v>0</v>
      </c>
      <c r="V45" s="57">
        <v>10</v>
      </c>
      <c r="W45" s="90">
        <v>7</v>
      </c>
      <c r="X45" s="56"/>
      <c r="Y45" s="91">
        <f t="shared" ref="Y45:Y108" si="35">G45/26/8*X45</f>
        <v>0</v>
      </c>
      <c r="Z45" s="58"/>
      <c r="AA45" s="59"/>
      <c r="AB45" s="59">
        <v>0</v>
      </c>
      <c r="AC45" s="60">
        <f t="shared" ref="AC45:AC108" si="36">I45+K45+M45+O45+P45+Q45+R45+S45+U45+V45+W45-Y45-Z45-AA45+AB45</f>
        <v>234</v>
      </c>
      <c r="AD45" s="60"/>
      <c r="AE45" s="61">
        <f t="shared" si="8"/>
        <v>4.68</v>
      </c>
      <c r="AF45" s="61">
        <v>0</v>
      </c>
      <c r="AG45" s="61">
        <v>0</v>
      </c>
      <c r="AH45" s="92">
        <v>0.5</v>
      </c>
      <c r="AI45" s="112">
        <v>100</v>
      </c>
      <c r="AJ45" s="93">
        <f t="shared" ref="AJ45:AJ108" si="37">AC45-AE45-AD45-AF45-AG45-AH45-AI45</f>
        <v>128.82</v>
      </c>
      <c r="AK45" s="94"/>
      <c r="AL45" s="62"/>
      <c r="AM45" s="63">
        <f t="shared" ref="AM45:AM108" si="38">100*AN45</f>
        <v>100</v>
      </c>
      <c r="AN45" s="63">
        <f t="shared" ref="AN45:AN108" si="39">INT(BB45/100)</f>
        <v>1</v>
      </c>
      <c r="AO45" s="63">
        <f t="shared" ref="AO45:AO108" si="40">50*AP45</f>
        <v>0</v>
      </c>
      <c r="AP45" s="63"/>
      <c r="AQ45" s="63">
        <f t="shared" ref="AQ45:AQ108" si="41">20*AR45</f>
        <v>20</v>
      </c>
      <c r="AR45" s="63">
        <f t="shared" ref="AR45:AR108" si="42">INT(BD45/20)</f>
        <v>1</v>
      </c>
      <c r="AS45" s="63">
        <f t="shared" ref="AS45:AS108" si="43">10*AT45</f>
        <v>0</v>
      </c>
      <c r="AT45" s="63">
        <f t="shared" ref="AT45:AT108" si="44">INT(BE45/10)</f>
        <v>0</v>
      </c>
      <c r="AU45" s="63">
        <f t="shared" ref="AU45:AU108" si="45">5*AV45</f>
        <v>5</v>
      </c>
      <c r="AV45" s="63">
        <f t="shared" ref="AV45:AV108" si="46">INT(BF45/5)</f>
        <v>1</v>
      </c>
      <c r="AW45" s="63">
        <f t="shared" ref="AW45:AW108" si="47">1*AX45</f>
        <v>3</v>
      </c>
      <c r="AX45" s="63">
        <f t="shared" ref="AX45:AX108" si="48">INT(BG45/1)</f>
        <v>3</v>
      </c>
      <c r="AY45" s="64">
        <f t="shared" ref="AY45:AY108" si="49">BH45</f>
        <v>0.81999999999999318</v>
      </c>
      <c r="AZ45" s="65">
        <f t="shared" ref="AZ45:AZ108" si="50">AM45+AO45+AQ45+AS45+AU45+AW45+AY45</f>
        <v>128.82</v>
      </c>
      <c r="BA45" s="45"/>
      <c r="BB45" s="66">
        <f t="shared" ref="BB45:BB108" si="51">AJ45-0</f>
        <v>128.82</v>
      </c>
      <c r="BC45" s="62">
        <f t="shared" ref="BC45:BC108" si="52">BB45-AM45</f>
        <v>28.819999999999993</v>
      </c>
      <c r="BD45" s="62">
        <f t="shared" ref="BD45:BD108" si="53">BC45-AO45</f>
        <v>28.819999999999993</v>
      </c>
      <c r="BE45" s="62">
        <f t="shared" ref="BE45:BE108" si="54">BD45-AQ45</f>
        <v>8.8199999999999932</v>
      </c>
      <c r="BF45" s="62">
        <f t="shared" ref="BF45:BF108" si="55">BE45-AS45</f>
        <v>8.8199999999999932</v>
      </c>
      <c r="BG45" s="62">
        <f t="shared" ref="BG45:BG108" si="56">BF45-AU45</f>
        <v>3.8199999999999932</v>
      </c>
      <c r="BH45" s="62">
        <f t="shared" ref="BH45:BH108" si="57">BG45-AW45</f>
        <v>0.81999999999999318</v>
      </c>
      <c r="BI45" s="62"/>
    </row>
    <row r="46" spans="1:61" ht="30" customHeight="1">
      <c r="A46" s="83">
        <v>34</v>
      </c>
      <c r="B46" s="50">
        <v>6519</v>
      </c>
      <c r="C46" s="84" t="s">
        <v>159</v>
      </c>
      <c r="D46" s="84" t="s">
        <v>160</v>
      </c>
      <c r="E46" s="85" t="s">
        <v>4</v>
      </c>
      <c r="F46" s="68">
        <v>42705</v>
      </c>
      <c r="G46" s="51">
        <v>208</v>
      </c>
      <c r="H46" s="52">
        <v>26</v>
      </c>
      <c r="I46" s="53">
        <f t="shared" si="30"/>
        <v>208</v>
      </c>
      <c r="J46" s="86"/>
      <c r="K46" s="87">
        <f t="shared" si="31"/>
        <v>0</v>
      </c>
      <c r="L46" s="86"/>
      <c r="M46" s="88">
        <f t="shared" si="32"/>
        <v>0</v>
      </c>
      <c r="N46" s="89"/>
      <c r="O46" s="87">
        <f t="shared" si="33"/>
        <v>0</v>
      </c>
      <c r="P46" s="57">
        <v>0</v>
      </c>
      <c r="Q46" s="57">
        <v>0</v>
      </c>
      <c r="R46" s="54"/>
      <c r="S46" s="55">
        <v>9</v>
      </c>
      <c r="T46" s="56"/>
      <c r="U46" s="57">
        <f t="shared" si="34"/>
        <v>0</v>
      </c>
      <c r="V46" s="57">
        <v>10</v>
      </c>
      <c r="W46" s="90">
        <v>7</v>
      </c>
      <c r="X46" s="56"/>
      <c r="Y46" s="91">
        <f t="shared" si="35"/>
        <v>0</v>
      </c>
      <c r="Z46" s="58"/>
      <c r="AA46" s="59"/>
      <c r="AB46" s="59">
        <v>0</v>
      </c>
      <c r="AC46" s="60">
        <f t="shared" si="36"/>
        <v>234</v>
      </c>
      <c r="AD46" s="60"/>
      <c r="AE46" s="61">
        <f t="shared" si="8"/>
        <v>4.68</v>
      </c>
      <c r="AF46" s="61">
        <v>0</v>
      </c>
      <c r="AG46" s="61">
        <v>0</v>
      </c>
      <c r="AH46" s="92">
        <v>0.5</v>
      </c>
      <c r="AI46" s="112">
        <v>100</v>
      </c>
      <c r="AJ46" s="93">
        <f t="shared" si="37"/>
        <v>128.82</v>
      </c>
      <c r="AK46" s="94"/>
      <c r="AL46" s="62"/>
      <c r="AM46" s="63">
        <f t="shared" si="38"/>
        <v>100</v>
      </c>
      <c r="AN46" s="63">
        <f t="shared" si="39"/>
        <v>1</v>
      </c>
      <c r="AO46" s="63">
        <f t="shared" si="40"/>
        <v>0</v>
      </c>
      <c r="AP46" s="63"/>
      <c r="AQ46" s="63">
        <f t="shared" si="41"/>
        <v>20</v>
      </c>
      <c r="AR46" s="63">
        <f t="shared" si="42"/>
        <v>1</v>
      </c>
      <c r="AS46" s="63">
        <f t="shared" si="43"/>
        <v>0</v>
      </c>
      <c r="AT46" s="63">
        <f t="shared" si="44"/>
        <v>0</v>
      </c>
      <c r="AU46" s="63">
        <f t="shared" si="45"/>
        <v>5</v>
      </c>
      <c r="AV46" s="63">
        <f t="shared" si="46"/>
        <v>1</v>
      </c>
      <c r="AW46" s="63">
        <f t="shared" si="47"/>
        <v>3</v>
      </c>
      <c r="AX46" s="63">
        <f t="shared" si="48"/>
        <v>3</v>
      </c>
      <c r="AY46" s="64">
        <f t="shared" si="49"/>
        <v>0.81999999999999318</v>
      </c>
      <c r="AZ46" s="65">
        <f t="shared" si="50"/>
        <v>128.82</v>
      </c>
      <c r="BA46" s="45"/>
      <c r="BB46" s="66">
        <f t="shared" si="51"/>
        <v>128.82</v>
      </c>
      <c r="BC46" s="62">
        <f t="shared" si="52"/>
        <v>28.819999999999993</v>
      </c>
      <c r="BD46" s="62">
        <f t="shared" si="53"/>
        <v>28.819999999999993</v>
      </c>
      <c r="BE46" s="62">
        <f t="shared" si="54"/>
        <v>8.8199999999999932</v>
      </c>
      <c r="BF46" s="62">
        <f t="shared" si="55"/>
        <v>8.8199999999999932</v>
      </c>
      <c r="BG46" s="62">
        <f t="shared" si="56"/>
        <v>3.8199999999999932</v>
      </c>
      <c r="BH46" s="62">
        <f t="shared" si="57"/>
        <v>0.81999999999999318</v>
      </c>
      <c r="BI46" s="62"/>
    </row>
    <row r="47" spans="1:61" ht="30" customHeight="1">
      <c r="A47" s="83">
        <v>35</v>
      </c>
      <c r="B47" s="50">
        <v>6630</v>
      </c>
      <c r="C47" s="84" t="s">
        <v>161</v>
      </c>
      <c r="D47" s="84" t="s">
        <v>162</v>
      </c>
      <c r="E47" s="85" t="s">
        <v>4</v>
      </c>
      <c r="F47" s="68">
        <v>42738</v>
      </c>
      <c r="G47" s="51">
        <v>208</v>
      </c>
      <c r="H47" s="52">
        <v>26</v>
      </c>
      <c r="I47" s="53">
        <f t="shared" si="30"/>
        <v>208</v>
      </c>
      <c r="J47" s="86"/>
      <c r="K47" s="87">
        <f t="shared" si="31"/>
        <v>0</v>
      </c>
      <c r="L47" s="86"/>
      <c r="M47" s="88">
        <f t="shared" si="32"/>
        <v>0</v>
      </c>
      <c r="N47" s="89"/>
      <c r="O47" s="87">
        <f t="shared" si="33"/>
        <v>0</v>
      </c>
      <c r="P47" s="57">
        <v>0</v>
      </c>
      <c r="Q47" s="57">
        <v>0</v>
      </c>
      <c r="R47" s="54"/>
      <c r="S47" s="55">
        <v>9</v>
      </c>
      <c r="T47" s="56"/>
      <c r="U47" s="57">
        <f t="shared" si="34"/>
        <v>0</v>
      </c>
      <c r="V47" s="57">
        <v>10</v>
      </c>
      <c r="W47" s="90">
        <v>7</v>
      </c>
      <c r="X47" s="56"/>
      <c r="Y47" s="91">
        <f t="shared" si="35"/>
        <v>0</v>
      </c>
      <c r="Z47" s="58"/>
      <c r="AA47" s="59"/>
      <c r="AB47" s="59">
        <v>0</v>
      </c>
      <c r="AC47" s="60">
        <f t="shared" si="36"/>
        <v>234</v>
      </c>
      <c r="AD47" s="60"/>
      <c r="AE47" s="61">
        <f t="shared" si="8"/>
        <v>4.68</v>
      </c>
      <c r="AF47" s="61">
        <v>0</v>
      </c>
      <c r="AG47" s="61">
        <v>0</v>
      </c>
      <c r="AH47" s="92">
        <v>0.5</v>
      </c>
      <c r="AI47" s="112">
        <v>100</v>
      </c>
      <c r="AJ47" s="93">
        <f t="shared" si="37"/>
        <v>128.82</v>
      </c>
      <c r="AK47" s="94"/>
      <c r="AL47" s="62"/>
      <c r="AM47" s="63">
        <f t="shared" si="38"/>
        <v>100</v>
      </c>
      <c r="AN47" s="63">
        <f t="shared" si="39"/>
        <v>1</v>
      </c>
      <c r="AO47" s="63">
        <f t="shared" si="40"/>
        <v>0</v>
      </c>
      <c r="AP47" s="63"/>
      <c r="AQ47" s="63">
        <f t="shared" si="41"/>
        <v>20</v>
      </c>
      <c r="AR47" s="63">
        <f t="shared" si="42"/>
        <v>1</v>
      </c>
      <c r="AS47" s="63">
        <f t="shared" si="43"/>
        <v>0</v>
      </c>
      <c r="AT47" s="63">
        <f t="shared" si="44"/>
        <v>0</v>
      </c>
      <c r="AU47" s="63">
        <f t="shared" si="45"/>
        <v>5</v>
      </c>
      <c r="AV47" s="63">
        <f t="shared" si="46"/>
        <v>1</v>
      </c>
      <c r="AW47" s="63">
        <f t="shared" si="47"/>
        <v>3</v>
      </c>
      <c r="AX47" s="63">
        <f t="shared" si="48"/>
        <v>3</v>
      </c>
      <c r="AY47" s="64">
        <f t="shared" si="49"/>
        <v>0.81999999999999318</v>
      </c>
      <c r="AZ47" s="65">
        <f t="shared" si="50"/>
        <v>128.82</v>
      </c>
      <c r="BA47" s="45"/>
      <c r="BB47" s="66">
        <f t="shared" si="51"/>
        <v>128.82</v>
      </c>
      <c r="BC47" s="62">
        <f t="shared" si="52"/>
        <v>28.819999999999993</v>
      </c>
      <c r="BD47" s="62">
        <f t="shared" si="53"/>
        <v>28.819999999999993</v>
      </c>
      <c r="BE47" s="62">
        <f t="shared" si="54"/>
        <v>8.8199999999999932</v>
      </c>
      <c r="BF47" s="62">
        <f t="shared" si="55"/>
        <v>8.8199999999999932</v>
      </c>
      <c r="BG47" s="62">
        <f t="shared" si="56"/>
        <v>3.8199999999999932</v>
      </c>
      <c r="BH47" s="62">
        <f t="shared" si="57"/>
        <v>0.81999999999999318</v>
      </c>
      <c r="BI47" s="62"/>
    </row>
    <row r="48" spans="1:61" ht="30" customHeight="1">
      <c r="A48" s="83">
        <v>36</v>
      </c>
      <c r="B48" s="50">
        <v>6683</v>
      </c>
      <c r="C48" s="84" t="s">
        <v>163</v>
      </c>
      <c r="D48" s="84" t="s">
        <v>164</v>
      </c>
      <c r="E48" s="85" t="s">
        <v>4</v>
      </c>
      <c r="F48" s="68">
        <v>42767</v>
      </c>
      <c r="G48" s="51">
        <v>208</v>
      </c>
      <c r="H48" s="52">
        <v>26</v>
      </c>
      <c r="I48" s="53">
        <f t="shared" si="30"/>
        <v>208</v>
      </c>
      <c r="J48" s="86"/>
      <c r="K48" s="87">
        <f t="shared" si="31"/>
        <v>0</v>
      </c>
      <c r="L48" s="86"/>
      <c r="M48" s="88">
        <f t="shared" si="32"/>
        <v>0</v>
      </c>
      <c r="N48" s="89"/>
      <c r="O48" s="87">
        <f t="shared" si="33"/>
        <v>0</v>
      </c>
      <c r="P48" s="57">
        <v>0</v>
      </c>
      <c r="Q48" s="57">
        <v>0</v>
      </c>
      <c r="R48" s="54"/>
      <c r="S48" s="55">
        <v>8</v>
      </c>
      <c r="T48" s="56"/>
      <c r="U48" s="57">
        <f t="shared" si="34"/>
        <v>0</v>
      </c>
      <c r="V48" s="57">
        <v>10</v>
      </c>
      <c r="W48" s="90">
        <v>7</v>
      </c>
      <c r="X48" s="56"/>
      <c r="Y48" s="91">
        <f t="shared" si="35"/>
        <v>0</v>
      </c>
      <c r="Z48" s="58"/>
      <c r="AA48" s="59"/>
      <c r="AB48" s="59">
        <v>0</v>
      </c>
      <c r="AC48" s="60">
        <f t="shared" si="36"/>
        <v>233</v>
      </c>
      <c r="AD48" s="60"/>
      <c r="AE48" s="61">
        <f t="shared" si="8"/>
        <v>4.66</v>
      </c>
      <c r="AF48" s="61">
        <v>0</v>
      </c>
      <c r="AG48" s="61">
        <v>0</v>
      </c>
      <c r="AH48" s="92">
        <v>0.5</v>
      </c>
      <c r="AI48" s="112">
        <v>100</v>
      </c>
      <c r="AJ48" s="93">
        <f t="shared" si="37"/>
        <v>127.84</v>
      </c>
      <c r="AK48" s="94"/>
      <c r="AL48" s="62"/>
      <c r="AM48" s="63">
        <f t="shared" si="38"/>
        <v>100</v>
      </c>
      <c r="AN48" s="63">
        <f t="shared" si="39"/>
        <v>1</v>
      </c>
      <c r="AO48" s="63">
        <f t="shared" si="40"/>
        <v>0</v>
      </c>
      <c r="AP48" s="63"/>
      <c r="AQ48" s="63">
        <f t="shared" si="41"/>
        <v>20</v>
      </c>
      <c r="AR48" s="63">
        <f t="shared" si="42"/>
        <v>1</v>
      </c>
      <c r="AS48" s="63">
        <f t="shared" si="43"/>
        <v>0</v>
      </c>
      <c r="AT48" s="63">
        <f t="shared" si="44"/>
        <v>0</v>
      </c>
      <c r="AU48" s="63">
        <f t="shared" si="45"/>
        <v>5</v>
      </c>
      <c r="AV48" s="63">
        <f t="shared" si="46"/>
        <v>1</v>
      </c>
      <c r="AW48" s="63">
        <f t="shared" si="47"/>
        <v>2</v>
      </c>
      <c r="AX48" s="63">
        <f t="shared" si="48"/>
        <v>2</v>
      </c>
      <c r="AY48" s="64">
        <f t="shared" si="49"/>
        <v>0.84000000000000341</v>
      </c>
      <c r="AZ48" s="65">
        <f t="shared" si="50"/>
        <v>127.84</v>
      </c>
      <c r="BA48" s="45"/>
      <c r="BB48" s="66">
        <f t="shared" si="51"/>
        <v>127.84</v>
      </c>
      <c r="BC48" s="62">
        <f t="shared" si="52"/>
        <v>27.840000000000003</v>
      </c>
      <c r="BD48" s="62">
        <f t="shared" si="53"/>
        <v>27.840000000000003</v>
      </c>
      <c r="BE48" s="62">
        <f t="shared" si="54"/>
        <v>7.8400000000000034</v>
      </c>
      <c r="BF48" s="62">
        <f t="shared" si="55"/>
        <v>7.8400000000000034</v>
      </c>
      <c r="BG48" s="62">
        <f t="shared" si="56"/>
        <v>2.8400000000000034</v>
      </c>
      <c r="BH48" s="62">
        <f t="shared" si="57"/>
        <v>0.84000000000000341</v>
      </c>
      <c r="BI48" s="62"/>
    </row>
    <row r="49" spans="1:61" ht="30" customHeight="1">
      <c r="A49" s="83">
        <v>37</v>
      </c>
      <c r="B49" s="50" t="s">
        <v>165</v>
      </c>
      <c r="C49" s="84" t="s">
        <v>166</v>
      </c>
      <c r="D49" s="84" t="s">
        <v>167</v>
      </c>
      <c r="E49" s="85" t="s">
        <v>4</v>
      </c>
      <c r="F49" s="68">
        <v>44963</v>
      </c>
      <c r="G49" s="51">
        <v>208</v>
      </c>
      <c r="H49" s="52">
        <v>26</v>
      </c>
      <c r="I49" s="53">
        <f t="shared" si="30"/>
        <v>208</v>
      </c>
      <c r="J49" s="86"/>
      <c r="K49" s="87">
        <f t="shared" si="31"/>
        <v>0</v>
      </c>
      <c r="L49" s="86"/>
      <c r="M49" s="88">
        <f t="shared" si="32"/>
        <v>0</v>
      </c>
      <c r="N49" s="89"/>
      <c r="O49" s="87">
        <f t="shared" si="33"/>
        <v>0</v>
      </c>
      <c r="P49" s="57">
        <v>0</v>
      </c>
      <c r="Q49" s="57">
        <v>0</v>
      </c>
      <c r="R49" s="54"/>
      <c r="S49" s="55">
        <v>2</v>
      </c>
      <c r="T49" s="56"/>
      <c r="U49" s="57">
        <f t="shared" si="34"/>
        <v>0</v>
      </c>
      <c r="V49" s="57">
        <v>0</v>
      </c>
      <c r="W49" s="90">
        <v>7</v>
      </c>
      <c r="X49" s="56">
        <v>16</v>
      </c>
      <c r="Y49" s="91">
        <f t="shared" si="35"/>
        <v>16</v>
      </c>
      <c r="Z49" s="58"/>
      <c r="AA49" s="59"/>
      <c r="AB49" s="59">
        <v>0</v>
      </c>
      <c r="AC49" s="60">
        <f t="shared" si="36"/>
        <v>201</v>
      </c>
      <c r="AD49" s="60"/>
      <c r="AE49" s="61">
        <f t="shared" si="8"/>
        <v>4.0200000000000005</v>
      </c>
      <c r="AF49" s="61">
        <v>0</v>
      </c>
      <c r="AG49" s="61">
        <v>0</v>
      </c>
      <c r="AH49" s="92"/>
      <c r="AI49" s="112">
        <v>100</v>
      </c>
      <c r="AJ49" s="93">
        <f t="shared" si="37"/>
        <v>96.97999999999999</v>
      </c>
      <c r="AK49" s="94"/>
      <c r="AL49" s="62"/>
      <c r="AM49" s="63">
        <f t="shared" si="38"/>
        <v>0</v>
      </c>
      <c r="AN49" s="63">
        <f t="shared" si="39"/>
        <v>0</v>
      </c>
      <c r="AO49" s="63">
        <f t="shared" si="40"/>
        <v>0</v>
      </c>
      <c r="AP49" s="63"/>
      <c r="AQ49" s="63">
        <f t="shared" si="41"/>
        <v>80</v>
      </c>
      <c r="AR49" s="63">
        <f t="shared" si="42"/>
        <v>4</v>
      </c>
      <c r="AS49" s="63">
        <f t="shared" si="43"/>
        <v>10</v>
      </c>
      <c r="AT49" s="63">
        <f t="shared" si="44"/>
        <v>1</v>
      </c>
      <c r="AU49" s="63">
        <f t="shared" si="45"/>
        <v>5</v>
      </c>
      <c r="AV49" s="63">
        <f t="shared" si="46"/>
        <v>1</v>
      </c>
      <c r="AW49" s="63">
        <f t="shared" si="47"/>
        <v>1</v>
      </c>
      <c r="AX49" s="63">
        <f t="shared" si="48"/>
        <v>1</v>
      </c>
      <c r="AY49" s="64">
        <f t="shared" si="49"/>
        <v>0.97999999999998977</v>
      </c>
      <c r="AZ49" s="65">
        <f t="shared" si="50"/>
        <v>96.97999999999999</v>
      </c>
      <c r="BA49" s="45"/>
      <c r="BB49" s="66">
        <f t="shared" si="51"/>
        <v>96.97999999999999</v>
      </c>
      <c r="BC49" s="62">
        <f t="shared" si="52"/>
        <v>96.97999999999999</v>
      </c>
      <c r="BD49" s="62">
        <f t="shared" si="53"/>
        <v>96.97999999999999</v>
      </c>
      <c r="BE49" s="62">
        <f t="shared" si="54"/>
        <v>16.97999999999999</v>
      </c>
      <c r="BF49" s="62">
        <f t="shared" si="55"/>
        <v>6.9799999999999898</v>
      </c>
      <c r="BG49" s="62">
        <f t="shared" si="56"/>
        <v>1.9799999999999898</v>
      </c>
      <c r="BH49" s="62">
        <f t="shared" si="57"/>
        <v>0.97999999999998977</v>
      </c>
      <c r="BI49" s="62"/>
    </row>
    <row r="50" spans="1:61" ht="30" customHeight="1">
      <c r="A50" s="83">
        <v>38</v>
      </c>
      <c r="B50" s="50" t="s">
        <v>169</v>
      </c>
      <c r="C50" s="84" t="s">
        <v>170</v>
      </c>
      <c r="D50" s="84" t="s">
        <v>171</v>
      </c>
      <c r="E50" s="85" t="s">
        <v>4</v>
      </c>
      <c r="F50" s="68">
        <v>45176</v>
      </c>
      <c r="G50" s="51">
        <v>208</v>
      </c>
      <c r="H50" s="52">
        <v>26</v>
      </c>
      <c r="I50" s="53">
        <f t="shared" si="30"/>
        <v>208</v>
      </c>
      <c r="J50" s="86"/>
      <c r="K50" s="87">
        <f t="shared" si="31"/>
        <v>0</v>
      </c>
      <c r="L50" s="86"/>
      <c r="M50" s="88">
        <f t="shared" si="32"/>
        <v>0</v>
      </c>
      <c r="N50" s="89"/>
      <c r="O50" s="87">
        <f t="shared" si="33"/>
        <v>0</v>
      </c>
      <c r="P50" s="57">
        <v>0</v>
      </c>
      <c r="Q50" s="57">
        <v>0</v>
      </c>
      <c r="R50" s="54"/>
      <c r="S50" s="55">
        <v>2</v>
      </c>
      <c r="T50" s="56"/>
      <c r="U50" s="57">
        <f t="shared" si="34"/>
        <v>0</v>
      </c>
      <c r="V50" s="57">
        <v>10</v>
      </c>
      <c r="W50" s="90">
        <v>7</v>
      </c>
      <c r="X50" s="56"/>
      <c r="Y50" s="91">
        <f t="shared" si="35"/>
        <v>0</v>
      </c>
      <c r="Z50" s="58"/>
      <c r="AA50" s="59"/>
      <c r="AB50" s="59">
        <v>0</v>
      </c>
      <c r="AC50" s="60">
        <f t="shared" si="36"/>
        <v>227</v>
      </c>
      <c r="AD50" s="60"/>
      <c r="AE50" s="61">
        <f t="shared" si="8"/>
        <v>4.54</v>
      </c>
      <c r="AF50" s="61">
        <v>0</v>
      </c>
      <c r="AG50" s="61">
        <v>0</v>
      </c>
      <c r="AH50" s="92">
        <v>0.5</v>
      </c>
      <c r="AI50" s="112">
        <v>100</v>
      </c>
      <c r="AJ50" s="93">
        <f t="shared" si="37"/>
        <v>121.96000000000001</v>
      </c>
      <c r="AK50" s="94"/>
      <c r="AL50" s="62"/>
      <c r="AM50" s="63">
        <f t="shared" si="38"/>
        <v>100</v>
      </c>
      <c r="AN50" s="63">
        <f t="shared" si="39"/>
        <v>1</v>
      </c>
      <c r="AO50" s="63">
        <f t="shared" si="40"/>
        <v>0</v>
      </c>
      <c r="AP50" s="63"/>
      <c r="AQ50" s="63">
        <f t="shared" si="41"/>
        <v>20</v>
      </c>
      <c r="AR50" s="63">
        <f t="shared" si="42"/>
        <v>1</v>
      </c>
      <c r="AS50" s="63">
        <f t="shared" si="43"/>
        <v>0</v>
      </c>
      <c r="AT50" s="63">
        <f t="shared" si="44"/>
        <v>0</v>
      </c>
      <c r="AU50" s="63">
        <f t="shared" si="45"/>
        <v>0</v>
      </c>
      <c r="AV50" s="63">
        <f t="shared" si="46"/>
        <v>0</v>
      </c>
      <c r="AW50" s="63">
        <f t="shared" si="47"/>
        <v>1</v>
      </c>
      <c r="AX50" s="63">
        <f t="shared" si="48"/>
        <v>1</v>
      </c>
      <c r="AY50" s="64">
        <f t="shared" si="49"/>
        <v>0.96000000000000796</v>
      </c>
      <c r="AZ50" s="65">
        <f t="shared" si="50"/>
        <v>121.96000000000001</v>
      </c>
      <c r="BA50" s="45"/>
      <c r="BB50" s="66">
        <f t="shared" si="51"/>
        <v>121.96000000000001</v>
      </c>
      <c r="BC50" s="62">
        <f t="shared" si="52"/>
        <v>21.960000000000008</v>
      </c>
      <c r="BD50" s="62">
        <f t="shared" si="53"/>
        <v>21.960000000000008</v>
      </c>
      <c r="BE50" s="62">
        <f t="shared" si="54"/>
        <v>1.960000000000008</v>
      </c>
      <c r="BF50" s="62">
        <f t="shared" si="55"/>
        <v>1.960000000000008</v>
      </c>
      <c r="BG50" s="62">
        <f t="shared" si="56"/>
        <v>1.960000000000008</v>
      </c>
      <c r="BH50" s="62">
        <f t="shared" si="57"/>
        <v>0.96000000000000796</v>
      </c>
      <c r="BI50" s="62"/>
    </row>
    <row r="51" spans="1:61" ht="30" customHeight="1">
      <c r="A51" s="83">
        <v>39</v>
      </c>
      <c r="B51" s="50" t="s">
        <v>172</v>
      </c>
      <c r="C51" s="84" t="s">
        <v>152</v>
      </c>
      <c r="D51" s="84" t="s">
        <v>173</v>
      </c>
      <c r="E51" s="85" t="s">
        <v>4</v>
      </c>
      <c r="F51" s="68">
        <v>45200</v>
      </c>
      <c r="G51" s="51">
        <v>208</v>
      </c>
      <c r="H51" s="52">
        <v>26</v>
      </c>
      <c r="I51" s="53">
        <f t="shared" si="30"/>
        <v>208</v>
      </c>
      <c r="J51" s="86"/>
      <c r="K51" s="87">
        <f t="shared" si="31"/>
        <v>0</v>
      </c>
      <c r="L51" s="86"/>
      <c r="M51" s="88">
        <f t="shared" si="32"/>
        <v>0</v>
      </c>
      <c r="N51" s="89"/>
      <c r="O51" s="87">
        <f t="shared" si="33"/>
        <v>0</v>
      </c>
      <c r="P51" s="57">
        <v>0</v>
      </c>
      <c r="Q51" s="57">
        <v>0</v>
      </c>
      <c r="R51" s="54"/>
      <c r="S51" s="55">
        <v>2</v>
      </c>
      <c r="T51" s="56"/>
      <c r="U51" s="57">
        <f t="shared" si="34"/>
        <v>0</v>
      </c>
      <c r="V51" s="57">
        <v>10</v>
      </c>
      <c r="W51" s="90">
        <v>7</v>
      </c>
      <c r="X51" s="56"/>
      <c r="Y51" s="91">
        <f t="shared" si="35"/>
        <v>0</v>
      </c>
      <c r="Z51" s="58"/>
      <c r="AA51" s="59"/>
      <c r="AB51" s="59">
        <v>0</v>
      </c>
      <c r="AC51" s="60">
        <f t="shared" si="36"/>
        <v>227</v>
      </c>
      <c r="AD51" s="60"/>
      <c r="AE51" s="61">
        <f t="shared" si="8"/>
        <v>4.54</v>
      </c>
      <c r="AF51" s="61">
        <v>0</v>
      </c>
      <c r="AG51" s="61">
        <v>0</v>
      </c>
      <c r="AH51" s="92"/>
      <c r="AI51" s="112">
        <v>100</v>
      </c>
      <c r="AJ51" s="93">
        <f t="shared" si="37"/>
        <v>122.46000000000001</v>
      </c>
      <c r="AK51" s="94"/>
      <c r="AL51" s="62"/>
      <c r="AM51" s="63">
        <f t="shared" si="38"/>
        <v>100</v>
      </c>
      <c r="AN51" s="63">
        <f t="shared" si="39"/>
        <v>1</v>
      </c>
      <c r="AO51" s="63">
        <f t="shared" si="40"/>
        <v>0</v>
      </c>
      <c r="AP51" s="63"/>
      <c r="AQ51" s="63">
        <f t="shared" si="41"/>
        <v>20</v>
      </c>
      <c r="AR51" s="63">
        <f t="shared" si="42"/>
        <v>1</v>
      </c>
      <c r="AS51" s="63">
        <f t="shared" si="43"/>
        <v>0</v>
      </c>
      <c r="AT51" s="63">
        <f t="shared" si="44"/>
        <v>0</v>
      </c>
      <c r="AU51" s="63">
        <f t="shared" si="45"/>
        <v>0</v>
      </c>
      <c r="AV51" s="63">
        <f t="shared" si="46"/>
        <v>0</v>
      </c>
      <c r="AW51" s="63">
        <f t="shared" si="47"/>
        <v>2</v>
      </c>
      <c r="AX51" s="63">
        <f t="shared" si="48"/>
        <v>2</v>
      </c>
      <c r="AY51" s="64">
        <f t="shared" si="49"/>
        <v>0.46000000000000796</v>
      </c>
      <c r="AZ51" s="65">
        <f t="shared" si="50"/>
        <v>122.46000000000001</v>
      </c>
      <c r="BA51" s="45"/>
      <c r="BB51" s="66">
        <f t="shared" si="51"/>
        <v>122.46000000000001</v>
      </c>
      <c r="BC51" s="62">
        <f t="shared" si="52"/>
        <v>22.460000000000008</v>
      </c>
      <c r="BD51" s="62">
        <f t="shared" si="53"/>
        <v>22.460000000000008</v>
      </c>
      <c r="BE51" s="62">
        <f t="shared" si="54"/>
        <v>2.460000000000008</v>
      </c>
      <c r="BF51" s="62">
        <f t="shared" si="55"/>
        <v>2.460000000000008</v>
      </c>
      <c r="BG51" s="62">
        <f t="shared" si="56"/>
        <v>2.460000000000008</v>
      </c>
      <c r="BH51" s="62">
        <f t="shared" si="57"/>
        <v>0.46000000000000796</v>
      </c>
      <c r="BI51" s="62"/>
    </row>
    <row r="52" spans="1:61" ht="30" customHeight="1">
      <c r="A52" s="83">
        <v>40</v>
      </c>
      <c r="B52" s="50" t="s">
        <v>174</v>
      </c>
      <c r="C52" s="84" t="s">
        <v>175</v>
      </c>
      <c r="D52" s="84" t="s">
        <v>176</v>
      </c>
      <c r="E52" s="85" t="s">
        <v>4</v>
      </c>
      <c r="F52" s="68">
        <v>45280</v>
      </c>
      <c r="G52" s="51">
        <v>208</v>
      </c>
      <c r="H52" s="52">
        <v>26</v>
      </c>
      <c r="I52" s="53">
        <f t="shared" si="30"/>
        <v>208</v>
      </c>
      <c r="J52" s="86"/>
      <c r="K52" s="87">
        <f t="shared" si="31"/>
        <v>0</v>
      </c>
      <c r="L52" s="86"/>
      <c r="M52" s="88">
        <f t="shared" si="32"/>
        <v>0</v>
      </c>
      <c r="N52" s="89"/>
      <c r="O52" s="87">
        <f t="shared" si="33"/>
        <v>0</v>
      </c>
      <c r="P52" s="57">
        <v>0</v>
      </c>
      <c r="Q52" s="57">
        <v>0</v>
      </c>
      <c r="R52" s="54"/>
      <c r="S52" s="55">
        <v>2</v>
      </c>
      <c r="T52" s="56"/>
      <c r="U52" s="57">
        <f t="shared" si="34"/>
        <v>0</v>
      </c>
      <c r="V52" s="57">
        <v>0</v>
      </c>
      <c r="W52" s="90">
        <v>7</v>
      </c>
      <c r="X52" s="56">
        <v>16.29</v>
      </c>
      <c r="Y52" s="91">
        <f t="shared" si="35"/>
        <v>16.29</v>
      </c>
      <c r="Z52" s="58"/>
      <c r="AA52" s="59"/>
      <c r="AB52" s="59">
        <v>0</v>
      </c>
      <c r="AC52" s="60">
        <f t="shared" si="36"/>
        <v>200.71</v>
      </c>
      <c r="AD52" s="60"/>
      <c r="AE52" s="61">
        <f t="shared" si="8"/>
        <v>4.0142000000000007</v>
      </c>
      <c r="AF52" s="61">
        <v>0</v>
      </c>
      <c r="AG52" s="61">
        <v>0</v>
      </c>
      <c r="AH52" s="92"/>
      <c r="AI52" s="112">
        <v>100</v>
      </c>
      <c r="AJ52" s="93">
        <f t="shared" si="37"/>
        <v>96.69580000000002</v>
      </c>
      <c r="AK52" s="94"/>
      <c r="AL52" s="62"/>
      <c r="AM52" s="63">
        <f t="shared" si="38"/>
        <v>0</v>
      </c>
      <c r="AN52" s="63">
        <f t="shared" si="39"/>
        <v>0</v>
      </c>
      <c r="AO52" s="63">
        <f t="shared" si="40"/>
        <v>0</v>
      </c>
      <c r="AP52" s="63"/>
      <c r="AQ52" s="63">
        <f t="shared" si="41"/>
        <v>80</v>
      </c>
      <c r="AR52" s="63">
        <f t="shared" si="42"/>
        <v>4</v>
      </c>
      <c r="AS52" s="63">
        <f t="shared" si="43"/>
        <v>10</v>
      </c>
      <c r="AT52" s="63">
        <f t="shared" si="44"/>
        <v>1</v>
      </c>
      <c r="AU52" s="63">
        <f t="shared" si="45"/>
        <v>5</v>
      </c>
      <c r="AV52" s="63">
        <f t="shared" si="46"/>
        <v>1</v>
      </c>
      <c r="AW52" s="63">
        <f t="shared" si="47"/>
        <v>1</v>
      </c>
      <c r="AX52" s="63">
        <f t="shared" si="48"/>
        <v>1</v>
      </c>
      <c r="AY52" s="64">
        <f t="shared" si="49"/>
        <v>0.69580000000001974</v>
      </c>
      <c r="AZ52" s="65">
        <f t="shared" si="50"/>
        <v>96.69580000000002</v>
      </c>
      <c r="BA52" s="45"/>
      <c r="BB52" s="66">
        <f t="shared" si="51"/>
        <v>96.69580000000002</v>
      </c>
      <c r="BC52" s="62">
        <f t="shared" si="52"/>
        <v>96.69580000000002</v>
      </c>
      <c r="BD52" s="62">
        <f t="shared" si="53"/>
        <v>96.69580000000002</v>
      </c>
      <c r="BE52" s="62">
        <f t="shared" si="54"/>
        <v>16.69580000000002</v>
      </c>
      <c r="BF52" s="62">
        <f t="shared" si="55"/>
        <v>6.6958000000000197</v>
      </c>
      <c r="BG52" s="62">
        <f t="shared" si="56"/>
        <v>1.6958000000000197</v>
      </c>
      <c r="BH52" s="62">
        <f t="shared" si="57"/>
        <v>0.69580000000001974</v>
      </c>
      <c r="BI52" s="62"/>
    </row>
    <row r="53" spans="1:61" ht="30" customHeight="1">
      <c r="A53" s="83">
        <v>41</v>
      </c>
      <c r="B53" s="50" t="s">
        <v>177</v>
      </c>
      <c r="C53" s="84" t="s">
        <v>178</v>
      </c>
      <c r="D53" s="84" t="s">
        <v>179</v>
      </c>
      <c r="E53" s="85" t="s">
        <v>4</v>
      </c>
      <c r="F53" s="68">
        <v>45317</v>
      </c>
      <c r="G53" s="51">
        <v>208</v>
      </c>
      <c r="H53" s="52">
        <v>26</v>
      </c>
      <c r="I53" s="53">
        <f t="shared" si="30"/>
        <v>208</v>
      </c>
      <c r="J53" s="86"/>
      <c r="K53" s="87">
        <f t="shared" si="31"/>
        <v>0</v>
      </c>
      <c r="L53" s="86"/>
      <c r="M53" s="88">
        <f t="shared" si="32"/>
        <v>0</v>
      </c>
      <c r="N53" s="89"/>
      <c r="O53" s="87">
        <f t="shared" si="33"/>
        <v>0</v>
      </c>
      <c r="P53" s="57">
        <v>0</v>
      </c>
      <c r="Q53" s="57">
        <v>0</v>
      </c>
      <c r="R53" s="54"/>
      <c r="S53" s="55">
        <v>2</v>
      </c>
      <c r="T53" s="56"/>
      <c r="U53" s="57">
        <f t="shared" si="34"/>
        <v>0</v>
      </c>
      <c r="V53" s="57">
        <v>10</v>
      </c>
      <c r="W53" s="90">
        <v>7</v>
      </c>
      <c r="X53" s="56"/>
      <c r="Y53" s="91">
        <f t="shared" si="35"/>
        <v>0</v>
      </c>
      <c r="Z53" s="58"/>
      <c r="AA53" s="59"/>
      <c r="AB53" s="59">
        <v>3</v>
      </c>
      <c r="AC53" s="60">
        <f t="shared" si="36"/>
        <v>230</v>
      </c>
      <c r="AD53" s="60"/>
      <c r="AE53" s="61">
        <f t="shared" si="8"/>
        <v>4.6000000000000005</v>
      </c>
      <c r="AF53" s="61">
        <v>0</v>
      </c>
      <c r="AG53" s="61">
        <v>0</v>
      </c>
      <c r="AH53" s="92"/>
      <c r="AI53" s="112">
        <v>100</v>
      </c>
      <c r="AJ53" s="93">
        <f t="shared" si="37"/>
        <v>125.4</v>
      </c>
      <c r="AK53" s="94"/>
      <c r="AL53" s="62"/>
      <c r="AM53" s="63">
        <f t="shared" si="38"/>
        <v>100</v>
      </c>
      <c r="AN53" s="63">
        <f t="shared" si="39"/>
        <v>1</v>
      </c>
      <c r="AO53" s="63">
        <f t="shared" si="40"/>
        <v>0</v>
      </c>
      <c r="AP53" s="63"/>
      <c r="AQ53" s="63">
        <f t="shared" si="41"/>
        <v>20</v>
      </c>
      <c r="AR53" s="63">
        <f t="shared" si="42"/>
        <v>1</v>
      </c>
      <c r="AS53" s="63">
        <f t="shared" si="43"/>
        <v>0</v>
      </c>
      <c r="AT53" s="63">
        <f t="shared" si="44"/>
        <v>0</v>
      </c>
      <c r="AU53" s="63">
        <f t="shared" si="45"/>
        <v>5</v>
      </c>
      <c r="AV53" s="63">
        <f t="shared" si="46"/>
        <v>1</v>
      </c>
      <c r="AW53" s="63">
        <f t="shared" si="47"/>
        <v>0</v>
      </c>
      <c r="AX53" s="63">
        <f t="shared" si="48"/>
        <v>0</v>
      </c>
      <c r="AY53" s="64">
        <f t="shared" si="49"/>
        <v>0.40000000000000568</v>
      </c>
      <c r="AZ53" s="65">
        <f t="shared" si="50"/>
        <v>125.4</v>
      </c>
      <c r="BA53" s="45"/>
      <c r="BB53" s="66">
        <f t="shared" si="51"/>
        <v>125.4</v>
      </c>
      <c r="BC53" s="62">
        <f t="shared" si="52"/>
        <v>25.400000000000006</v>
      </c>
      <c r="BD53" s="62">
        <f t="shared" si="53"/>
        <v>25.400000000000006</v>
      </c>
      <c r="BE53" s="62">
        <f t="shared" si="54"/>
        <v>5.4000000000000057</v>
      </c>
      <c r="BF53" s="62">
        <f t="shared" si="55"/>
        <v>5.4000000000000057</v>
      </c>
      <c r="BG53" s="62">
        <f t="shared" si="56"/>
        <v>0.40000000000000568</v>
      </c>
      <c r="BH53" s="62">
        <f t="shared" si="57"/>
        <v>0.40000000000000568</v>
      </c>
      <c r="BI53" s="62"/>
    </row>
    <row r="54" spans="1:61" ht="30" customHeight="1">
      <c r="A54" s="83">
        <v>42</v>
      </c>
      <c r="B54" s="50" t="s">
        <v>180</v>
      </c>
      <c r="C54" s="84" t="s">
        <v>181</v>
      </c>
      <c r="D54" s="84" t="s">
        <v>182</v>
      </c>
      <c r="E54" s="85" t="s">
        <v>4</v>
      </c>
      <c r="F54" s="68">
        <v>45341</v>
      </c>
      <c r="G54" s="51">
        <v>208</v>
      </c>
      <c r="H54" s="52">
        <v>26</v>
      </c>
      <c r="I54" s="53">
        <f t="shared" si="30"/>
        <v>208</v>
      </c>
      <c r="J54" s="86"/>
      <c r="K54" s="87">
        <f t="shared" si="31"/>
        <v>0</v>
      </c>
      <c r="L54" s="86"/>
      <c r="M54" s="88">
        <f t="shared" si="32"/>
        <v>0</v>
      </c>
      <c r="N54" s="89"/>
      <c r="O54" s="87">
        <f t="shared" si="33"/>
        <v>0</v>
      </c>
      <c r="P54" s="57">
        <v>0</v>
      </c>
      <c r="Q54" s="57">
        <v>0</v>
      </c>
      <c r="R54" s="54"/>
      <c r="S54" s="55">
        <v>0</v>
      </c>
      <c r="T54" s="56"/>
      <c r="U54" s="57">
        <f t="shared" si="34"/>
        <v>0</v>
      </c>
      <c r="V54" s="57">
        <v>9.7620000000000005</v>
      </c>
      <c r="W54" s="90">
        <v>7</v>
      </c>
      <c r="X54" s="56">
        <v>5</v>
      </c>
      <c r="Y54" s="91">
        <f t="shared" si="35"/>
        <v>5</v>
      </c>
      <c r="Z54" s="58"/>
      <c r="AA54" s="59"/>
      <c r="AB54" s="59">
        <v>0</v>
      </c>
      <c r="AC54" s="60">
        <f t="shared" si="36"/>
        <v>219.762</v>
      </c>
      <c r="AD54" s="60"/>
      <c r="AE54" s="61">
        <f t="shared" si="8"/>
        <v>4.3952400000000003</v>
      </c>
      <c r="AF54" s="61">
        <v>0</v>
      </c>
      <c r="AG54" s="61">
        <v>0</v>
      </c>
      <c r="AH54" s="92"/>
      <c r="AI54" s="112">
        <v>100</v>
      </c>
      <c r="AJ54" s="93">
        <f t="shared" si="37"/>
        <v>115.36676</v>
      </c>
      <c r="AK54" s="94"/>
      <c r="AL54" s="62"/>
      <c r="AM54" s="63">
        <f t="shared" si="38"/>
        <v>100</v>
      </c>
      <c r="AN54" s="63">
        <f t="shared" si="39"/>
        <v>1</v>
      </c>
      <c r="AO54" s="63">
        <f t="shared" si="40"/>
        <v>0</v>
      </c>
      <c r="AP54" s="63"/>
      <c r="AQ54" s="63">
        <f t="shared" si="41"/>
        <v>0</v>
      </c>
      <c r="AR54" s="63">
        <f t="shared" si="42"/>
        <v>0</v>
      </c>
      <c r="AS54" s="63">
        <f t="shared" si="43"/>
        <v>10</v>
      </c>
      <c r="AT54" s="63">
        <f t="shared" si="44"/>
        <v>1</v>
      </c>
      <c r="AU54" s="63">
        <f t="shared" si="45"/>
        <v>5</v>
      </c>
      <c r="AV54" s="63">
        <f t="shared" si="46"/>
        <v>1</v>
      </c>
      <c r="AW54" s="63">
        <f t="shared" si="47"/>
        <v>0</v>
      </c>
      <c r="AX54" s="63">
        <f t="shared" si="48"/>
        <v>0</v>
      </c>
      <c r="AY54" s="64">
        <f t="shared" si="49"/>
        <v>0.36675999999999931</v>
      </c>
      <c r="AZ54" s="65">
        <f t="shared" si="50"/>
        <v>115.36676</v>
      </c>
      <c r="BA54" s="45"/>
      <c r="BB54" s="66">
        <f t="shared" si="51"/>
        <v>115.36676</v>
      </c>
      <c r="BC54" s="62">
        <f t="shared" si="52"/>
        <v>15.366759999999999</v>
      </c>
      <c r="BD54" s="62">
        <f t="shared" si="53"/>
        <v>15.366759999999999</v>
      </c>
      <c r="BE54" s="62">
        <f t="shared" si="54"/>
        <v>15.366759999999999</v>
      </c>
      <c r="BF54" s="62">
        <f t="shared" si="55"/>
        <v>5.3667599999999993</v>
      </c>
      <c r="BG54" s="62">
        <f t="shared" si="56"/>
        <v>0.36675999999999931</v>
      </c>
      <c r="BH54" s="62">
        <f t="shared" si="57"/>
        <v>0.36675999999999931</v>
      </c>
      <c r="BI54" s="62"/>
    </row>
    <row r="55" spans="1:61" ht="30" customHeight="1">
      <c r="A55" s="83">
        <v>43</v>
      </c>
      <c r="B55" s="50" t="s">
        <v>183</v>
      </c>
      <c r="C55" s="84" t="s">
        <v>184</v>
      </c>
      <c r="D55" s="84" t="s">
        <v>185</v>
      </c>
      <c r="E55" s="85" t="s">
        <v>4</v>
      </c>
      <c r="F55" s="68">
        <v>45352</v>
      </c>
      <c r="G55" s="51">
        <v>208</v>
      </c>
      <c r="H55" s="52">
        <v>26</v>
      </c>
      <c r="I55" s="53">
        <f t="shared" si="30"/>
        <v>208</v>
      </c>
      <c r="J55" s="86"/>
      <c r="K55" s="87">
        <f t="shared" si="31"/>
        <v>0</v>
      </c>
      <c r="L55" s="86"/>
      <c r="M55" s="88">
        <f t="shared" si="32"/>
        <v>0</v>
      </c>
      <c r="N55" s="89"/>
      <c r="O55" s="87">
        <f t="shared" si="33"/>
        <v>0</v>
      </c>
      <c r="P55" s="57">
        <v>0</v>
      </c>
      <c r="Q55" s="57">
        <v>0</v>
      </c>
      <c r="R55" s="54"/>
      <c r="S55" s="55">
        <v>0</v>
      </c>
      <c r="T55" s="56"/>
      <c r="U55" s="57">
        <f t="shared" si="34"/>
        <v>0</v>
      </c>
      <c r="V55" s="57">
        <v>10</v>
      </c>
      <c r="W55" s="90">
        <v>7</v>
      </c>
      <c r="X55" s="56"/>
      <c r="Y55" s="91">
        <f t="shared" si="35"/>
        <v>0</v>
      </c>
      <c r="Z55" s="58"/>
      <c r="AA55" s="59"/>
      <c r="AB55" s="59">
        <v>0</v>
      </c>
      <c r="AC55" s="60">
        <f t="shared" si="36"/>
        <v>225</v>
      </c>
      <c r="AD55" s="60"/>
      <c r="AE55" s="61">
        <f t="shared" si="8"/>
        <v>4.5</v>
      </c>
      <c r="AF55" s="61">
        <v>0</v>
      </c>
      <c r="AG55" s="61">
        <v>0</v>
      </c>
      <c r="AH55" s="92"/>
      <c r="AI55" s="112">
        <v>100</v>
      </c>
      <c r="AJ55" s="93">
        <f t="shared" si="37"/>
        <v>120.5</v>
      </c>
      <c r="AK55" s="94"/>
      <c r="AL55" s="62"/>
      <c r="AM55" s="63">
        <f t="shared" si="38"/>
        <v>100</v>
      </c>
      <c r="AN55" s="63">
        <f t="shared" si="39"/>
        <v>1</v>
      </c>
      <c r="AO55" s="63">
        <f t="shared" si="40"/>
        <v>0</v>
      </c>
      <c r="AP55" s="63"/>
      <c r="AQ55" s="63">
        <f t="shared" si="41"/>
        <v>20</v>
      </c>
      <c r="AR55" s="63">
        <f t="shared" si="42"/>
        <v>1</v>
      </c>
      <c r="AS55" s="63">
        <f t="shared" si="43"/>
        <v>0</v>
      </c>
      <c r="AT55" s="63">
        <f t="shared" si="44"/>
        <v>0</v>
      </c>
      <c r="AU55" s="63">
        <f t="shared" si="45"/>
        <v>0</v>
      </c>
      <c r="AV55" s="63">
        <f t="shared" si="46"/>
        <v>0</v>
      </c>
      <c r="AW55" s="63">
        <f t="shared" si="47"/>
        <v>0</v>
      </c>
      <c r="AX55" s="63">
        <f t="shared" si="48"/>
        <v>0</v>
      </c>
      <c r="AY55" s="64">
        <f t="shared" si="49"/>
        <v>0.5</v>
      </c>
      <c r="AZ55" s="65">
        <f t="shared" si="50"/>
        <v>120.5</v>
      </c>
      <c r="BA55" s="45"/>
      <c r="BB55" s="66">
        <f t="shared" si="51"/>
        <v>120.5</v>
      </c>
      <c r="BC55" s="62">
        <f t="shared" si="52"/>
        <v>20.5</v>
      </c>
      <c r="BD55" s="62">
        <f t="shared" si="53"/>
        <v>20.5</v>
      </c>
      <c r="BE55" s="62">
        <f t="shared" si="54"/>
        <v>0.5</v>
      </c>
      <c r="BF55" s="62">
        <f t="shared" si="55"/>
        <v>0.5</v>
      </c>
      <c r="BG55" s="62">
        <f t="shared" si="56"/>
        <v>0.5</v>
      </c>
      <c r="BH55" s="62">
        <f t="shared" si="57"/>
        <v>0.5</v>
      </c>
      <c r="BI55" s="62"/>
    </row>
    <row r="56" spans="1:61" ht="30" customHeight="1">
      <c r="A56" s="83">
        <v>44</v>
      </c>
      <c r="B56" s="50" t="s">
        <v>186</v>
      </c>
      <c r="C56" s="84" t="s">
        <v>187</v>
      </c>
      <c r="D56" s="84" t="s">
        <v>188</v>
      </c>
      <c r="E56" s="85" t="s">
        <v>4</v>
      </c>
      <c r="F56" s="68">
        <v>45474</v>
      </c>
      <c r="G56" s="51">
        <v>208</v>
      </c>
      <c r="H56" s="52">
        <v>26</v>
      </c>
      <c r="I56" s="53">
        <f t="shared" si="30"/>
        <v>208</v>
      </c>
      <c r="J56" s="86"/>
      <c r="K56" s="87">
        <f t="shared" si="31"/>
        <v>0</v>
      </c>
      <c r="L56" s="86"/>
      <c r="M56" s="88">
        <f t="shared" si="32"/>
        <v>0</v>
      </c>
      <c r="N56" s="89"/>
      <c r="O56" s="87">
        <f t="shared" si="33"/>
        <v>0</v>
      </c>
      <c r="P56" s="57">
        <v>0</v>
      </c>
      <c r="Q56" s="57">
        <v>0</v>
      </c>
      <c r="R56" s="54"/>
      <c r="S56" s="55">
        <v>0</v>
      </c>
      <c r="T56" s="56"/>
      <c r="U56" s="57">
        <f t="shared" si="34"/>
        <v>0</v>
      </c>
      <c r="V56" s="57">
        <v>9.6150000000000002</v>
      </c>
      <c r="W56" s="90">
        <v>7</v>
      </c>
      <c r="X56" s="56">
        <v>8</v>
      </c>
      <c r="Y56" s="91">
        <f t="shared" si="35"/>
        <v>8</v>
      </c>
      <c r="Z56" s="58"/>
      <c r="AA56" s="59"/>
      <c r="AB56" s="59">
        <v>3</v>
      </c>
      <c r="AC56" s="60">
        <f t="shared" si="36"/>
        <v>219.61500000000001</v>
      </c>
      <c r="AD56" s="60"/>
      <c r="AE56" s="61">
        <f t="shared" si="8"/>
        <v>4.3923000000000005</v>
      </c>
      <c r="AF56" s="61">
        <v>0</v>
      </c>
      <c r="AG56" s="61">
        <v>0</v>
      </c>
      <c r="AH56" s="92"/>
      <c r="AI56" s="112">
        <v>100</v>
      </c>
      <c r="AJ56" s="93">
        <f t="shared" si="37"/>
        <v>115.2227</v>
      </c>
      <c r="AK56" s="94"/>
      <c r="AL56" s="62"/>
      <c r="AM56" s="63">
        <f t="shared" si="38"/>
        <v>100</v>
      </c>
      <c r="AN56" s="63">
        <f t="shared" si="39"/>
        <v>1</v>
      </c>
      <c r="AO56" s="63">
        <f t="shared" si="40"/>
        <v>0</v>
      </c>
      <c r="AP56" s="63"/>
      <c r="AQ56" s="63">
        <f t="shared" si="41"/>
        <v>0</v>
      </c>
      <c r="AR56" s="63">
        <f t="shared" si="42"/>
        <v>0</v>
      </c>
      <c r="AS56" s="63">
        <f t="shared" si="43"/>
        <v>10</v>
      </c>
      <c r="AT56" s="63">
        <f t="shared" si="44"/>
        <v>1</v>
      </c>
      <c r="AU56" s="63">
        <f t="shared" si="45"/>
        <v>5</v>
      </c>
      <c r="AV56" s="63">
        <f t="shared" si="46"/>
        <v>1</v>
      </c>
      <c r="AW56" s="63">
        <f t="shared" si="47"/>
        <v>0</v>
      </c>
      <c r="AX56" s="63">
        <f t="shared" si="48"/>
        <v>0</v>
      </c>
      <c r="AY56" s="64">
        <f t="shared" si="49"/>
        <v>0.22270000000000323</v>
      </c>
      <c r="AZ56" s="65">
        <f t="shared" si="50"/>
        <v>115.2227</v>
      </c>
      <c r="BA56" s="45"/>
      <c r="BB56" s="66">
        <f t="shared" si="51"/>
        <v>115.2227</v>
      </c>
      <c r="BC56" s="62">
        <f t="shared" si="52"/>
        <v>15.222700000000003</v>
      </c>
      <c r="BD56" s="62">
        <f t="shared" si="53"/>
        <v>15.222700000000003</v>
      </c>
      <c r="BE56" s="62">
        <f t="shared" si="54"/>
        <v>15.222700000000003</v>
      </c>
      <c r="BF56" s="62">
        <f t="shared" si="55"/>
        <v>5.2227000000000032</v>
      </c>
      <c r="BG56" s="62">
        <f t="shared" si="56"/>
        <v>0.22270000000000323</v>
      </c>
      <c r="BH56" s="62">
        <f t="shared" si="57"/>
        <v>0.22270000000000323</v>
      </c>
      <c r="BI56" s="62"/>
    </row>
    <row r="57" spans="1:61" ht="30" customHeight="1">
      <c r="A57" s="83">
        <v>45</v>
      </c>
      <c r="B57" s="50" t="s">
        <v>189</v>
      </c>
      <c r="C57" s="84" t="s">
        <v>190</v>
      </c>
      <c r="D57" s="84" t="s">
        <v>191</v>
      </c>
      <c r="E57" s="85" t="s">
        <v>4</v>
      </c>
      <c r="F57" s="68">
        <v>45505</v>
      </c>
      <c r="G57" s="51">
        <v>208</v>
      </c>
      <c r="H57" s="52">
        <v>26</v>
      </c>
      <c r="I57" s="53">
        <f t="shared" si="30"/>
        <v>208</v>
      </c>
      <c r="J57" s="86"/>
      <c r="K57" s="87">
        <f t="shared" si="31"/>
        <v>0</v>
      </c>
      <c r="L57" s="86"/>
      <c r="M57" s="88">
        <f t="shared" si="32"/>
        <v>0</v>
      </c>
      <c r="N57" s="89"/>
      <c r="O57" s="87">
        <f t="shared" si="33"/>
        <v>0</v>
      </c>
      <c r="P57" s="57">
        <v>0</v>
      </c>
      <c r="Q57" s="57">
        <v>0</v>
      </c>
      <c r="R57" s="54"/>
      <c r="S57" s="55">
        <v>0</v>
      </c>
      <c r="T57" s="56"/>
      <c r="U57" s="57">
        <f t="shared" si="34"/>
        <v>0</v>
      </c>
      <c r="V57" s="57">
        <v>10</v>
      </c>
      <c r="W57" s="90">
        <v>7</v>
      </c>
      <c r="X57" s="56"/>
      <c r="Y57" s="91">
        <f t="shared" si="35"/>
        <v>0</v>
      </c>
      <c r="Z57" s="58"/>
      <c r="AA57" s="59"/>
      <c r="AB57" s="59">
        <v>0</v>
      </c>
      <c r="AC57" s="60">
        <f t="shared" si="36"/>
        <v>225</v>
      </c>
      <c r="AD57" s="60"/>
      <c r="AE57" s="61">
        <f t="shared" si="8"/>
        <v>4.5</v>
      </c>
      <c r="AF57" s="61">
        <v>0</v>
      </c>
      <c r="AG57" s="61">
        <v>0</v>
      </c>
      <c r="AH57" s="92"/>
      <c r="AI57" s="112">
        <v>100</v>
      </c>
      <c r="AJ57" s="93">
        <f t="shared" si="37"/>
        <v>120.5</v>
      </c>
      <c r="AK57" s="94"/>
      <c r="AL57" s="62"/>
      <c r="AM57" s="63">
        <f t="shared" si="38"/>
        <v>100</v>
      </c>
      <c r="AN57" s="63">
        <f t="shared" si="39"/>
        <v>1</v>
      </c>
      <c r="AO57" s="63">
        <f t="shared" si="40"/>
        <v>0</v>
      </c>
      <c r="AP57" s="63"/>
      <c r="AQ57" s="63">
        <f t="shared" si="41"/>
        <v>20</v>
      </c>
      <c r="AR57" s="63">
        <f t="shared" si="42"/>
        <v>1</v>
      </c>
      <c r="AS57" s="63">
        <f t="shared" si="43"/>
        <v>0</v>
      </c>
      <c r="AT57" s="63">
        <f t="shared" si="44"/>
        <v>0</v>
      </c>
      <c r="AU57" s="63">
        <f t="shared" si="45"/>
        <v>0</v>
      </c>
      <c r="AV57" s="63">
        <f t="shared" si="46"/>
        <v>0</v>
      </c>
      <c r="AW57" s="63">
        <f t="shared" si="47"/>
        <v>0</v>
      </c>
      <c r="AX57" s="63">
        <f t="shared" si="48"/>
        <v>0</v>
      </c>
      <c r="AY57" s="64">
        <f t="shared" si="49"/>
        <v>0.5</v>
      </c>
      <c r="AZ57" s="65">
        <f t="shared" si="50"/>
        <v>120.5</v>
      </c>
      <c r="BA57" s="45"/>
      <c r="BB57" s="66">
        <f t="shared" si="51"/>
        <v>120.5</v>
      </c>
      <c r="BC57" s="62">
        <f t="shared" si="52"/>
        <v>20.5</v>
      </c>
      <c r="BD57" s="62">
        <f t="shared" si="53"/>
        <v>20.5</v>
      </c>
      <c r="BE57" s="62">
        <f t="shared" si="54"/>
        <v>0.5</v>
      </c>
      <c r="BF57" s="62">
        <f t="shared" si="55"/>
        <v>0.5</v>
      </c>
      <c r="BG57" s="62">
        <f t="shared" si="56"/>
        <v>0.5</v>
      </c>
      <c r="BH57" s="62">
        <f t="shared" si="57"/>
        <v>0.5</v>
      </c>
      <c r="BI57" s="62"/>
    </row>
    <row r="58" spans="1:61" ht="30" customHeight="1">
      <c r="A58" s="83">
        <v>46</v>
      </c>
      <c r="B58" s="50" t="s">
        <v>192</v>
      </c>
      <c r="C58" s="84" t="s">
        <v>193</v>
      </c>
      <c r="D58" s="84" t="s">
        <v>194</v>
      </c>
      <c r="E58" s="85" t="s">
        <v>4</v>
      </c>
      <c r="F58" s="68">
        <v>45537</v>
      </c>
      <c r="G58" s="51">
        <v>208</v>
      </c>
      <c r="H58" s="52">
        <v>26</v>
      </c>
      <c r="I58" s="53">
        <f t="shared" si="30"/>
        <v>208</v>
      </c>
      <c r="J58" s="86"/>
      <c r="K58" s="87">
        <f t="shared" si="31"/>
        <v>0</v>
      </c>
      <c r="L58" s="86"/>
      <c r="M58" s="88">
        <f t="shared" si="32"/>
        <v>0</v>
      </c>
      <c r="N58" s="89"/>
      <c r="O58" s="87">
        <f t="shared" si="33"/>
        <v>0</v>
      </c>
      <c r="P58" s="57">
        <v>0</v>
      </c>
      <c r="Q58" s="57">
        <v>0</v>
      </c>
      <c r="R58" s="54"/>
      <c r="S58" s="55">
        <v>0</v>
      </c>
      <c r="T58" s="56"/>
      <c r="U58" s="57">
        <f t="shared" si="34"/>
        <v>0</v>
      </c>
      <c r="V58" s="57">
        <v>10</v>
      </c>
      <c r="W58" s="90">
        <v>7</v>
      </c>
      <c r="X58" s="56"/>
      <c r="Y58" s="91">
        <f t="shared" si="35"/>
        <v>0</v>
      </c>
      <c r="Z58" s="58"/>
      <c r="AA58" s="59"/>
      <c r="AB58" s="59">
        <v>0</v>
      </c>
      <c r="AC58" s="60">
        <f t="shared" si="36"/>
        <v>225</v>
      </c>
      <c r="AD58" s="60"/>
      <c r="AE58" s="61">
        <f t="shared" si="8"/>
        <v>4.5</v>
      </c>
      <c r="AF58" s="61">
        <v>0</v>
      </c>
      <c r="AG58" s="61">
        <v>0</v>
      </c>
      <c r="AH58" s="92"/>
      <c r="AI58" s="112">
        <v>100</v>
      </c>
      <c r="AJ58" s="93">
        <f t="shared" si="37"/>
        <v>120.5</v>
      </c>
      <c r="AK58" s="94"/>
      <c r="AL58" s="62"/>
      <c r="AM58" s="63">
        <f t="shared" si="38"/>
        <v>100</v>
      </c>
      <c r="AN58" s="63">
        <f t="shared" si="39"/>
        <v>1</v>
      </c>
      <c r="AO58" s="63">
        <f t="shared" si="40"/>
        <v>0</v>
      </c>
      <c r="AP58" s="63"/>
      <c r="AQ58" s="63">
        <f t="shared" si="41"/>
        <v>20</v>
      </c>
      <c r="AR58" s="63">
        <f t="shared" si="42"/>
        <v>1</v>
      </c>
      <c r="AS58" s="63">
        <f t="shared" si="43"/>
        <v>0</v>
      </c>
      <c r="AT58" s="63">
        <f t="shared" si="44"/>
        <v>0</v>
      </c>
      <c r="AU58" s="63">
        <f t="shared" si="45"/>
        <v>0</v>
      </c>
      <c r="AV58" s="63">
        <f t="shared" si="46"/>
        <v>0</v>
      </c>
      <c r="AW58" s="63">
        <f t="shared" si="47"/>
        <v>0</v>
      </c>
      <c r="AX58" s="63">
        <f t="shared" si="48"/>
        <v>0</v>
      </c>
      <c r="AY58" s="64">
        <f t="shared" si="49"/>
        <v>0.5</v>
      </c>
      <c r="AZ58" s="65">
        <f t="shared" si="50"/>
        <v>120.5</v>
      </c>
      <c r="BA58" s="45"/>
      <c r="BB58" s="66">
        <f t="shared" si="51"/>
        <v>120.5</v>
      </c>
      <c r="BC58" s="62">
        <f t="shared" si="52"/>
        <v>20.5</v>
      </c>
      <c r="BD58" s="62">
        <f t="shared" si="53"/>
        <v>20.5</v>
      </c>
      <c r="BE58" s="62">
        <f t="shared" si="54"/>
        <v>0.5</v>
      </c>
      <c r="BF58" s="62">
        <f t="shared" si="55"/>
        <v>0.5</v>
      </c>
      <c r="BG58" s="62">
        <f t="shared" si="56"/>
        <v>0.5</v>
      </c>
      <c r="BH58" s="62">
        <f t="shared" si="57"/>
        <v>0.5</v>
      </c>
      <c r="BI58" s="62"/>
    </row>
    <row r="59" spans="1:61" ht="30" customHeight="1">
      <c r="A59" s="83">
        <v>47</v>
      </c>
      <c r="B59" s="50" t="s">
        <v>195</v>
      </c>
      <c r="C59" s="84" t="s">
        <v>196</v>
      </c>
      <c r="D59" s="84" t="s">
        <v>197</v>
      </c>
      <c r="E59" s="85" t="s">
        <v>4</v>
      </c>
      <c r="F59" s="68">
        <v>45572</v>
      </c>
      <c r="G59" s="51">
        <v>208</v>
      </c>
      <c r="H59" s="52">
        <v>26</v>
      </c>
      <c r="I59" s="53">
        <f t="shared" si="30"/>
        <v>208</v>
      </c>
      <c r="J59" s="86"/>
      <c r="K59" s="87">
        <f t="shared" si="31"/>
        <v>0</v>
      </c>
      <c r="L59" s="86"/>
      <c r="M59" s="88">
        <f t="shared" si="32"/>
        <v>0</v>
      </c>
      <c r="N59" s="89"/>
      <c r="O59" s="87">
        <f t="shared" si="33"/>
        <v>0</v>
      </c>
      <c r="P59" s="57">
        <v>0</v>
      </c>
      <c r="Q59" s="57">
        <v>0</v>
      </c>
      <c r="R59" s="54"/>
      <c r="S59" s="55">
        <v>0</v>
      </c>
      <c r="T59" s="56"/>
      <c r="U59" s="57">
        <f t="shared" si="34"/>
        <v>0</v>
      </c>
      <c r="V59" s="57">
        <v>10</v>
      </c>
      <c r="W59" s="90">
        <v>7</v>
      </c>
      <c r="X59" s="56"/>
      <c r="Y59" s="91">
        <f t="shared" si="35"/>
        <v>0</v>
      </c>
      <c r="Z59" s="58"/>
      <c r="AA59" s="59"/>
      <c r="AB59" s="59">
        <v>0</v>
      </c>
      <c r="AC59" s="60">
        <f t="shared" si="36"/>
        <v>225</v>
      </c>
      <c r="AD59" s="60"/>
      <c r="AE59" s="61">
        <f t="shared" si="8"/>
        <v>4.5</v>
      </c>
      <c r="AF59" s="61">
        <v>0</v>
      </c>
      <c r="AG59" s="61">
        <v>0</v>
      </c>
      <c r="AH59" s="92"/>
      <c r="AI59" s="112">
        <v>100</v>
      </c>
      <c r="AJ59" s="93">
        <f t="shared" si="37"/>
        <v>120.5</v>
      </c>
      <c r="AK59" s="94"/>
      <c r="AL59" s="62"/>
      <c r="AM59" s="63">
        <f t="shared" si="38"/>
        <v>100</v>
      </c>
      <c r="AN59" s="63">
        <f t="shared" si="39"/>
        <v>1</v>
      </c>
      <c r="AO59" s="63">
        <f t="shared" si="40"/>
        <v>0</v>
      </c>
      <c r="AP59" s="63"/>
      <c r="AQ59" s="63">
        <f t="shared" si="41"/>
        <v>20</v>
      </c>
      <c r="AR59" s="63">
        <f t="shared" si="42"/>
        <v>1</v>
      </c>
      <c r="AS59" s="63">
        <f t="shared" si="43"/>
        <v>0</v>
      </c>
      <c r="AT59" s="63">
        <f t="shared" si="44"/>
        <v>0</v>
      </c>
      <c r="AU59" s="63">
        <f t="shared" si="45"/>
        <v>0</v>
      </c>
      <c r="AV59" s="63">
        <f t="shared" si="46"/>
        <v>0</v>
      </c>
      <c r="AW59" s="63">
        <f t="shared" si="47"/>
        <v>0</v>
      </c>
      <c r="AX59" s="63">
        <f t="shared" si="48"/>
        <v>0</v>
      </c>
      <c r="AY59" s="64">
        <f t="shared" si="49"/>
        <v>0.5</v>
      </c>
      <c r="AZ59" s="65">
        <f t="shared" si="50"/>
        <v>120.5</v>
      </c>
      <c r="BA59" s="45"/>
      <c r="BB59" s="66">
        <f t="shared" si="51"/>
        <v>120.5</v>
      </c>
      <c r="BC59" s="62">
        <f t="shared" si="52"/>
        <v>20.5</v>
      </c>
      <c r="BD59" s="62">
        <f t="shared" si="53"/>
        <v>20.5</v>
      </c>
      <c r="BE59" s="62">
        <f t="shared" si="54"/>
        <v>0.5</v>
      </c>
      <c r="BF59" s="62">
        <f t="shared" si="55"/>
        <v>0.5</v>
      </c>
      <c r="BG59" s="62">
        <f t="shared" si="56"/>
        <v>0.5</v>
      </c>
      <c r="BH59" s="62">
        <f t="shared" si="57"/>
        <v>0.5</v>
      </c>
      <c r="BI59" s="62"/>
    </row>
    <row r="60" spans="1:61" ht="30" customHeight="1">
      <c r="A60" s="83">
        <v>48</v>
      </c>
      <c r="B60" s="50" t="s">
        <v>198</v>
      </c>
      <c r="C60" s="84" t="s">
        <v>199</v>
      </c>
      <c r="D60" s="84" t="s">
        <v>200</v>
      </c>
      <c r="E60" s="85" t="s">
        <v>4</v>
      </c>
      <c r="F60" s="68">
        <v>45572</v>
      </c>
      <c r="G60" s="51">
        <v>208</v>
      </c>
      <c r="H60" s="52">
        <v>26</v>
      </c>
      <c r="I60" s="53">
        <f t="shared" si="30"/>
        <v>208</v>
      </c>
      <c r="J60" s="86"/>
      <c r="K60" s="87">
        <f t="shared" si="31"/>
        <v>0</v>
      </c>
      <c r="L60" s="86"/>
      <c r="M60" s="88">
        <f t="shared" si="32"/>
        <v>0</v>
      </c>
      <c r="N60" s="89"/>
      <c r="O60" s="87">
        <f t="shared" si="33"/>
        <v>0</v>
      </c>
      <c r="P60" s="57">
        <v>0</v>
      </c>
      <c r="Q60" s="57">
        <v>0</v>
      </c>
      <c r="R60" s="54"/>
      <c r="S60" s="55">
        <v>0</v>
      </c>
      <c r="T60" s="56"/>
      <c r="U60" s="57">
        <f t="shared" si="34"/>
        <v>0</v>
      </c>
      <c r="V60" s="57">
        <v>10</v>
      </c>
      <c r="W60" s="90">
        <v>7</v>
      </c>
      <c r="X60" s="56"/>
      <c r="Y60" s="91">
        <f t="shared" si="35"/>
        <v>0</v>
      </c>
      <c r="Z60" s="58"/>
      <c r="AA60" s="59"/>
      <c r="AB60" s="59">
        <v>0</v>
      </c>
      <c r="AC60" s="60">
        <f t="shared" si="36"/>
        <v>225</v>
      </c>
      <c r="AD60" s="60"/>
      <c r="AE60" s="61">
        <f t="shared" si="8"/>
        <v>4.5</v>
      </c>
      <c r="AF60" s="61">
        <v>0</v>
      </c>
      <c r="AG60" s="61">
        <v>0</v>
      </c>
      <c r="AH60" s="92"/>
      <c r="AI60" s="112">
        <v>100</v>
      </c>
      <c r="AJ60" s="93">
        <f t="shared" si="37"/>
        <v>120.5</v>
      </c>
      <c r="AK60" s="94"/>
      <c r="AL60" s="62"/>
      <c r="AM60" s="63">
        <f t="shared" si="38"/>
        <v>100</v>
      </c>
      <c r="AN60" s="63">
        <f t="shared" si="39"/>
        <v>1</v>
      </c>
      <c r="AO60" s="63">
        <f t="shared" si="40"/>
        <v>0</v>
      </c>
      <c r="AP60" s="63"/>
      <c r="AQ60" s="63">
        <f t="shared" si="41"/>
        <v>20</v>
      </c>
      <c r="AR60" s="63">
        <f t="shared" si="42"/>
        <v>1</v>
      </c>
      <c r="AS60" s="63">
        <f t="shared" si="43"/>
        <v>0</v>
      </c>
      <c r="AT60" s="63">
        <f t="shared" si="44"/>
        <v>0</v>
      </c>
      <c r="AU60" s="63">
        <f t="shared" si="45"/>
        <v>0</v>
      </c>
      <c r="AV60" s="63">
        <f t="shared" si="46"/>
        <v>0</v>
      </c>
      <c r="AW60" s="63">
        <f t="shared" si="47"/>
        <v>0</v>
      </c>
      <c r="AX60" s="63">
        <f t="shared" si="48"/>
        <v>0</v>
      </c>
      <c r="AY60" s="64">
        <f t="shared" si="49"/>
        <v>0.5</v>
      </c>
      <c r="AZ60" s="65">
        <f t="shared" si="50"/>
        <v>120.5</v>
      </c>
      <c r="BA60" s="45"/>
      <c r="BB60" s="66">
        <f t="shared" si="51"/>
        <v>120.5</v>
      </c>
      <c r="BC60" s="62">
        <f t="shared" si="52"/>
        <v>20.5</v>
      </c>
      <c r="BD60" s="62">
        <f t="shared" si="53"/>
        <v>20.5</v>
      </c>
      <c r="BE60" s="62">
        <f t="shared" si="54"/>
        <v>0.5</v>
      </c>
      <c r="BF60" s="62">
        <f t="shared" si="55"/>
        <v>0.5</v>
      </c>
      <c r="BG60" s="62">
        <f t="shared" si="56"/>
        <v>0.5</v>
      </c>
      <c r="BH60" s="62">
        <f t="shared" si="57"/>
        <v>0.5</v>
      </c>
      <c r="BI60" s="62"/>
    </row>
    <row r="61" spans="1:61" ht="30" customHeight="1">
      <c r="A61" s="83">
        <v>49</v>
      </c>
      <c r="B61" s="50" t="s">
        <v>201</v>
      </c>
      <c r="C61" s="84" t="s">
        <v>202</v>
      </c>
      <c r="D61" s="84" t="s">
        <v>203</v>
      </c>
      <c r="E61" s="85" t="s">
        <v>4</v>
      </c>
      <c r="F61" s="68">
        <v>45572</v>
      </c>
      <c r="G61" s="51">
        <v>208</v>
      </c>
      <c r="H61" s="52">
        <v>26</v>
      </c>
      <c r="I61" s="53">
        <f t="shared" si="30"/>
        <v>208</v>
      </c>
      <c r="J61" s="86"/>
      <c r="K61" s="87">
        <f t="shared" si="31"/>
        <v>0</v>
      </c>
      <c r="L61" s="86"/>
      <c r="M61" s="88">
        <f t="shared" si="32"/>
        <v>0</v>
      </c>
      <c r="N61" s="89"/>
      <c r="O61" s="87">
        <f t="shared" si="33"/>
        <v>0</v>
      </c>
      <c r="P61" s="57">
        <v>0</v>
      </c>
      <c r="Q61" s="57">
        <v>0</v>
      </c>
      <c r="R61" s="54"/>
      <c r="S61" s="55">
        <v>0</v>
      </c>
      <c r="T61" s="56"/>
      <c r="U61" s="57">
        <f t="shared" si="34"/>
        <v>0</v>
      </c>
      <c r="V61" s="57">
        <v>0</v>
      </c>
      <c r="W61" s="90">
        <v>7</v>
      </c>
      <c r="X61" s="56">
        <v>8</v>
      </c>
      <c r="Y61" s="91">
        <f t="shared" si="35"/>
        <v>8</v>
      </c>
      <c r="Z61" s="58"/>
      <c r="AA61" s="59"/>
      <c r="AB61" s="59">
        <v>0</v>
      </c>
      <c r="AC61" s="60">
        <f t="shared" si="36"/>
        <v>207</v>
      </c>
      <c r="AD61" s="60"/>
      <c r="AE61" s="61">
        <f t="shared" si="8"/>
        <v>4.1399999999999997</v>
      </c>
      <c r="AF61" s="61">
        <v>0</v>
      </c>
      <c r="AG61" s="61">
        <v>0</v>
      </c>
      <c r="AH61" s="92"/>
      <c r="AI61" s="112">
        <v>100</v>
      </c>
      <c r="AJ61" s="93">
        <f t="shared" si="37"/>
        <v>102.86000000000001</v>
      </c>
      <c r="AK61" s="94"/>
      <c r="AL61" s="62"/>
      <c r="AM61" s="63">
        <f t="shared" si="38"/>
        <v>100</v>
      </c>
      <c r="AN61" s="63">
        <f t="shared" si="39"/>
        <v>1</v>
      </c>
      <c r="AO61" s="63">
        <f t="shared" si="40"/>
        <v>0</v>
      </c>
      <c r="AP61" s="63"/>
      <c r="AQ61" s="63">
        <f t="shared" si="41"/>
        <v>0</v>
      </c>
      <c r="AR61" s="63">
        <f t="shared" si="42"/>
        <v>0</v>
      </c>
      <c r="AS61" s="63">
        <f t="shared" si="43"/>
        <v>0</v>
      </c>
      <c r="AT61" s="63">
        <f t="shared" si="44"/>
        <v>0</v>
      </c>
      <c r="AU61" s="63">
        <f t="shared" si="45"/>
        <v>0</v>
      </c>
      <c r="AV61" s="63">
        <f t="shared" si="46"/>
        <v>0</v>
      </c>
      <c r="AW61" s="63">
        <f t="shared" si="47"/>
        <v>2</v>
      </c>
      <c r="AX61" s="63">
        <f t="shared" si="48"/>
        <v>2</v>
      </c>
      <c r="AY61" s="64">
        <f t="shared" si="49"/>
        <v>0.86000000000001364</v>
      </c>
      <c r="AZ61" s="65">
        <f t="shared" si="50"/>
        <v>102.86000000000001</v>
      </c>
      <c r="BA61" s="45"/>
      <c r="BB61" s="66">
        <f t="shared" si="51"/>
        <v>102.86000000000001</v>
      </c>
      <c r="BC61" s="62">
        <f t="shared" si="52"/>
        <v>2.8600000000000136</v>
      </c>
      <c r="BD61" s="62">
        <f t="shared" si="53"/>
        <v>2.8600000000000136</v>
      </c>
      <c r="BE61" s="62">
        <f t="shared" si="54"/>
        <v>2.8600000000000136</v>
      </c>
      <c r="BF61" s="62">
        <f t="shared" si="55"/>
        <v>2.8600000000000136</v>
      </c>
      <c r="BG61" s="62">
        <f t="shared" si="56"/>
        <v>2.8600000000000136</v>
      </c>
      <c r="BH61" s="62">
        <f t="shared" si="57"/>
        <v>0.86000000000001364</v>
      </c>
      <c r="BI61" s="62"/>
    </row>
    <row r="62" spans="1:61" ht="30" customHeight="1">
      <c r="A62" s="83">
        <v>50</v>
      </c>
      <c r="B62" s="50" t="s">
        <v>204</v>
      </c>
      <c r="C62" s="84" t="s">
        <v>205</v>
      </c>
      <c r="D62" s="84" t="s">
        <v>206</v>
      </c>
      <c r="E62" s="85" t="s">
        <v>4</v>
      </c>
      <c r="F62" s="68">
        <v>45574</v>
      </c>
      <c r="G62" s="51">
        <v>208</v>
      </c>
      <c r="H62" s="52">
        <v>26</v>
      </c>
      <c r="I62" s="53">
        <f t="shared" si="30"/>
        <v>208</v>
      </c>
      <c r="J62" s="86"/>
      <c r="K62" s="87">
        <f t="shared" si="31"/>
        <v>0</v>
      </c>
      <c r="L62" s="86"/>
      <c r="M62" s="88">
        <f t="shared" si="32"/>
        <v>0</v>
      </c>
      <c r="N62" s="89"/>
      <c r="O62" s="87">
        <f t="shared" si="33"/>
        <v>0</v>
      </c>
      <c r="P62" s="57">
        <v>0</v>
      </c>
      <c r="Q62" s="57">
        <v>0</v>
      </c>
      <c r="R62" s="54"/>
      <c r="S62" s="55">
        <v>0</v>
      </c>
      <c r="T62" s="56"/>
      <c r="U62" s="57">
        <f t="shared" si="34"/>
        <v>0</v>
      </c>
      <c r="V62" s="57">
        <v>0</v>
      </c>
      <c r="W62" s="90">
        <v>7</v>
      </c>
      <c r="X62" s="56">
        <v>8</v>
      </c>
      <c r="Y62" s="91">
        <f t="shared" si="35"/>
        <v>8</v>
      </c>
      <c r="Z62" s="58"/>
      <c r="AA62" s="59"/>
      <c r="AB62" s="59">
        <v>0</v>
      </c>
      <c r="AC62" s="60">
        <f t="shared" si="36"/>
        <v>207</v>
      </c>
      <c r="AD62" s="60"/>
      <c r="AE62" s="61">
        <f t="shared" si="8"/>
        <v>4.1399999999999997</v>
      </c>
      <c r="AF62" s="61">
        <v>0</v>
      </c>
      <c r="AG62" s="61">
        <v>0</v>
      </c>
      <c r="AH62" s="92"/>
      <c r="AI62" s="112">
        <v>100</v>
      </c>
      <c r="AJ62" s="93">
        <f t="shared" si="37"/>
        <v>102.86000000000001</v>
      </c>
      <c r="AK62" s="94"/>
      <c r="AL62" s="62"/>
      <c r="AM62" s="63">
        <f t="shared" si="38"/>
        <v>100</v>
      </c>
      <c r="AN62" s="63">
        <f t="shared" si="39"/>
        <v>1</v>
      </c>
      <c r="AO62" s="63">
        <f t="shared" si="40"/>
        <v>0</v>
      </c>
      <c r="AP62" s="63"/>
      <c r="AQ62" s="63">
        <f t="shared" si="41"/>
        <v>0</v>
      </c>
      <c r="AR62" s="63">
        <f t="shared" si="42"/>
        <v>0</v>
      </c>
      <c r="AS62" s="63">
        <f t="shared" si="43"/>
        <v>0</v>
      </c>
      <c r="AT62" s="63">
        <f t="shared" si="44"/>
        <v>0</v>
      </c>
      <c r="AU62" s="63">
        <f t="shared" si="45"/>
        <v>0</v>
      </c>
      <c r="AV62" s="63">
        <f t="shared" si="46"/>
        <v>0</v>
      </c>
      <c r="AW62" s="63">
        <f t="shared" si="47"/>
        <v>2</v>
      </c>
      <c r="AX62" s="63">
        <f t="shared" si="48"/>
        <v>2</v>
      </c>
      <c r="AY62" s="64">
        <f t="shared" si="49"/>
        <v>0.86000000000001364</v>
      </c>
      <c r="AZ62" s="65">
        <f t="shared" si="50"/>
        <v>102.86000000000001</v>
      </c>
      <c r="BA62" s="45"/>
      <c r="BB62" s="66">
        <f t="shared" si="51"/>
        <v>102.86000000000001</v>
      </c>
      <c r="BC62" s="62">
        <f t="shared" si="52"/>
        <v>2.8600000000000136</v>
      </c>
      <c r="BD62" s="62">
        <f t="shared" si="53"/>
        <v>2.8600000000000136</v>
      </c>
      <c r="BE62" s="62">
        <f t="shared" si="54"/>
        <v>2.8600000000000136</v>
      </c>
      <c r="BF62" s="62">
        <f t="shared" si="55"/>
        <v>2.8600000000000136</v>
      </c>
      <c r="BG62" s="62">
        <f t="shared" si="56"/>
        <v>2.8600000000000136</v>
      </c>
      <c r="BH62" s="62">
        <f t="shared" si="57"/>
        <v>0.86000000000001364</v>
      </c>
      <c r="BI62" s="62"/>
    </row>
    <row r="63" spans="1:61" ht="30" customHeight="1">
      <c r="A63" s="83">
        <v>51</v>
      </c>
      <c r="B63" s="50" t="s">
        <v>207</v>
      </c>
      <c r="C63" s="84" t="s">
        <v>208</v>
      </c>
      <c r="D63" s="84" t="s">
        <v>209</v>
      </c>
      <c r="E63" s="85" t="s">
        <v>4</v>
      </c>
      <c r="F63" s="68">
        <v>45600</v>
      </c>
      <c r="G63" s="51">
        <v>208</v>
      </c>
      <c r="H63" s="52">
        <v>26</v>
      </c>
      <c r="I63" s="53">
        <f t="shared" si="30"/>
        <v>208</v>
      </c>
      <c r="J63" s="86"/>
      <c r="K63" s="87">
        <f t="shared" si="31"/>
        <v>0</v>
      </c>
      <c r="L63" s="86"/>
      <c r="M63" s="88">
        <f t="shared" si="32"/>
        <v>0</v>
      </c>
      <c r="N63" s="89"/>
      <c r="O63" s="87">
        <f t="shared" si="33"/>
        <v>0</v>
      </c>
      <c r="P63" s="57">
        <v>0</v>
      </c>
      <c r="Q63" s="57">
        <v>0</v>
      </c>
      <c r="R63" s="54"/>
      <c r="S63" s="55">
        <v>0</v>
      </c>
      <c r="T63" s="56"/>
      <c r="U63" s="57">
        <f t="shared" si="34"/>
        <v>0</v>
      </c>
      <c r="V63" s="57">
        <v>9.6150000000000002</v>
      </c>
      <c r="W63" s="90">
        <v>7</v>
      </c>
      <c r="X63" s="56">
        <v>8</v>
      </c>
      <c r="Y63" s="91">
        <f t="shared" si="35"/>
        <v>8</v>
      </c>
      <c r="Z63" s="58"/>
      <c r="AA63" s="59"/>
      <c r="AB63" s="59">
        <v>0</v>
      </c>
      <c r="AC63" s="60">
        <f t="shared" si="36"/>
        <v>216.61500000000001</v>
      </c>
      <c r="AD63" s="60"/>
      <c r="AE63" s="61">
        <f t="shared" si="8"/>
        <v>4.3323</v>
      </c>
      <c r="AF63" s="61">
        <v>0</v>
      </c>
      <c r="AG63" s="61">
        <v>0</v>
      </c>
      <c r="AH63" s="92"/>
      <c r="AI63" s="112">
        <v>100</v>
      </c>
      <c r="AJ63" s="93">
        <f t="shared" si="37"/>
        <v>112.28270000000001</v>
      </c>
      <c r="AK63" s="94"/>
      <c r="AL63" s="62"/>
      <c r="AM63" s="63">
        <f t="shared" si="38"/>
        <v>100</v>
      </c>
      <c r="AN63" s="63">
        <f t="shared" si="39"/>
        <v>1</v>
      </c>
      <c r="AO63" s="63">
        <f t="shared" si="40"/>
        <v>0</v>
      </c>
      <c r="AP63" s="63"/>
      <c r="AQ63" s="63">
        <f t="shared" si="41"/>
        <v>0</v>
      </c>
      <c r="AR63" s="63">
        <f t="shared" si="42"/>
        <v>0</v>
      </c>
      <c r="AS63" s="63">
        <f t="shared" si="43"/>
        <v>10</v>
      </c>
      <c r="AT63" s="63">
        <f t="shared" si="44"/>
        <v>1</v>
      </c>
      <c r="AU63" s="63">
        <f t="shared" si="45"/>
        <v>0</v>
      </c>
      <c r="AV63" s="63">
        <f t="shared" si="46"/>
        <v>0</v>
      </c>
      <c r="AW63" s="63">
        <f t="shared" si="47"/>
        <v>2</v>
      </c>
      <c r="AX63" s="63">
        <f t="shared" si="48"/>
        <v>2</v>
      </c>
      <c r="AY63" s="64">
        <f t="shared" si="49"/>
        <v>0.2827000000000055</v>
      </c>
      <c r="AZ63" s="65">
        <f t="shared" si="50"/>
        <v>112.28270000000001</v>
      </c>
      <c r="BA63" s="45"/>
      <c r="BB63" s="66">
        <f t="shared" si="51"/>
        <v>112.28270000000001</v>
      </c>
      <c r="BC63" s="62">
        <f t="shared" si="52"/>
        <v>12.282700000000006</v>
      </c>
      <c r="BD63" s="62">
        <f t="shared" si="53"/>
        <v>12.282700000000006</v>
      </c>
      <c r="BE63" s="62">
        <f t="shared" si="54"/>
        <v>12.282700000000006</v>
      </c>
      <c r="BF63" s="62">
        <f t="shared" si="55"/>
        <v>2.2827000000000055</v>
      </c>
      <c r="BG63" s="62">
        <f t="shared" si="56"/>
        <v>2.2827000000000055</v>
      </c>
      <c r="BH63" s="62">
        <f t="shared" si="57"/>
        <v>0.2827000000000055</v>
      </c>
      <c r="BI63" s="62"/>
    </row>
    <row r="64" spans="1:61" ht="30" customHeight="1">
      <c r="A64" s="83">
        <v>52</v>
      </c>
      <c r="B64" s="50" t="s">
        <v>210</v>
      </c>
      <c r="C64" s="84" t="s">
        <v>211</v>
      </c>
      <c r="D64" s="84" t="s">
        <v>212</v>
      </c>
      <c r="E64" s="85" t="s">
        <v>4</v>
      </c>
      <c r="F64" s="68">
        <v>45604</v>
      </c>
      <c r="G64" s="51">
        <v>208</v>
      </c>
      <c r="H64" s="52">
        <v>26</v>
      </c>
      <c r="I64" s="53">
        <f t="shared" si="30"/>
        <v>208</v>
      </c>
      <c r="J64" s="86"/>
      <c r="K64" s="87">
        <f t="shared" si="31"/>
        <v>0</v>
      </c>
      <c r="L64" s="86"/>
      <c r="M64" s="88">
        <f t="shared" si="32"/>
        <v>0</v>
      </c>
      <c r="N64" s="89"/>
      <c r="O64" s="87">
        <f t="shared" si="33"/>
        <v>0</v>
      </c>
      <c r="P64" s="57">
        <v>0</v>
      </c>
      <c r="Q64" s="57">
        <v>0</v>
      </c>
      <c r="R64" s="54"/>
      <c r="S64" s="55">
        <v>0</v>
      </c>
      <c r="T64" s="56"/>
      <c r="U64" s="57">
        <f t="shared" si="34"/>
        <v>0</v>
      </c>
      <c r="V64" s="57">
        <v>9.9920000000000009</v>
      </c>
      <c r="W64" s="90">
        <v>7</v>
      </c>
      <c r="X64" s="56">
        <v>0.18</v>
      </c>
      <c r="Y64" s="91">
        <f t="shared" si="35"/>
        <v>0.18</v>
      </c>
      <c r="Z64" s="58"/>
      <c r="AA64" s="59"/>
      <c r="AB64" s="59">
        <v>0</v>
      </c>
      <c r="AC64" s="60">
        <f t="shared" si="36"/>
        <v>224.81199999999998</v>
      </c>
      <c r="AD64" s="60"/>
      <c r="AE64" s="61">
        <f t="shared" si="8"/>
        <v>4.4962399999999993</v>
      </c>
      <c r="AF64" s="61">
        <v>0</v>
      </c>
      <c r="AG64" s="61">
        <v>0</v>
      </c>
      <c r="AH64" s="92"/>
      <c r="AI64" s="112">
        <v>100</v>
      </c>
      <c r="AJ64" s="93">
        <f t="shared" si="37"/>
        <v>120.31575999999998</v>
      </c>
      <c r="AK64" s="94"/>
      <c r="AL64" s="62"/>
      <c r="AM64" s="63">
        <f t="shared" si="38"/>
        <v>100</v>
      </c>
      <c r="AN64" s="63">
        <f t="shared" si="39"/>
        <v>1</v>
      </c>
      <c r="AO64" s="63">
        <f t="shared" si="40"/>
        <v>0</v>
      </c>
      <c r="AP64" s="63"/>
      <c r="AQ64" s="63">
        <f t="shared" si="41"/>
        <v>20</v>
      </c>
      <c r="AR64" s="63">
        <f t="shared" si="42"/>
        <v>1</v>
      </c>
      <c r="AS64" s="63">
        <f t="shared" si="43"/>
        <v>0</v>
      </c>
      <c r="AT64" s="63">
        <f t="shared" si="44"/>
        <v>0</v>
      </c>
      <c r="AU64" s="63">
        <f t="shared" si="45"/>
        <v>0</v>
      </c>
      <c r="AV64" s="63">
        <f t="shared" si="46"/>
        <v>0</v>
      </c>
      <c r="AW64" s="63">
        <f t="shared" si="47"/>
        <v>0</v>
      </c>
      <c r="AX64" s="63">
        <f t="shared" si="48"/>
        <v>0</v>
      </c>
      <c r="AY64" s="64">
        <f t="shared" si="49"/>
        <v>0.31575999999998317</v>
      </c>
      <c r="AZ64" s="65">
        <f t="shared" si="50"/>
        <v>120.31575999999998</v>
      </c>
      <c r="BA64" s="45"/>
      <c r="BB64" s="66">
        <f t="shared" si="51"/>
        <v>120.31575999999998</v>
      </c>
      <c r="BC64" s="62">
        <f t="shared" si="52"/>
        <v>20.315759999999983</v>
      </c>
      <c r="BD64" s="62">
        <f t="shared" si="53"/>
        <v>20.315759999999983</v>
      </c>
      <c r="BE64" s="62">
        <f t="shared" si="54"/>
        <v>0.31575999999998317</v>
      </c>
      <c r="BF64" s="62">
        <f t="shared" si="55"/>
        <v>0.31575999999998317</v>
      </c>
      <c r="BG64" s="62">
        <f t="shared" si="56"/>
        <v>0.31575999999998317</v>
      </c>
      <c r="BH64" s="62">
        <f t="shared" si="57"/>
        <v>0.31575999999998317</v>
      </c>
      <c r="BI64" s="62"/>
    </row>
    <row r="65" spans="1:61" ht="30" customHeight="1">
      <c r="A65" s="83">
        <v>53</v>
      </c>
      <c r="B65" s="50" t="s">
        <v>213</v>
      </c>
      <c r="C65" s="84" t="s">
        <v>214</v>
      </c>
      <c r="D65" s="84" t="s">
        <v>215</v>
      </c>
      <c r="E65" s="85" t="s">
        <v>4</v>
      </c>
      <c r="F65" s="68">
        <v>45604</v>
      </c>
      <c r="G65" s="51">
        <v>208</v>
      </c>
      <c r="H65" s="52">
        <v>26</v>
      </c>
      <c r="I65" s="53">
        <f t="shared" si="30"/>
        <v>208</v>
      </c>
      <c r="J65" s="86"/>
      <c r="K65" s="87">
        <f t="shared" si="31"/>
        <v>0</v>
      </c>
      <c r="L65" s="86"/>
      <c r="M65" s="88">
        <f t="shared" si="32"/>
        <v>0</v>
      </c>
      <c r="N65" s="89"/>
      <c r="O65" s="87">
        <f t="shared" si="33"/>
        <v>0</v>
      </c>
      <c r="P65" s="57">
        <v>0</v>
      </c>
      <c r="Q65" s="57">
        <v>0</v>
      </c>
      <c r="R65" s="54"/>
      <c r="S65" s="55">
        <v>0</v>
      </c>
      <c r="T65" s="56"/>
      <c r="U65" s="57">
        <f t="shared" si="34"/>
        <v>0</v>
      </c>
      <c r="V65" s="57">
        <v>9.6150000000000002</v>
      </c>
      <c r="W65" s="90">
        <v>7</v>
      </c>
      <c r="X65" s="56">
        <v>8</v>
      </c>
      <c r="Y65" s="91">
        <f t="shared" si="35"/>
        <v>8</v>
      </c>
      <c r="Z65" s="58"/>
      <c r="AA65" s="59"/>
      <c r="AB65" s="59">
        <v>0</v>
      </c>
      <c r="AC65" s="60">
        <f t="shared" si="36"/>
        <v>216.61500000000001</v>
      </c>
      <c r="AD65" s="60"/>
      <c r="AE65" s="61">
        <f t="shared" si="8"/>
        <v>4.3323</v>
      </c>
      <c r="AF65" s="61">
        <v>0</v>
      </c>
      <c r="AG65" s="61">
        <v>0</v>
      </c>
      <c r="AH65" s="92"/>
      <c r="AI65" s="112">
        <v>100</v>
      </c>
      <c r="AJ65" s="93">
        <f t="shared" si="37"/>
        <v>112.28270000000001</v>
      </c>
      <c r="AK65" s="94"/>
      <c r="AL65" s="62"/>
      <c r="AM65" s="63">
        <f t="shared" si="38"/>
        <v>100</v>
      </c>
      <c r="AN65" s="63">
        <f t="shared" si="39"/>
        <v>1</v>
      </c>
      <c r="AO65" s="63">
        <f t="shared" si="40"/>
        <v>0</v>
      </c>
      <c r="AP65" s="63"/>
      <c r="AQ65" s="63">
        <f t="shared" si="41"/>
        <v>0</v>
      </c>
      <c r="AR65" s="63">
        <f t="shared" si="42"/>
        <v>0</v>
      </c>
      <c r="AS65" s="63">
        <f t="shared" si="43"/>
        <v>10</v>
      </c>
      <c r="AT65" s="63">
        <f t="shared" si="44"/>
        <v>1</v>
      </c>
      <c r="AU65" s="63">
        <f t="shared" si="45"/>
        <v>0</v>
      </c>
      <c r="AV65" s="63">
        <f t="shared" si="46"/>
        <v>0</v>
      </c>
      <c r="AW65" s="63">
        <f t="shared" si="47"/>
        <v>2</v>
      </c>
      <c r="AX65" s="63">
        <f t="shared" si="48"/>
        <v>2</v>
      </c>
      <c r="AY65" s="64">
        <f t="shared" si="49"/>
        <v>0.2827000000000055</v>
      </c>
      <c r="AZ65" s="65">
        <f t="shared" si="50"/>
        <v>112.28270000000001</v>
      </c>
      <c r="BA65" s="45"/>
      <c r="BB65" s="66">
        <f t="shared" si="51"/>
        <v>112.28270000000001</v>
      </c>
      <c r="BC65" s="62">
        <f t="shared" si="52"/>
        <v>12.282700000000006</v>
      </c>
      <c r="BD65" s="62">
        <f t="shared" si="53"/>
        <v>12.282700000000006</v>
      </c>
      <c r="BE65" s="62">
        <f t="shared" si="54"/>
        <v>12.282700000000006</v>
      </c>
      <c r="BF65" s="62">
        <f t="shared" si="55"/>
        <v>2.2827000000000055</v>
      </c>
      <c r="BG65" s="62">
        <f t="shared" si="56"/>
        <v>2.2827000000000055</v>
      </c>
      <c r="BH65" s="62">
        <f t="shared" si="57"/>
        <v>0.2827000000000055</v>
      </c>
      <c r="BI65" s="62"/>
    </row>
    <row r="66" spans="1:61" ht="30" customHeight="1">
      <c r="A66" s="83">
        <v>54</v>
      </c>
      <c r="B66" s="50" t="s">
        <v>216</v>
      </c>
      <c r="C66" s="84" t="s">
        <v>217</v>
      </c>
      <c r="D66" s="84" t="s">
        <v>218</v>
      </c>
      <c r="E66" s="85" t="s">
        <v>4</v>
      </c>
      <c r="F66" s="68">
        <v>45604</v>
      </c>
      <c r="G66" s="51">
        <v>208</v>
      </c>
      <c r="H66" s="52">
        <v>26</v>
      </c>
      <c r="I66" s="53">
        <f t="shared" si="30"/>
        <v>208</v>
      </c>
      <c r="J66" s="86"/>
      <c r="K66" s="87">
        <f t="shared" si="31"/>
        <v>0</v>
      </c>
      <c r="L66" s="86"/>
      <c r="M66" s="88">
        <f t="shared" si="32"/>
        <v>0</v>
      </c>
      <c r="N66" s="89"/>
      <c r="O66" s="87">
        <f t="shared" si="33"/>
        <v>0</v>
      </c>
      <c r="P66" s="57">
        <v>0</v>
      </c>
      <c r="Q66" s="57">
        <v>0</v>
      </c>
      <c r="R66" s="54"/>
      <c r="S66" s="55">
        <v>0</v>
      </c>
      <c r="T66" s="56"/>
      <c r="U66" s="57">
        <f t="shared" si="34"/>
        <v>0</v>
      </c>
      <c r="V66" s="57">
        <v>10</v>
      </c>
      <c r="W66" s="90">
        <v>7</v>
      </c>
      <c r="X66" s="56"/>
      <c r="Y66" s="91">
        <f t="shared" si="35"/>
        <v>0</v>
      </c>
      <c r="Z66" s="58"/>
      <c r="AA66" s="59"/>
      <c r="AB66" s="59">
        <v>0</v>
      </c>
      <c r="AC66" s="60">
        <f t="shared" si="36"/>
        <v>225</v>
      </c>
      <c r="AD66" s="60"/>
      <c r="AE66" s="61">
        <f t="shared" si="8"/>
        <v>4.5</v>
      </c>
      <c r="AF66" s="61">
        <v>0</v>
      </c>
      <c r="AG66" s="61">
        <v>0</v>
      </c>
      <c r="AH66" s="92"/>
      <c r="AI66" s="112">
        <v>100</v>
      </c>
      <c r="AJ66" s="93">
        <f t="shared" si="37"/>
        <v>120.5</v>
      </c>
      <c r="AK66" s="94"/>
      <c r="AL66" s="62"/>
      <c r="AM66" s="63">
        <f t="shared" si="38"/>
        <v>100</v>
      </c>
      <c r="AN66" s="63">
        <f t="shared" si="39"/>
        <v>1</v>
      </c>
      <c r="AO66" s="63">
        <f t="shared" si="40"/>
        <v>0</v>
      </c>
      <c r="AP66" s="63"/>
      <c r="AQ66" s="63">
        <f t="shared" si="41"/>
        <v>20</v>
      </c>
      <c r="AR66" s="63">
        <f t="shared" si="42"/>
        <v>1</v>
      </c>
      <c r="AS66" s="63">
        <f t="shared" si="43"/>
        <v>0</v>
      </c>
      <c r="AT66" s="63">
        <f t="shared" si="44"/>
        <v>0</v>
      </c>
      <c r="AU66" s="63">
        <f t="shared" si="45"/>
        <v>0</v>
      </c>
      <c r="AV66" s="63">
        <f t="shared" si="46"/>
        <v>0</v>
      </c>
      <c r="AW66" s="63">
        <f t="shared" si="47"/>
        <v>0</v>
      </c>
      <c r="AX66" s="63">
        <f t="shared" si="48"/>
        <v>0</v>
      </c>
      <c r="AY66" s="64">
        <f t="shared" si="49"/>
        <v>0.5</v>
      </c>
      <c r="AZ66" s="65">
        <f t="shared" si="50"/>
        <v>120.5</v>
      </c>
      <c r="BA66" s="45"/>
      <c r="BB66" s="66">
        <f t="shared" si="51"/>
        <v>120.5</v>
      </c>
      <c r="BC66" s="62">
        <f t="shared" si="52"/>
        <v>20.5</v>
      </c>
      <c r="BD66" s="62">
        <f t="shared" si="53"/>
        <v>20.5</v>
      </c>
      <c r="BE66" s="62">
        <f t="shared" si="54"/>
        <v>0.5</v>
      </c>
      <c r="BF66" s="62">
        <f t="shared" si="55"/>
        <v>0.5</v>
      </c>
      <c r="BG66" s="62">
        <f t="shared" si="56"/>
        <v>0.5</v>
      </c>
      <c r="BH66" s="62">
        <f t="shared" si="57"/>
        <v>0.5</v>
      </c>
      <c r="BI66" s="62"/>
    </row>
    <row r="67" spans="1:61" ht="30" customHeight="1">
      <c r="A67" s="83">
        <v>55</v>
      </c>
      <c r="B67" s="50" t="s">
        <v>219</v>
      </c>
      <c r="C67" s="84" t="s">
        <v>220</v>
      </c>
      <c r="D67" s="84" t="s">
        <v>221</v>
      </c>
      <c r="E67" s="85" t="s">
        <v>4</v>
      </c>
      <c r="F67" s="68">
        <v>45604</v>
      </c>
      <c r="G67" s="51">
        <v>208</v>
      </c>
      <c r="H67" s="52">
        <v>26</v>
      </c>
      <c r="I67" s="53">
        <f t="shared" si="30"/>
        <v>208</v>
      </c>
      <c r="J67" s="86"/>
      <c r="K67" s="87">
        <f t="shared" si="31"/>
        <v>0</v>
      </c>
      <c r="L67" s="86"/>
      <c r="M67" s="88">
        <f t="shared" si="32"/>
        <v>0</v>
      </c>
      <c r="N67" s="89"/>
      <c r="O67" s="87">
        <f t="shared" si="33"/>
        <v>0</v>
      </c>
      <c r="P67" s="57">
        <v>0</v>
      </c>
      <c r="Q67" s="57">
        <v>0</v>
      </c>
      <c r="R67" s="54"/>
      <c r="S67" s="55">
        <v>0</v>
      </c>
      <c r="T67" s="56"/>
      <c r="U67" s="57">
        <f t="shared" si="34"/>
        <v>0</v>
      </c>
      <c r="V67" s="57">
        <v>0</v>
      </c>
      <c r="W67" s="90">
        <v>7</v>
      </c>
      <c r="X67" s="56">
        <v>16</v>
      </c>
      <c r="Y67" s="91">
        <f t="shared" si="35"/>
        <v>16</v>
      </c>
      <c r="Z67" s="58"/>
      <c r="AA67" s="59"/>
      <c r="AB67" s="59">
        <v>0</v>
      </c>
      <c r="AC67" s="60">
        <f t="shared" si="36"/>
        <v>199</v>
      </c>
      <c r="AD67" s="60"/>
      <c r="AE67" s="61">
        <f t="shared" si="8"/>
        <v>3.98</v>
      </c>
      <c r="AF67" s="61">
        <v>0</v>
      </c>
      <c r="AG67" s="61">
        <v>0</v>
      </c>
      <c r="AH67" s="92"/>
      <c r="AI67" s="112">
        <v>100</v>
      </c>
      <c r="AJ67" s="93">
        <f t="shared" si="37"/>
        <v>95.02000000000001</v>
      </c>
      <c r="AK67" s="94"/>
      <c r="AL67" s="62"/>
      <c r="AM67" s="63">
        <f t="shared" si="38"/>
        <v>0</v>
      </c>
      <c r="AN67" s="63">
        <f t="shared" si="39"/>
        <v>0</v>
      </c>
      <c r="AO67" s="63">
        <f t="shared" si="40"/>
        <v>0</v>
      </c>
      <c r="AP67" s="63"/>
      <c r="AQ67" s="63">
        <f t="shared" si="41"/>
        <v>80</v>
      </c>
      <c r="AR67" s="63">
        <f t="shared" si="42"/>
        <v>4</v>
      </c>
      <c r="AS67" s="63">
        <f t="shared" si="43"/>
        <v>10</v>
      </c>
      <c r="AT67" s="63">
        <f t="shared" si="44"/>
        <v>1</v>
      </c>
      <c r="AU67" s="63">
        <f t="shared" si="45"/>
        <v>5</v>
      </c>
      <c r="AV67" s="63">
        <f t="shared" si="46"/>
        <v>1</v>
      </c>
      <c r="AW67" s="63">
        <f t="shared" si="47"/>
        <v>0</v>
      </c>
      <c r="AX67" s="63">
        <f t="shared" si="48"/>
        <v>0</v>
      </c>
      <c r="AY67" s="64">
        <f t="shared" si="49"/>
        <v>2.0000000000010232E-2</v>
      </c>
      <c r="AZ67" s="65">
        <f t="shared" si="50"/>
        <v>95.02000000000001</v>
      </c>
      <c r="BA67" s="45"/>
      <c r="BB67" s="66">
        <f t="shared" si="51"/>
        <v>95.02000000000001</v>
      </c>
      <c r="BC67" s="62">
        <f t="shared" si="52"/>
        <v>95.02000000000001</v>
      </c>
      <c r="BD67" s="62">
        <f t="shared" si="53"/>
        <v>95.02000000000001</v>
      </c>
      <c r="BE67" s="62">
        <f t="shared" si="54"/>
        <v>15.02000000000001</v>
      </c>
      <c r="BF67" s="62">
        <f t="shared" si="55"/>
        <v>5.0200000000000102</v>
      </c>
      <c r="BG67" s="62">
        <f t="shared" si="56"/>
        <v>2.0000000000010232E-2</v>
      </c>
      <c r="BH67" s="62">
        <f t="shared" si="57"/>
        <v>2.0000000000010232E-2</v>
      </c>
      <c r="BI67" s="62"/>
    </row>
    <row r="68" spans="1:61" ht="30" customHeight="1">
      <c r="A68" s="83">
        <v>56</v>
      </c>
      <c r="B68" s="50" t="s">
        <v>222</v>
      </c>
      <c r="C68" s="84" t="s">
        <v>223</v>
      </c>
      <c r="D68" s="84" t="s">
        <v>224</v>
      </c>
      <c r="E68" s="85" t="s">
        <v>4</v>
      </c>
      <c r="F68" s="68">
        <v>45629</v>
      </c>
      <c r="G68" s="51">
        <v>208</v>
      </c>
      <c r="H68" s="52">
        <v>26</v>
      </c>
      <c r="I68" s="53">
        <f t="shared" si="30"/>
        <v>208</v>
      </c>
      <c r="J68" s="86"/>
      <c r="K68" s="87">
        <f t="shared" si="31"/>
        <v>0</v>
      </c>
      <c r="L68" s="86"/>
      <c r="M68" s="88">
        <f t="shared" si="32"/>
        <v>0</v>
      </c>
      <c r="N68" s="89"/>
      <c r="O68" s="87">
        <f t="shared" si="33"/>
        <v>0</v>
      </c>
      <c r="P68" s="57">
        <v>0</v>
      </c>
      <c r="Q68" s="57">
        <v>0</v>
      </c>
      <c r="R68" s="54"/>
      <c r="S68" s="55">
        <v>0</v>
      </c>
      <c r="T68" s="56"/>
      <c r="U68" s="57">
        <f t="shared" si="34"/>
        <v>0</v>
      </c>
      <c r="V68" s="57">
        <v>10</v>
      </c>
      <c r="W68" s="90">
        <v>7</v>
      </c>
      <c r="X68" s="56"/>
      <c r="Y68" s="91">
        <f t="shared" si="35"/>
        <v>0</v>
      </c>
      <c r="Z68" s="58"/>
      <c r="AA68" s="59"/>
      <c r="AB68" s="59">
        <v>0</v>
      </c>
      <c r="AC68" s="60">
        <f t="shared" si="36"/>
        <v>225</v>
      </c>
      <c r="AD68" s="60"/>
      <c r="AE68" s="61">
        <f t="shared" si="8"/>
        <v>4.5</v>
      </c>
      <c r="AF68" s="61">
        <v>0</v>
      </c>
      <c r="AG68" s="61">
        <v>0</v>
      </c>
      <c r="AH68" s="92"/>
      <c r="AI68" s="112">
        <v>100</v>
      </c>
      <c r="AJ68" s="93">
        <f t="shared" si="37"/>
        <v>120.5</v>
      </c>
      <c r="AK68" s="94"/>
      <c r="AL68" s="62"/>
      <c r="AM68" s="63">
        <f t="shared" si="38"/>
        <v>100</v>
      </c>
      <c r="AN68" s="63">
        <f t="shared" si="39"/>
        <v>1</v>
      </c>
      <c r="AO68" s="63">
        <f t="shared" si="40"/>
        <v>0</v>
      </c>
      <c r="AP68" s="63"/>
      <c r="AQ68" s="63">
        <f t="shared" si="41"/>
        <v>20</v>
      </c>
      <c r="AR68" s="63">
        <f t="shared" si="42"/>
        <v>1</v>
      </c>
      <c r="AS68" s="63">
        <f t="shared" si="43"/>
        <v>0</v>
      </c>
      <c r="AT68" s="63">
        <f t="shared" si="44"/>
        <v>0</v>
      </c>
      <c r="AU68" s="63">
        <f t="shared" si="45"/>
        <v>0</v>
      </c>
      <c r="AV68" s="63">
        <f t="shared" si="46"/>
        <v>0</v>
      </c>
      <c r="AW68" s="63">
        <f t="shared" si="47"/>
        <v>0</v>
      </c>
      <c r="AX68" s="63">
        <f t="shared" si="48"/>
        <v>0</v>
      </c>
      <c r="AY68" s="64">
        <f t="shared" si="49"/>
        <v>0.5</v>
      </c>
      <c r="AZ68" s="65">
        <f t="shared" si="50"/>
        <v>120.5</v>
      </c>
      <c r="BA68" s="45"/>
      <c r="BB68" s="66">
        <f t="shared" si="51"/>
        <v>120.5</v>
      </c>
      <c r="BC68" s="62">
        <f t="shared" si="52"/>
        <v>20.5</v>
      </c>
      <c r="BD68" s="62">
        <f t="shared" si="53"/>
        <v>20.5</v>
      </c>
      <c r="BE68" s="62">
        <f t="shared" si="54"/>
        <v>0.5</v>
      </c>
      <c r="BF68" s="62">
        <f t="shared" si="55"/>
        <v>0.5</v>
      </c>
      <c r="BG68" s="62">
        <f t="shared" si="56"/>
        <v>0.5</v>
      </c>
      <c r="BH68" s="62">
        <f t="shared" si="57"/>
        <v>0.5</v>
      </c>
      <c r="BI68" s="62"/>
    </row>
    <row r="69" spans="1:61" ht="30" customHeight="1">
      <c r="A69" s="83">
        <v>57</v>
      </c>
      <c r="B69" s="50" t="s">
        <v>233</v>
      </c>
      <c r="C69" s="84" t="s">
        <v>155</v>
      </c>
      <c r="D69" s="84" t="s">
        <v>234</v>
      </c>
      <c r="E69" s="85" t="s">
        <v>232</v>
      </c>
      <c r="F69" s="68">
        <v>45579</v>
      </c>
      <c r="G69" s="51">
        <v>208</v>
      </c>
      <c r="H69" s="52">
        <v>26</v>
      </c>
      <c r="I69" s="53">
        <f t="shared" si="30"/>
        <v>208</v>
      </c>
      <c r="J69" s="86"/>
      <c r="K69" s="87">
        <f t="shared" si="31"/>
        <v>0</v>
      </c>
      <c r="L69" s="86"/>
      <c r="M69" s="88">
        <f t="shared" si="32"/>
        <v>0</v>
      </c>
      <c r="N69" s="89"/>
      <c r="O69" s="87">
        <f t="shared" si="33"/>
        <v>0</v>
      </c>
      <c r="P69" s="57">
        <v>0</v>
      </c>
      <c r="Q69" s="57">
        <v>0</v>
      </c>
      <c r="R69" s="54"/>
      <c r="S69" s="55">
        <v>0</v>
      </c>
      <c r="T69" s="56"/>
      <c r="U69" s="57">
        <f t="shared" si="34"/>
        <v>0</v>
      </c>
      <c r="V69" s="57">
        <v>8.6189999999999998</v>
      </c>
      <c r="W69" s="90">
        <v>7</v>
      </c>
      <c r="X69" s="56">
        <v>28.71</v>
      </c>
      <c r="Y69" s="91">
        <f t="shared" si="35"/>
        <v>28.71</v>
      </c>
      <c r="Z69" s="58"/>
      <c r="AA69" s="59"/>
      <c r="AB69" s="59">
        <v>0</v>
      </c>
      <c r="AC69" s="60">
        <f t="shared" si="36"/>
        <v>194.90899999999999</v>
      </c>
      <c r="AD69" s="60"/>
      <c r="AE69" s="61">
        <f t="shared" si="8"/>
        <v>3.89818</v>
      </c>
      <c r="AF69" s="61">
        <v>0</v>
      </c>
      <c r="AG69" s="61">
        <v>0</v>
      </c>
      <c r="AH69" s="92"/>
      <c r="AI69" s="112">
        <v>100</v>
      </c>
      <c r="AJ69" s="93">
        <f t="shared" si="37"/>
        <v>91.010819999999995</v>
      </c>
      <c r="AK69" s="94"/>
      <c r="AL69" s="62"/>
      <c r="AM69" s="63">
        <f t="shared" si="38"/>
        <v>0</v>
      </c>
      <c r="AN69" s="63">
        <f t="shared" si="39"/>
        <v>0</v>
      </c>
      <c r="AO69" s="63">
        <f t="shared" si="40"/>
        <v>0</v>
      </c>
      <c r="AP69" s="63"/>
      <c r="AQ69" s="63">
        <f t="shared" si="41"/>
        <v>80</v>
      </c>
      <c r="AR69" s="63">
        <f t="shared" si="42"/>
        <v>4</v>
      </c>
      <c r="AS69" s="63">
        <f t="shared" si="43"/>
        <v>10</v>
      </c>
      <c r="AT69" s="63">
        <f t="shared" si="44"/>
        <v>1</v>
      </c>
      <c r="AU69" s="63">
        <f t="shared" si="45"/>
        <v>0</v>
      </c>
      <c r="AV69" s="63">
        <f t="shared" si="46"/>
        <v>0</v>
      </c>
      <c r="AW69" s="63">
        <f t="shared" si="47"/>
        <v>1</v>
      </c>
      <c r="AX69" s="63">
        <f t="shared" si="48"/>
        <v>1</v>
      </c>
      <c r="AY69" s="64">
        <f t="shared" si="49"/>
        <v>1.0819999999995389E-2</v>
      </c>
      <c r="AZ69" s="65">
        <f t="shared" si="50"/>
        <v>91.010819999999995</v>
      </c>
      <c r="BA69" s="45"/>
      <c r="BB69" s="66">
        <f t="shared" si="51"/>
        <v>91.010819999999995</v>
      </c>
      <c r="BC69" s="62">
        <f t="shared" si="52"/>
        <v>91.010819999999995</v>
      </c>
      <c r="BD69" s="62">
        <f t="shared" si="53"/>
        <v>91.010819999999995</v>
      </c>
      <c r="BE69" s="62">
        <f t="shared" si="54"/>
        <v>11.010819999999995</v>
      </c>
      <c r="BF69" s="62">
        <f t="shared" si="55"/>
        <v>1.0108199999999954</v>
      </c>
      <c r="BG69" s="62">
        <f t="shared" si="56"/>
        <v>1.0108199999999954</v>
      </c>
      <c r="BH69" s="62">
        <f t="shared" si="57"/>
        <v>1.0819999999995389E-2</v>
      </c>
      <c r="BI69" s="62"/>
    </row>
    <row r="70" spans="1:61" ht="30" customHeight="1">
      <c r="A70" s="83">
        <v>58</v>
      </c>
      <c r="B70" s="50" t="s">
        <v>235</v>
      </c>
      <c r="C70" s="84" t="s">
        <v>236</v>
      </c>
      <c r="D70" s="84" t="s">
        <v>237</v>
      </c>
      <c r="E70" s="85" t="s">
        <v>232</v>
      </c>
      <c r="F70" s="68">
        <v>45579</v>
      </c>
      <c r="G70" s="51">
        <v>208</v>
      </c>
      <c r="H70" s="52">
        <v>26</v>
      </c>
      <c r="I70" s="53">
        <f t="shared" si="30"/>
        <v>208</v>
      </c>
      <c r="J70" s="86"/>
      <c r="K70" s="87">
        <f t="shared" si="31"/>
        <v>0</v>
      </c>
      <c r="L70" s="86"/>
      <c r="M70" s="88">
        <f t="shared" si="32"/>
        <v>0</v>
      </c>
      <c r="N70" s="89"/>
      <c r="O70" s="87">
        <f t="shared" si="33"/>
        <v>0</v>
      </c>
      <c r="P70" s="57">
        <v>0</v>
      </c>
      <c r="Q70" s="57">
        <v>0</v>
      </c>
      <c r="R70" s="54"/>
      <c r="S70" s="55">
        <v>0</v>
      </c>
      <c r="T70" s="56"/>
      <c r="U70" s="57">
        <f t="shared" si="34"/>
        <v>0</v>
      </c>
      <c r="V70" s="57">
        <v>9.6150000000000002</v>
      </c>
      <c r="W70" s="90">
        <v>7</v>
      </c>
      <c r="X70" s="56">
        <v>8</v>
      </c>
      <c r="Y70" s="91">
        <f t="shared" si="35"/>
        <v>8</v>
      </c>
      <c r="Z70" s="58"/>
      <c r="AA70" s="59"/>
      <c r="AB70" s="59">
        <v>0</v>
      </c>
      <c r="AC70" s="60">
        <f t="shared" si="36"/>
        <v>216.61500000000001</v>
      </c>
      <c r="AD70" s="60"/>
      <c r="AE70" s="61">
        <f t="shared" si="8"/>
        <v>4.3323</v>
      </c>
      <c r="AF70" s="61">
        <v>0</v>
      </c>
      <c r="AG70" s="61">
        <v>0</v>
      </c>
      <c r="AH70" s="92"/>
      <c r="AI70" s="112">
        <v>100</v>
      </c>
      <c r="AJ70" s="93">
        <f t="shared" si="37"/>
        <v>112.28270000000001</v>
      </c>
      <c r="AK70" s="94"/>
      <c r="AL70" s="62"/>
      <c r="AM70" s="63">
        <f t="shared" si="38"/>
        <v>100</v>
      </c>
      <c r="AN70" s="63">
        <f t="shared" si="39"/>
        <v>1</v>
      </c>
      <c r="AO70" s="63">
        <f t="shared" si="40"/>
        <v>0</v>
      </c>
      <c r="AP70" s="63"/>
      <c r="AQ70" s="63">
        <f t="shared" si="41"/>
        <v>0</v>
      </c>
      <c r="AR70" s="63">
        <f t="shared" si="42"/>
        <v>0</v>
      </c>
      <c r="AS70" s="63">
        <f t="shared" si="43"/>
        <v>10</v>
      </c>
      <c r="AT70" s="63">
        <f t="shared" si="44"/>
        <v>1</v>
      </c>
      <c r="AU70" s="63">
        <f t="shared" si="45"/>
        <v>0</v>
      </c>
      <c r="AV70" s="63">
        <f t="shared" si="46"/>
        <v>0</v>
      </c>
      <c r="AW70" s="63">
        <f t="shared" si="47"/>
        <v>2</v>
      </c>
      <c r="AX70" s="63">
        <f t="shared" si="48"/>
        <v>2</v>
      </c>
      <c r="AY70" s="64">
        <f t="shared" si="49"/>
        <v>0.2827000000000055</v>
      </c>
      <c r="AZ70" s="65">
        <f t="shared" si="50"/>
        <v>112.28270000000001</v>
      </c>
      <c r="BA70" s="45"/>
      <c r="BB70" s="66">
        <f t="shared" si="51"/>
        <v>112.28270000000001</v>
      </c>
      <c r="BC70" s="62">
        <f t="shared" si="52"/>
        <v>12.282700000000006</v>
      </c>
      <c r="BD70" s="62">
        <f t="shared" si="53"/>
        <v>12.282700000000006</v>
      </c>
      <c r="BE70" s="62">
        <f t="shared" si="54"/>
        <v>12.282700000000006</v>
      </c>
      <c r="BF70" s="62">
        <f t="shared" si="55"/>
        <v>2.2827000000000055</v>
      </c>
      <c r="BG70" s="62">
        <f t="shared" si="56"/>
        <v>2.2827000000000055</v>
      </c>
      <c r="BH70" s="62">
        <f t="shared" si="57"/>
        <v>0.2827000000000055</v>
      </c>
      <c r="BI70" s="62"/>
    </row>
    <row r="71" spans="1:61" ht="30" customHeight="1">
      <c r="A71" s="83">
        <v>59</v>
      </c>
      <c r="B71" s="50" t="s">
        <v>238</v>
      </c>
      <c r="C71" s="84" t="s">
        <v>239</v>
      </c>
      <c r="D71" s="84" t="s">
        <v>240</v>
      </c>
      <c r="E71" s="85" t="s">
        <v>232</v>
      </c>
      <c r="F71" s="68">
        <v>45579</v>
      </c>
      <c r="G71" s="51">
        <v>208</v>
      </c>
      <c r="H71" s="52">
        <v>26</v>
      </c>
      <c r="I71" s="53">
        <f t="shared" si="30"/>
        <v>208</v>
      </c>
      <c r="J71" s="86"/>
      <c r="K71" s="87">
        <f t="shared" si="31"/>
        <v>0</v>
      </c>
      <c r="L71" s="86"/>
      <c r="M71" s="88">
        <f t="shared" si="32"/>
        <v>0</v>
      </c>
      <c r="N71" s="89"/>
      <c r="O71" s="87">
        <f t="shared" si="33"/>
        <v>0</v>
      </c>
      <c r="P71" s="57">
        <v>0</v>
      </c>
      <c r="Q71" s="57">
        <v>0</v>
      </c>
      <c r="R71" s="54"/>
      <c r="S71" s="55">
        <v>0</v>
      </c>
      <c r="T71" s="56"/>
      <c r="U71" s="57">
        <f t="shared" si="34"/>
        <v>0</v>
      </c>
      <c r="V71" s="57">
        <v>0</v>
      </c>
      <c r="W71" s="90">
        <v>7</v>
      </c>
      <c r="X71" s="56">
        <v>22.05</v>
      </c>
      <c r="Y71" s="91">
        <f t="shared" si="35"/>
        <v>22.05</v>
      </c>
      <c r="Z71" s="58"/>
      <c r="AA71" s="59"/>
      <c r="AB71" s="59">
        <v>3</v>
      </c>
      <c r="AC71" s="60">
        <f t="shared" si="36"/>
        <v>195.95</v>
      </c>
      <c r="AD71" s="60"/>
      <c r="AE71" s="61">
        <f t="shared" si="8"/>
        <v>3.919</v>
      </c>
      <c r="AF71" s="61">
        <v>0</v>
      </c>
      <c r="AG71" s="61">
        <v>0</v>
      </c>
      <c r="AH71" s="92"/>
      <c r="AI71" s="112">
        <v>100</v>
      </c>
      <c r="AJ71" s="93">
        <f t="shared" si="37"/>
        <v>92.030999999999977</v>
      </c>
      <c r="AK71" s="94"/>
      <c r="AL71" s="62"/>
      <c r="AM71" s="63">
        <f t="shared" si="38"/>
        <v>0</v>
      </c>
      <c r="AN71" s="63">
        <f t="shared" si="39"/>
        <v>0</v>
      </c>
      <c r="AO71" s="63">
        <f t="shared" si="40"/>
        <v>0</v>
      </c>
      <c r="AP71" s="63"/>
      <c r="AQ71" s="63">
        <f t="shared" si="41"/>
        <v>80</v>
      </c>
      <c r="AR71" s="63">
        <f t="shared" si="42"/>
        <v>4</v>
      </c>
      <c r="AS71" s="63">
        <f t="shared" si="43"/>
        <v>10</v>
      </c>
      <c r="AT71" s="63">
        <f t="shared" si="44"/>
        <v>1</v>
      </c>
      <c r="AU71" s="63">
        <f t="shared" si="45"/>
        <v>0</v>
      </c>
      <c r="AV71" s="63">
        <f t="shared" si="46"/>
        <v>0</v>
      </c>
      <c r="AW71" s="63">
        <f t="shared" si="47"/>
        <v>2</v>
      </c>
      <c r="AX71" s="63">
        <f t="shared" si="48"/>
        <v>2</v>
      </c>
      <c r="AY71" s="64">
        <f t="shared" si="49"/>
        <v>3.099999999997749E-2</v>
      </c>
      <c r="AZ71" s="65">
        <f t="shared" si="50"/>
        <v>92.030999999999977</v>
      </c>
      <c r="BA71" s="45"/>
      <c r="BB71" s="66">
        <f t="shared" si="51"/>
        <v>92.030999999999977</v>
      </c>
      <c r="BC71" s="62">
        <f t="shared" si="52"/>
        <v>92.030999999999977</v>
      </c>
      <c r="BD71" s="62">
        <f t="shared" si="53"/>
        <v>92.030999999999977</v>
      </c>
      <c r="BE71" s="62">
        <f t="shared" si="54"/>
        <v>12.030999999999977</v>
      </c>
      <c r="BF71" s="62">
        <f t="shared" si="55"/>
        <v>2.0309999999999775</v>
      </c>
      <c r="BG71" s="62">
        <f t="shared" si="56"/>
        <v>2.0309999999999775</v>
      </c>
      <c r="BH71" s="62">
        <f t="shared" si="57"/>
        <v>3.099999999997749E-2</v>
      </c>
      <c r="BI71" s="62"/>
    </row>
    <row r="72" spans="1:61" ht="30" customHeight="1">
      <c r="A72" s="83">
        <v>60</v>
      </c>
      <c r="B72" s="50" t="s">
        <v>241</v>
      </c>
      <c r="C72" s="84" t="s">
        <v>242</v>
      </c>
      <c r="D72" s="84" t="s">
        <v>243</v>
      </c>
      <c r="E72" s="85" t="s">
        <v>232</v>
      </c>
      <c r="F72" s="68">
        <v>45579</v>
      </c>
      <c r="G72" s="51">
        <v>208</v>
      </c>
      <c r="H72" s="52">
        <v>26</v>
      </c>
      <c r="I72" s="53">
        <f t="shared" si="30"/>
        <v>208</v>
      </c>
      <c r="J72" s="86"/>
      <c r="K72" s="87">
        <f t="shared" si="31"/>
        <v>0</v>
      </c>
      <c r="L72" s="86"/>
      <c r="M72" s="88">
        <f t="shared" si="32"/>
        <v>0</v>
      </c>
      <c r="N72" s="89"/>
      <c r="O72" s="87">
        <f t="shared" si="33"/>
        <v>0</v>
      </c>
      <c r="P72" s="57">
        <v>0</v>
      </c>
      <c r="Q72" s="57">
        <v>0</v>
      </c>
      <c r="R72" s="54"/>
      <c r="S72" s="55">
        <v>0</v>
      </c>
      <c r="T72" s="56"/>
      <c r="U72" s="57">
        <f t="shared" si="34"/>
        <v>0</v>
      </c>
      <c r="V72" s="57">
        <v>10</v>
      </c>
      <c r="W72" s="90">
        <v>7</v>
      </c>
      <c r="X72" s="56"/>
      <c r="Y72" s="91">
        <f t="shared" si="35"/>
        <v>0</v>
      </c>
      <c r="Z72" s="58"/>
      <c r="AA72" s="59"/>
      <c r="AB72" s="59">
        <v>0</v>
      </c>
      <c r="AC72" s="60">
        <f t="shared" si="36"/>
        <v>225</v>
      </c>
      <c r="AD72" s="60"/>
      <c r="AE72" s="61">
        <f t="shared" si="8"/>
        <v>4.5</v>
      </c>
      <c r="AF72" s="61">
        <v>0</v>
      </c>
      <c r="AG72" s="61">
        <v>0</v>
      </c>
      <c r="AH72" s="92"/>
      <c r="AI72" s="112">
        <v>100</v>
      </c>
      <c r="AJ72" s="93">
        <f t="shared" si="37"/>
        <v>120.5</v>
      </c>
      <c r="AK72" s="94"/>
      <c r="AL72" s="62"/>
      <c r="AM72" s="63">
        <f t="shared" si="38"/>
        <v>100</v>
      </c>
      <c r="AN72" s="63">
        <f t="shared" si="39"/>
        <v>1</v>
      </c>
      <c r="AO72" s="63">
        <f t="shared" si="40"/>
        <v>0</v>
      </c>
      <c r="AP72" s="63"/>
      <c r="AQ72" s="63">
        <f t="shared" si="41"/>
        <v>20</v>
      </c>
      <c r="AR72" s="63">
        <f t="shared" si="42"/>
        <v>1</v>
      </c>
      <c r="AS72" s="63">
        <f t="shared" si="43"/>
        <v>0</v>
      </c>
      <c r="AT72" s="63">
        <f t="shared" si="44"/>
        <v>0</v>
      </c>
      <c r="AU72" s="63">
        <f t="shared" si="45"/>
        <v>0</v>
      </c>
      <c r="AV72" s="63">
        <f t="shared" si="46"/>
        <v>0</v>
      </c>
      <c r="AW72" s="63">
        <f t="shared" si="47"/>
        <v>0</v>
      </c>
      <c r="AX72" s="63">
        <f t="shared" si="48"/>
        <v>0</v>
      </c>
      <c r="AY72" s="64">
        <f t="shared" si="49"/>
        <v>0.5</v>
      </c>
      <c r="AZ72" s="65">
        <f t="shared" si="50"/>
        <v>120.5</v>
      </c>
      <c r="BA72" s="45"/>
      <c r="BB72" s="66">
        <f t="shared" si="51"/>
        <v>120.5</v>
      </c>
      <c r="BC72" s="62">
        <f t="shared" si="52"/>
        <v>20.5</v>
      </c>
      <c r="BD72" s="62">
        <f t="shared" si="53"/>
        <v>20.5</v>
      </c>
      <c r="BE72" s="62">
        <f t="shared" si="54"/>
        <v>0.5</v>
      </c>
      <c r="BF72" s="62">
        <f t="shared" si="55"/>
        <v>0.5</v>
      </c>
      <c r="BG72" s="62">
        <f t="shared" si="56"/>
        <v>0.5</v>
      </c>
      <c r="BH72" s="62">
        <f t="shared" si="57"/>
        <v>0.5</v>
      </c>
      <c r="BI72" s="62"/>
    </row>
    <row r="73" spans="1:61" ht="30" customHeight="1">
      <c r="A73" s="83">
        <v>61</v>
      </c>
      <c r="B73" s="50" t="s">
        <v>244</v>
      </c>
      <c r="C73" s="84" t="s">
        <v>245</v>
      </c>
      <c r="D73" s="84" t="s">
        <v>246</v>
      </c>
      <c r="E73" s="85" t="s">
        <v>232</v>
      </c>
      <c r="F73" s="68">
        <v>45581</v>
      </c>
      <c r="G73" s="51">
        <v>208</v>
      </c>
      <c r="H73" s="52">
        <v>26</v>
      </c>
      <c r="I73" s="53">
        <f t="shared" si="30"/>
        <v>208</v>
      </c>
      <c r="J73" s="86"/>
      <c r="K73" s="87">
        <f t="shared" si="31"/>
        <v>0</v>
      </c>
      <c r="L73" s="86"/>
      <c r="M73" s="88">
        <f t="shared" si="32"/>
        <v>0</v>
      </c>
      <c r="N73" s="89"/>
      <c r="O73" s="87">
        <f t="shared" si="33"/>
        <v>0</v>
      </c>
      <c r="P73" s="57">
        <v>0</v>
      </c>
      <c r="Q73" s="57">
        <v>0</v>
      </c>
      <c r="R73" s="54"/>
      <c r="S73" s="55">
        <v>0</v>
      </c>
      <c r="T73" s="56"/>
      <c r="U73" s="57">
        <f t="shared" si="34"/>
        <v>0</v>
      </c>
      <c r="V73" s="57">
        <v>8.4619999999999997</v>
      </c>
      <c r="W73" s="90">
        <v>7</v>
      </c>
      <c r="X73" s="56">
        <v>32</v>
      </c>
      <c r="Y73" s="91">
        <f t="shared" si="35"/>
        <v>32</v>
      </c>
      <c r="Z73" s="58"/>
      <c r="AA73" s="59"/>
      <c r="AB73" s="59">
        <v>0</v>
      </c>
      <c r="AC73" s="60">
        <f t="shared" si="36"/>
        <v>191.46199999999999</v>
      </c>
      <c r="AD73" s="60"/>
      <c r="AE73" s="61">
        <f t="shared" si="8"/>
        <v>3.82924</v>
      </c>
      <c r="AF73" s="61">
        <v>0</v>
      </c>
      <c r="AG73" s="61">
        <v>0</v>
      </c>
      <c r="AH73" s="92"/>
      <c r="AI73" s="112">
        <v>100</v>
      </c>
      <c r="AJ73" s="93">
        <f t="shared" si="37"/>
        <v>87.63275999999999</v>
      </c>
      <c r="AK73" s="94"/>
      <c r="AL73" s="62"/>
      <c r="AM73" s="63">
        <f t="shared" si="38"/>
        <v>0</v>
      </c>
      <c r="AN73" s="63">
        <f t="shared" si="39"/>
        <v>0</v>
      </c>
      <c r="AO73" s="63">
        <f t="shared" si="40"/>
        <v>0</v>
      </c>
      <c r="AP73" s="63"/>
      <c r="AQ73" s="63">
        <f t="shared" si="41"/>
        <v>80</v>
      </c>
      <c r="AR73" s="63">
        <f t="shared" si="42"/>
        <v>4</v>
      </c>
      <c r="AS73" s="63">
        <f t="shared" si="43"/>
        <v>0</v>
      </c>
      <c r="AT73" s="63">
        <f t="shared" si="44"/>
        <v>0</v>
      </c>
      <c r="AU73" s="63">
        <f t="shared" si="45"/>
        <v>5</v>
      </c>
      <c r="AV73" s="63">
        <f t="shared" si="46"/>
        <v>1</v>
      </c>
      <c r="AW73" s="63">
        <f t="shared" si="47"/>
        <v>2</v>
      </c>
      <c r="AX73" s="63">
        <f t="shared" si="48"/>
        <v>2</v>
      </c>
      <c r="AY73" s="64">
        <f t="shared" si="49"/>
        <v>0.63275999999999044</v>
      </c>
      <c r="AZ73" s="65">
        <f t="shared" si="50"/>
        <v>87.63275999999999</v>
      </c>
      <c r="BA73" s="45"/>
      <c r="BB73" s="66">
        <f t="shared" si="51"/>
        <v>87.63275999999999</v>
      </c>
      <c r="BC73" s="62">
        <f t="shared" si="52"/>
        <v>87.63275999999999</v>
      </c>
      <c r="BD73" s="62">
        <f t="shared" si="53"/>
        <v>87.63275999999999</v>
      </c>
      <c r="BE73" s="62">
        <f t="shared" si="54"/>
        <v>7.6327599999999904</v>
      </c>
      <c r="BF73" s="62">
        <f t="shared" si="55"/>
        <v>7.6327599999999904</v>
      </c>
      <c r="BG73" s="62">
        <f t="shared" si="56"/>
        <v>2.6327599999999904</v>
      </c>
      <c r="BH73" s="62">
        <f t="shared" si="57"/>
        <v>0.63275999999999044</v>
      </c>
      <c r="BI73" s="62"/>
    </row>
    <row r="74" spans="1:61" ht="30" customHeight="1">
      <c r="A74" s="83">
        <v>62</v>
      </c>
      <c r="B74" s="50" t="s">
        <v>247</v>
      </c>
      <c r="C74" s="84" t="s">
        <v>149</v>
      </c>
      <c r="D74" s="84" t="s">
        <v>248</v>
      </c>
      <c r="E74" s="85" t="s">
        <v>232</v>
      </c>
      <c r="F74" s="68">
        <v>45587</v>
      </c>
      <c r="G74" s="51">
        <v>208</v>
      </c>
      <c r="H74" s="52">
        <v>26</v>
      </c>
      <c r="I74" s="53">
        <f t="shared" si="30"/>
        <v>208</v>
      </c>
      <c r="J74" s="86"/>
      <c r="K74" s="87">
        <f t="shared" si="31"/>
        <v>0</v>
      </c>
      <c r="L74" s="86"/>
      <c r="M74" s="88">
        <f t="shared" si="32"/>
        <v>0</v>
      </c>
      <c r="N74" s="89"/>
      <c r="O74" s="87">
        <f t="shared" si="33"/>
        <v>0</v>
      </c>
      <c r="P74" s="57">
        <v>0</v>
      </c>
      <c r="Q74" s="57">
        <v>0</v>
      </c>
      <c r="R74" s="54"/>
      <c r="S74" s="55">
        <v>0</v>
      </c>
      <c r="T74" s="56"/>
      <c r="U74" s="57">
        <f t="shared" si="34"/>
        <v>0</v>
      </c>
      <c r="V74" s="57">
        <v>10</v>
      </c>
      <c r="W74" s="90">
        <v>7</v>
      </c>
      <c r="X74" s="56"/>
      <c r="Y74" s="91">
        <f t="shared" si="35"/>
        <v>0</v>
      </c>
      <c r="Z74" s="58"/>
      <c r="AA74" s="59"/>
      <c r="AB74" s="59">
        <v>0</v>
      </c>
      <c r="AC74" s="60">
        <f t="shared" si="36"/>
        <v>225</v>
      </c>
      <c r="AD74" s="60"/>
      <c r="AE74" s="61">
        <f t="shared" si="8"/>
        <v>4.5</v>
      </c>
      <c r="AF74" s="61">
        <v>0</v>
      </c>
      <c r="AG74" s="61">
        <v>0</v>
      </c>
      <c r="AH74" s="92"/>
      <c r="AI74" s="112">
        <v>100</v>
      </c>
      <c r="AJ74" s="93">
        <f t="shared" si="37"/>
        <v>120.5</v>
      </c>
      <c r="AK74" s="94"/>
      <c r="AL74" s="62"/>
      <c r="AM74" s="63">
        <f t="shared" si="38"/>
        <v>100</v>
      </c>
      <c r="AN74" s="63">
        <f t="shared" si="39"/>
        <v>1</v>
      </c>
      <c r="AO74" s="63">
        <f t="shared" si="40"/>
        <v>0</v>
      </c>
      <c r="AP74" s="63"/>
      <c r="AQ74" s="63">
        <f t="shared" si="41"/>
        <v>20</v>
      </c>
      <c r="AR74" s="63">
        <f t="shared" si="42"/>
        <v>1</v>
      </c>
      <c r="AS74" s="63">
        <f t="shared" si="43"/>
        <v>0</v>
      </c>
      <c r="AT74" s="63">
        <f t="shared" si="44"/>
        <v>0</v>
      </c>
      <c r="AU74" s="63">
        <f t="shared" si="45"/>
        <v>0</v>
      </c>
      <c r="AV74" s="63">
        <f t="shared" si="46"/>
        <v>0</v>
      </c>
      <c r="AW74" s="63">
        <f t="shared" si="47"/>
        <v>0</v>
      </c>
      <c r="AX74" s="63">
        <f t="shared" si="48"/>
        <v>0</v>
      </c>
      <c r="AY74" s="64">
        <f t="shared" si="49"/>
        <v>0.5</v>
      </c>
      <c r="AZ74" s="65">
        <f t="shared" si="50"/>
        <v>120.5</v>
      </c>
      <c r="BA74" s="45"/>
      <c r="BB74" s="66">
        <f t="shared" si="51"/>
        <v>120.5</v>
      </c>
      <c r="BC74" s="62">
        <f t="shared" si="52"/>
        <v>20.5</v>
      </c>
      <c r="BD74" s="62">
        <f t="shared" si="53"/>
        <v>20.5</v>
      </c>
      <c r="BE74" s="62">
        <f t="shared" si="54"/>
        <v>0.5</v>
      </c>
      <c r="BF74" s="62">
        <f t="shared" si="55"/>
        <v>0.5</v>
      </c>
      <c r="BG74" s="62">
        <f t="shared" si="56"/>
        <v>0.5</v>
      </c>
      <c r="BH74" s="62">
        <f t="shared" si="57"/>
        <v>0.5</v>
      </c>
      <c r="BI74" s="62"/>
    </row>
    <row r="75" spans="1:61" ht="30" customHeight="1">
      <c r="A75" s="83">
        <v>63</v>
      </c>
      <c r="B75" s="50" t="s">
        <v>249</v>
      </c>
      <c r="C75" s="84" t="s">
        <v>250</v>
      </c>
      <c r="D75" s="84" t="s">
        <v>251</v>
      </c>
      <c r="E75" s="85" t="s">
        <v>232</v>
      </c>
      <c r="F75" s="68">
        <v>45598</v>
      </c>
      <c r="G75" s="51">
        <v>208</v>
      </c>
      <c r="H75" s="52">
        <v>26</v>
      </c>
      <c r="I75" s="53">
        <f t="shared" si="30"/>
        <v>208</v>
      </c>
      <c r="J75" s="86"/>
      <c r="K75" s="87">
        <f t="shared" si="31"/>
        <v>0</v>
      </c>
      <c r="L75" s="86"/>
      <c r="M75" s="88">
        <f t="shared" si="32"/>
        <v>0</v>
      </c>
      <c r="N75" s="89"/>
      <c r="O75" s="87">
        <f t="shared" si="33"/>
        <v>0</v>
      </c>
      <c r="P75" s="57">
        <v>0</v>
      </c>
      <c r="Q75" s="57">
        <v>0</v>
      </c>
      <c r="R75" s="54"/>
      <c r="S75" s="55">
        <v>0</v>
      </c>
      <c r="T75" s="56"/>
      <c r="U75" s="57">
        <f t="shared" si="34"/>
        <v>0</v>
      </c>
      <c r="V75" s="57">
        <v>9.6150000000000002</v>
      </c>
      <c r="W75" s="90">
        <v>7</v>
      </c>
      <c r="X75" s="56">
        <v>8</v>
      </c>
      <c r="Y75" s="91">
        <f t="shared" si="35"/>
        <v>8</v>
      </c>
      <c r="Z75" s="58"/>
      <c r="AA75" s="59"/>
      <c r="AB75" s="59">
        <v>0</v>
      </c>
      <c r="AC75" s="60">
        <f t="shared" si="36"/>
        <v>216.61500000000001</v>
      </c>
      <c r="AD75" s="60"/>
      <c r="AE75" s="61">
        <f t="shared" si="8"/>
        <v>4.3323</v>
      </c>
      <c r="AF75" s="61">
        <v>0</v>
      </c>
      <c r="AG75" s="61">
        <v>0</v>
      </c>
      <c r="AH75" s="92"/>
      <c r="AI75" s="112">
        <v>100</v>
      </c>
      <c r="AJ75" s="93">
        <f t="shared" si="37"/>
        <v>112.28270000000001</v>
      </c>
      <c r="AK75" s="94"/>
      <c r="AL75" s="62"/>
      <c r="AM75" s="63">
        <f t="shared" si="38"/>
        <v>100</v>
      </c>
      <c r="AN75" s="63">
        <f t="shared" si="39"/>
        <v>1</v>
      </c>
      <c r="AO75" s="63">
        <f t="shared" si="40"/>
        <v>0</v>
      </c>
      <c r="AP75" s="63"/>
      <c r="AQ75" s="63">
        <f t="shared" si="41"/>
        <v>0</v>
      </c>
      <c r="AR75" s="63">
        <f t="shared" si="42"/>
        <v>0</v>
      </c>
      <c r="AS75" s="63">
        <f t="shared" si="43"/>
        <v>10</v>
      </c>
      <c r="AT75" s="63">
        <f t="shared" si="44"/>
        <v>1</v>
      </c>
      <c r="AU75" s="63">
        <f t="shared" si="45"/>
        <v>0</v>
      </c>
      <c r="AV75" s="63">
        <f t="shared" si="46"/>
        <v>0</v>
      </c>
      <c r="AW75" s="63">
        <f t="shared" si="47"/>
        <v>2</v>
      </c>
      <c r="AX75" s="63">
        <f t="shared" si="48"/>
        <v>2</v>
      </c>
      <c r="AY75" s="64">
        <f t="shared" si="49"/>
        <v>0.2827000000000055</v>
      </c>
      <c r="AZ75" s="65">
        <f t="shared" si="50"/>
        <v>112.28270000000001</v>
      </c>
      <c r="BA75" s="45"/>
      <c r="BB75" s="66">
        <f t="shared" si="51"/>
        <v>112.28270000000001</v>
      </c>
      <c r="BC75" s="62">
        <f t="shared" si="52"/>
        <v>12.282700000000006</v>
      </c>
      <c r="BD75" s="62">
        <f t="shared" si="53"/>
        <v>12.282700000000006</v>
      </c>
      <c r="BE75" s="62">
        <f t="shared" si="54"/>
        <v>12.282700000000006</v>
      </c>
      <c r="BF75" s="62">
        <f t="shared" si="55"/>
        <v>2.2827000000000055</v>
      </c>
      <c r="BG75" s="62">
        <f t="shared" si="56"/>
        <v>2.2827000000000055</v>
      </c>
      <c r="BH75" s="62">
        <f t="shared" si="57"/>
        <v>0.2827000000000055</v>
      </c>
      <c r="BI75" s="62"/>
    </row>
    <row r="76" spans="1:61" ht="30" customHeight="1">
      <c r="A76" s="83">
        <v>64</v>
      </c>
      <c r="B76" s="50" t="s">
        <v>252</v>
      </c>
      <c r="C76" s="84" t="s">
        <v>253</v>
      </c>
      <c r="D76" s="84" t="s">
        <v>254</v>
      </c>
      <c r="E76" s="85" t="s">
        <v>232</v>
      </c>
      <c r="F76" s="68">
        <v>45600</v>
      </c>
      <c r="G76" s="51">
        <v>208</v>
      </c>
      <c r="H76" s="52">
        <v>26</v>
      </c>
      <c r="I76" s="53">
        <f t="shared" si="30"/>
        <v>208</v>
      </c>
      <c r="J76" s="86"/>
      <c r="K76" s="87">
        <f t="shared" si="31"/>
        <v>0</v>
      </c>
      <c r="L76" s="86"/>
      <c r="M76" s="88">
        <f t="shared" si="32"/>
        <v>0</v>
      </c>
      <c r="N76" s="89"/>
      <c r="O76" s="87">
        <f t="shared" si="33"/>
        <v>0</v>
      </c>
      <c r="P76" s="57">
        <v>0</v>
      </c>
      <c r="Q76" s="57">
        <v>0</v>
      </c>
      <c r="R76" s="54"/>
      <c r="S76" s="55">
        <v>0</v>
      </c>
      <c r="T76" s="56"/>
      <c r="U76" s="57">
        <f t="shared" si="34"/>
        <v>0</v>
      </c>
      <c r="V76" s="57">
        <v>0</v>
      </c>
      <c r="W76" s="90">
        <v>7</v>
      </c>
      <c r="X76" s="56">
        <v>11</v>
      </c>
      <c r="Y76" s="91">
        <f t="shared" si="35"/>
        <v>11</v>
      </c>
      <c r="Z76" s="58"/>
      <c r="AA76" s="59"/>
      <c r="AB76" s="59">
        <v>0</v>
      </c>
      <c r="AC76" s="60">
        <f t="shared" si="36"/>
        <v>204</v>
      </c>
      <c r="AD76" s="60"/>
      <c r="AE76" s="61">
        <f t="shared" si="8"/>
        <v>4.08</v>
      </c>
      <c r="AF76" s="61">
        <v>0</v>
      </c>
      <c r="AG76" s="61">
        <v>0</v>
      </c>
      <c r="AH76" s="92"/>
      <c r="AI76" s="112">
        <v>100</v>
      </c>
      <c r="AJ76" s="93">
        <f t="shared" si="37"/>
        <v>99.919999999999987</v>
      </c>
      <c r="AK76" s="94"/>
      <c r="AL76" s="62"/>
      <c r="AM76" s="63">
        <f t="shared" si="38"/>
        <v>0</v>
      </c>
      <c r="AN76" s="63">
        <f t="shared" si="39"/>
        <v>0</v>
      </c>
      <c r="AO76" s="63">
        <f t="shared" si="40"/>
        <v>0</v>
      </c>
      <c r="AP76" s="63"/>
      <c r="AQ76" s="63">
        <f t="shared" si="41"/>
        <v>80</v>
      </c>
      <c r="AR76" s="63">
        <f t="shared" si="42"/>
        <v>4</v>
      </c>
      <c r="AS76" s="63">
        <f t="shared" si="43"/>
        <v>10</v>
      </c>
      <c r="AT76" s="63">
        <f t="shared" si="44"/>
        <v>1</v>
      </c>
      <c r="AU76" s="63">
        <f t="shared" si="45"/>
        <v>5</v>
      </c>
      <c r="AV76" s="63">
        <f t="shared" si="46"/>
        <v>1</v>
      </c>
      <c r="AW76" s="63">
        <f t="shared" si="47"/>
        <v>4</v>
      </c>
      <c r="AX76" s="63">
        <f t="shared" si="48"/>
        <v>4</v>
      </c>
      <c r="AY76" s="64">
        <f t="shared" si="49"/>
        <v>0.91999999999998749</v>
      </c>
      <c r="AZ76" s="65">
        <f t="shared" si="50"/>
        <v>99.919999999999987</v>
      </c>
      <c r="BA76" s="45"/>
      <c r="BB76" s="66">
        <f t="shared" si="51"/>
        <v>99.919999999999987</v>
      </c>
      <c r="BC76" s="62">
        <f t="shared" si="52"/>
        <v>99.919999999999987</v>
      </c>
      <c r="BD76" s="62">
        <f t="shared" si="53"/>
        <v>99.919999999999987</v>
      </c>
      <c r="BE76" s="62">
        <f t="shared" si="54"/>
        <v>19.919999999999987</v>
      </c>
      <c r="BF76" s="62">
        <f t="shared" si="55"/>
        <v>9.9199999999999875</v>
      </c>
      <c r="BG76" s="62">
        <f t="shared" si="56"/>
        <v>4.9199999999999875</v>
      </c>
      <c r="BH76" s="62">
        <f t="shared" si="57"/>
        <v>0.91999999999998749</v>
      </c>
      <c r="BI76" s="62"/>
    </row>
    <row r="77" spans="1:61" ht="30" customHeight="1">
      <c r="A77" s="83">
        <v>65</v>
      </c>
      <c r="B77" s="50" t="s">
        <v>255</v>
      </c>
      <c r="C77" s="84" t="s">
        <v>256</v>
      </c>
      <c r="D77" s="84" t="s">
        <v>257</v>
      </c>
      <c r="E77" s="85" t="s">
        <v>232</v>
      </c>
      <c r="F77" s="68">
        <v>45614</v>
      </c>
      <c r="G77" s="51">
        <v>208</v>
      </c>
      <c r="H77" s="52">
        <v>26</v>
      </c>
      <c r="I77" s="53">
        <f t="shared" si="30"/>
        <v>208</v>
      </c>
      <c r="J77" s="86"/>
      <c r="K77" s="87">
        <f t="shared" si="31"/>
        <v>0</v>
      </c>
      <c r="L77" s="86"/>
      <c r="M77" s="88">
        <f t="shared" si="32"/>
        <v>0</v>
      </c>
      <c r="N77" s="89"/>
      <c r="O77" s="87">
        <f t="shared" si="33"/>
        <v>0</v>
      </c>
      <c r="P77" s="57">
        <v>0</v>
      </c>
      <c r="Q77" s="57">
        <v>0</v>
      </c>
      <c r="R77" s="54"/>
      <c r="S77" s="55">
        <v>0</v>
      </c>
      <c r="T77" s="56"/>
      <c r="U77" s="57">
        <f t="shared" si="34"/>
        <v>0</v>
      </c>
      <c r="V77" s="57">
        <v>0</v>
      </c>
      <c r="W77" s="90">
        <v>7</v>
      </c>
      <c r="X77" s="56">
        <v>36.28</v>
      </c>
      <c r="Y77" s="91">
        <f t="shared" si="35"/>
        <v>36.28</v>
      </c>
      <c r="Z77" s="58"/>
      <c r="AA77" s="59"/>
      <c r="AB77" s="59">
        <v>0</v>
      </c>
      <c r="AC77" s="60">
        <f t="shared" si="36"/>
        <v>178.72</v>
      </c>
      <c r="AD77" s="60"/>
      <c r="AE77" s="61">
        <f t="shared" ref="AE77:AE140" si="58">IF(AC77&gt;=300,300*2%,IF(AC77&lt;=0,0*2%,IF(AC77&lt;=100,100*2%,SUM(AC77*2%))))</f>
        <v>3.5744000000000002</v>
      </c>
      <c r="AF77" s="61">
        <v>0</v>
      </c>
      <c r="AG77" s="61">
        <v>0</v>
      </c>
      <c r="AH77" s="92"/>
      <c r="AI77" s="112">
        <v>100</v>
      </c>
      <c r="AJ77" s="93">
        <f t="shared" si="37"/>
        <v>75.145600000000002</v>
      </c>
      <c r="AK77" s="94"/>
      <c r="AL77" s="62"/>
      <c r="AM77" s="63">
        <f t="shared" si="38"/>
        <v>0</v>
      </c>
      <c r="AN77" s="63">
        <f t="shared" si="39"/>
        <v>0</v>
      </c>
      <c r="AO77" s="63">
        <f t="shared" si="40"/>
        <v>0</v>
      </c>
      <c r="AP77" s="63"/>
      <c r="AQ77" s="63">
        <f t="shared" si="41"/>
        <v>60</v>
      </c>
      <c r="AR77" s="63">
        <f t="shared" si="42"/>
        <v>3</v>
      </c>
      <c r="AS77" s="63">
        <f t="shared" si="43"/>
        <v>10</v>
      </c>
      <c r="AT77" s="63">
        <f t="shared" si="44"/>
        <v>1</v>
      </c>
      <c r="AU77" s="63">
        <f t="shared" si="45"/>
        <v>5</v>
      </c>
      <c r="AV77" s="63">
        <f t="shared" si="46"/>
        <v>1</v>
      </c>
      <c r="AW77" s="63">
        <f t="shared" si="47"/>
        <v>0</v>
      </c>
      <c r="AX77" s="63">
        <f t="shared" si="48"/>
        <v>0</v>
      </c>
      <c r="AY77" s="64">
        <f t="shared" si="49"/>
        <v>0.14560000000000173</v>
      </c>
      <c r="AZ77" s="65">
        <f t="shared" si="50"/>
        <v>75.145600000000002</v>
      </c>
      <c r="BA77" s="45"/>
      <c r="BB77" s="66">
        <f t="shared" si="51"/>
        <v>75.145600000000002</v>
      </c>
      <c r="BC77" s="62">
        <f t="shared" si="52"/>
        <v>75.145600000000002</v>
      </c>
      <c r="BD77" s="62">
        <f t="shared" si="53"/>
        <v>75.145600000000002</v>
      </c>
      <c r="BE77" s="62">
        <f t="shared" si="54"/>
        <v>15.145600000000002</v>
      </c>
      <c r="BF77" s="62">
        <f t="shared" si="55"/>
        <v>5.1456000000000017</v>
      </c>
      <c r="BG77" s="62">
        <f t="shared" si="56"/>
        <v>0.14560000000000173</v>
      </c>
      <c r="BH77" s="62">
        <f t="shared" si="57"/>
        <v>0.14560000000000173</v>
      </c>
      <c r="BI77" s="62"/>
    </row>
    <row r="78" spans="1:61" ht="30" customHeight="1">
      <c r="A78" s="83">
        <v>66</v>
      </c>
      <c r="B78" s="50" t="s">
        <v>258</v>
      </c>
      <c r="C78" s="84" t="s">
        <v>220</v>
      </c>
      <c r="D78" s="84" t="s">
        <v>259</v>
      </c>
      <c r="E78" s="85" t="s">
        <v>232</v>
      </c>
      <c r="F78" s="68">
        <v>45614</v>
      </c>
      <c r="G78" s="51">
        <v>208</v>
      </c>
      <c r="H78" s="52">
        <v>26</v>
      </c>
      <c r="I78" s="53">
        <f t="shared" si="30"/>
        <v>208</v>
      </c>
      <c r="J78" s="86"/>
      <c r="K78" s="87">
        <f t="shared" si="31"/>
        <v>0</v>
      </c>
      <c r="L78" s="86"/>
      <c r="M78" s="88">
        <f t="shared" si="32"/>
        <v>0</v>
      </c>
      <c r="N78" s="89"/>
      <c r="O78" s="87">
        <f t="shared" si="33"/>
        <v>0</v>
      </c>
      <c r="P78" s="57">
        <v>0</v>
      </c>
      <c r="Q78" s="57">
        <v>0</v>
      </c>
      <c r="R78" s="54"/>
      <c r="S78" s="55">
        <v>0</v>
      </c>
      <c r="T78" s="56"/>
      <c r="U78" s="57">
        <f t="shared" si="34"/>
        <v>0</v>
      </c>
      <c r="V78" s="57">
        <v>10</v>
      </c>
      <c r="W78" s="90">
        <v>7</v>
      </c>
      <c r="X78" s="56"/>
      <c r="Y78" s="91">
        <f t="shared" si="35"/>
        <v>0</v>
      </c>
      <c r="Z78" s="58"/>
      <c r="AA78" s="59"/>
      <c r="AB78" s="59">
        <v>0</v>
      </c>
      <c r="AC78" s="60">
        <f t="shared" si="36"/>
        <v>225</v>
      </c>
      <c r="AD78" s="60"/>
      <c r="AE78" s="61">
        <f t="shared" si="58"/>
        <v>4.5</v>
      </c>
      <c r="AF78" s="61">
        <v>0</v>
      </c>
      <c r="AG78" s="61">
        <v>0</v>
      </c>
      <c r="AH78" s="92"/>
      <c r="AI78" s="112">
        <v>100</v>
      </c>
      <c r="AJ78" s="93">
        <f t="shared" si="37"/>
        <v>120.5</v>
      </c>
      <c r="AK78" s="94"/>
      <c r="AL78" s="62"/>
      <c r="AM78" s="63">
        <f t="shared" si="38"/>
        <v>100</v>
      </c>
      <c r="AN78" s="63">
        <f t="shared" si="39"/>
        <v>1</v>
      </c>
      <c r="AO78" s="63">
        <f t="shared" si="40"/>
        <v>0</v>
      </c>
      <c r="AP78" s="63"/>
      <c r="AQ78" s="63">
        <f t="shared" si="41"/>
        <v>20</v>
      </c>
      <c r="AR78" s="63">
        <f t="shared" si="42"/>
        <v>1</v>
      </c>
      <c r="AS78" s="63">
        <f t="shared" si="43"/>
        <v>0</v>
      </c>
      <c r="AT78" s="63">
        <f t="shared" si="44"/>
        <v>0</v>
      </c>
      <c r="AU78" s="63">
        <f t="shared" si="45"/>
        <v>0</v>
      </c>
      <c r="AV78" s="63">
        <f t="shared" si="46"/>
        <v>0</v>
      </c>
      <c r="AW78" s="63">
        <f t="shared" si="47"/>
        <v>0</v>
      </c>
      <c r="AX78" s="63">
        <f t="shared" si="48"/>
        <v>0</v>
      </c>
      <c r="AY78" s="64">
        <f t="shared" si="49"/>
        <v>0.5</v>
      </c>
      <c r="AZ78" s="65">
        <f t="shared" si="50"/>
        <v>120.5</v>
      </c>
      <c r="BA78" s="45"/>
      <c r="BB78" s="66">
        <f t="shared" si="51"/>
        <v>120.5</v>
      </c>
      <c r="BC78" s="62">
        <f t="shared" si="52"/>
        <v>20.5</v>
      </c>
      <c r="BD78" s="62">
        <f t="shared" si="53"/>
        <v>20.5</v>
      </c>
      <c r="BE78" s="62">
        <f t="shared" si="54"/>
        <v>0.5</v>
      </c>
      <c r="BF78" s="62">
        <f t="shared" si="55"/>
        <v>0.5</v>
      </c>
      <c r="BG78" s="62">
        <f t="shared" si="56"/>
        <v>0.5</v>
      </c>
      <c r="BH78" s="62">
        <f t="shared" si="57"/>
        <v>0.5</v>
      </c>
      <c r="BI78" s="62"/>
    </row>
    <row r="79" spans="1:61" ht="30" customHeight="1">
      <c r="A79" s="83">
        <v>67</v>
      </c>
      <c r="B79" s="50" t="s">
        <v>260</v>
      </c>
      <c r="C79" s="84" t="s">
        <v>261</v>
      </c>
      <c r="D79" s="84" t="s">
        <v>262</v>
      </c>
      <c r="E79" s="85" t="s">
        <v>232</v>
      </c>
      <c r="F79" s="68">
        <v>45615</v>
      </c>
      <c r="G79" s="51">
        <v>208</v>
      </c>
      <c r="H79" s="52">
        <v>26</v>
      </c>
      <c r="I79" s="53">
        <f t="shared" si="30"/>
        <v>208</v>
      </c>
      <c r="J79" s="86"/>
      <c r="K79" s="87">
        <f t="shared" si="31"/>
        <v>0</v>
      </c>
      <c r="L79" s="86"/>
      <c r="M79" s="88">
        <f t="shared" si="32"/>
        <v>0</v>
      </c>
      <c r="N79" s="89"/>
      <c r="O79" s="87">
        <f t="shared" si="33"/>
        <v>0</v>
      </c>
      <c r="P79" s="57">
        <v>0</v>
      </c>
      <c r="Q79" s="57">
        <v>0</v>
      </c>
      <c r="R79" s="54"/>
      <c r="S79" s="55">
        <v>0</v>
      </c>
      <c r="T79" s="56"/>
      <c r="U79" s="57">
        <f t="shared" si="34"/>
        <v>0</v>
      </c>
      <c r="V79" s="57">
        <v>9.6150000000000002</v>
      </c>
      <c r="W79" s="90">
        <v>7</v>
      </c>
      <c r="X79" s="56">
        <v>8</v>
      </c>
      <c r="Y79" s="91">
        <f t="shared" si="35"/>
        <v>8</v>
      </c>
      <c r="Z79" s="58"/>
      <c r="AA79" s="59"/>
      <c r="AB79" s="59">
        <v>0</v>
      </c>
      <c r="AC79" s="60">
        <f t="shared" si="36"/>
        <v>216.61500000000001</v>
      </c>
      <c r="AD79" s="60"/>
      <c r="AE79" s="61">
        <f t="shared" si="58"/>
        <v>4.3323</v>
      </c>
      <c r="AF79" s="61">
        <v>0</v>
      </c>
      <c r="AG79" s="61">
        <v>0</v>
      </c>
      <c r="AH79" s="92"/>
      <c r="AI79" s="112">
        <v>100</v>
      </c>
      <c r="AJ79" s="93">
        <f t="shared" si="37"/>
        <v>112.28270000000001</v>
      </c>
      <c r="AK79" s="94"/>
      <c r="AL79" s="62"/>
      <c r="AM79" s="63">
        <f t="shared" si="38"/>
        <v>100</v>
      </c>
      <c r="AN79" s="63">
        <f t="shared" si="39"/>
        <v>1</v>
      </c>
      <c r="AO79" s="63">
        <f t="shared" si="40"/>
        <v>0</v>
      </c>
      <c r="AP79" s="63"/>
      <c r="AQ79" s="63">
        <f t="shared" si="41"/>
        <v>0</v>
      </c>
      <c r="AR79" s="63">
        <f t="shared" si="42"/>
        <v>0</v>
      </c>
      <c r="AS79" s="63">
        <f t="shared" si="43"/>
        <v>10</v>
      </c>
      <c r="AT79" s="63">
        <f t="shared" si="44"/>
        <v>1</v>
      </c>
      <c r="AU79" s="63">
        <f t="shared" si="45"/>
        <v>0</v>
      </c>
      <c r="AV79" s="63">
        <f t="shared" si="46"/>
        <v>0</v>
      </c>
      <c r="AW79" s="63">
        <f t="shared" si="47"/>
        <v>2</v>
      </c>
      <c r="AX79" s="63">
        <f t="shared" si="48"/>
        <v>2</v>
      </c>
      <c r="AY79" s="64">
        <f t="shared" si="49"/>
        <v>0.2827000000000055</v>
      </c>
      <c r="AZ79" s="65">
        <f t="shared" si="50"/>
        <v>112.28270000000001</v>
      </c>
      <c r="BA79" s="45"/>
      <c r="BB79" s="66">
        <f t="shared" si="51"/>
        <v>112.28270000000001</v>
      </c>
      <c r="BC79" s="62">
        <f t="shared" si="52"/>
        <v>12.282700000000006</v>
      </c>
      <c r="BD79" s="62">
        <f t="shared" si="53"/>
        <v>12.282700000000006</v>
      </c>
      <c r="BE79" s="62">
        <f t="shared" si="54"/>
        <v>12.282700000000006</v>
      </c>
      <c r="BF79" s="62">
        <f t="shared" si="55"/>
        <v>2.2827000000000055</v>
      </c>
      <c r="BG79" s="62">
        <f t="shared" si="56"/>
        <v>2.2827000000000055</v>
      </c>
      <c r="BH79" s="62">
        <f t="shared" si="57"/>
        <v>0.2827000000000055</v>
      </c>
      <c r="BI79" s="62"/>
    </row>
    <row r="80" spans="1:61" ht="30" customHeight="1">
      <c r="A80" s="83">
        <v>68</v>
      </c>
      <c r="B80" s="50" t="s">
        <v>263</v>
      </c>
      <c r="C80" s="84" t="s">
        <v>264</v>
      </c>
      <c r="D80" s="84" t="s">
        <v>102</v>
      </c>
      <c r="E80" s="85" t="s">
        <v>232</v>
      </c>
      <c r="F80" s="68">
        <v>45618</v>
      </c>
      <c r="G80" s="51">
        <v>208</v>
      </c>
      <c r="H80" s="52">
        <v>26</v>
      </c>
      <c r="I80" s="53">
        <f t="shared" si="30"/>
        <v>208</v>
      </c>
      <c r="J80" s="86"/>
      <c r="K80" s="87">
        <f t="shared" si="31"/>
        <v>0</v>
      </c>
      <c r="L80" s="86"/>
      <c r="M80" s="88">
        <f t="shared" si="32"/>
        <v>0</v>
      </c>
      <c r="N80" s="89"/>
      <c r="O80" s="87">
        <f t="shared" si="33"/>
        <v>0</v>
      </c>
      <c r="P80" s="57">
        <v>0</v>
      </c>
      <c r="Q80" s="57">
        <v>0</v>
      </c>
      <c r="R80" s="54"/>
      <c r="S80" s="55">
        <v>0</v>
      </c>
      <c r="T80" s="56"/>
      <c r="U80" s="57">
        <f t="shared" si="34"/>
        <v>0</v>
      </c>
      <c r="V80" s="57">
        <v>9.2309999999999999</v>
      </c>
      <c r="W80" s="90">
        <v>7</v>
      </c>
      <c r="X80" s="56">
        <v>16</v>
      </c>
      <c r="Y80" s="91">
        <f t="shared" si="35"/>
        <v>16</v>
      </c>
      <c r="Z80" s="58"/>
      <c r="AA80" s="59"/>
      <c r="AB80" s="59">
        <v>0</v>
      </c>
      <c r="AC80" s="60">
        <f t="shared" si="36"/>
        <v>208.23099999999999</v>
      </c>
      <c r="AD80" s="60"/>
      <c r="AE80" s="61">
        <f t="shared" si="58"/>
        <v>4.1646200000000002</v>
      </c>
      <c r="AF80" s="61">
        <v>0</v>
      </c>
      <c r="AG80" s="61">
        <v>0</v>
      </c>
      <c r="AH80" s="92"/>
      <c r="AI80" s="112">
        <v>100</v>
      </c>
      <c r="AJ80" s="93">
        <f t="shared" si="37"/>
        <v>104.06637999999998</v>
      </c>
      <c r="AK80" s="94"/>
      <c r="AL80" s="62"/>
      <c r="AM80" s="63">
        <f t="shared" si="38"/>
        <v>100</v>
      </c>
      <c r="AN80" s="63">
        <f t="shared" si="39"/>
        <v>1</v>
      </c>
      <c r="AO80" s="63">
        <f t="shared" si="40"/>
        <v>0</v>
      </c>
      <c r="AP80" s="63"/>
      <c r="AQ80" s="63">
        <f t="shared" si="41"/>
        <v>0</v>
      </c>
      <c r="AR80" s="63">
        <f t="shared" si="42"/>
        <v>0</v>
      </c>
      <c r="AS80" s="63">
        <f t="shared" si="43"/>
        <v>0</v>
      </c>
      <c r="AT80" s="63">
        <f t="shared" si="44"/>
        <v>0</v>
      </c>
      <c r="AU80" s="63">
        <f t="shared" si="45"/>
        <v>0</v>
      </c>
      <c r="AV80" s="63">
        <f t="shared" si="46"/>
        <v>0</v>
      </c>
      <c r="AW80" s="63">
        <f t="shared" si="47"/>
        <v>4</v>
      </c>
      <c r="AX80" s="63">
        <f t="shared" si="48"/>
        <v>4</v>
      </c>
      <c r="AY80" s="64">
        <f t="shared" si="49"/>
        <v>6.637999999998101E-2</v>
      </c>
      <c r="AZ80" s="65">
        <f t="shared" si="50"/>
        <v>104.06637999999998</v>
      </c>
      <c r="BA80" s="45"/>
      <c r="BB80" s="66">
        <f t="shared" si="51"/>
        <v>104.06637999999998</v>
      </c>
      <c r="BC80" s="62">
        <f t="shared" si="52"/>
        <v>4.066379999999981</v>
      </c>
      <c r="BD80" s="62">
        <f t="shared" si="53"/>
        <v>4.066379999999981</v>
      </c>
      <c r="BE80" s="62">
        <f t="shared" si="54"/>
        <v>4.066379999999981</v>
      </c>
      <c r="BF80" s="62">
        <f t="shared" si="55"/>
        <v>4.066379999999981</v>
      </c>
      <c r="BG80" s="62">
        <f t="shared" si="56"/>
        <v>4.066379999999981</v>
      </c>
      <c r="BH80" s="62">
        <f t="shared" si="57"/>
        <v>6.637999999998101E-2</v>
      </c>
      <c r="BI80" s="62"/>
    </row>
    <row r="81" spans="1:61" ht="30" customHeight="1">
      <c r="A81" s="83">
        <v>69</v>
      </c>
      <c r="B81" s="50" t="s">
        <v>265</v>
      </c>
      <c r="C81" s="84" t="s">
        <v>266</v>
      </c>
      <c r="D81" s="84" t="s">
        <v>267</v>
      </c>
      <c r="E81" s="85" t="s">
        <v>232</v>
      </c>
      <c r="F81" s="68">
        <v>45621</v>
      </c>
      <c r="G81" s="51">
        <v>208</v>
      </c>
      <c r="H81" s="52">
        <v>26</v>
      </c>
      <c r="I81" s="53">
        <f t="shared" si="30"/>
        <v>208</v>
      </c>
      <c r="J81" s="86"/>
      <c r="K81" s="87">
        <f t="shared" si="31"/>
        <v>0</v>
      </c>
      <c r="L81" s="86"/>
      <c r="M81" s="88">
        <f t="shared" si="32"/>
        <v>0</v>
      </c>
      <c r="N81" s="89"/>
      <c r="O81" s="87">
        <f t="shared" si="33"/>
        <v>0</v>
      </c>
      <c r="P81" s="57">
        <v>0</v>
      </c>
      <c r="Q81" s="57">
        <v>0</v>
      </c>
      <c r="R81" s="54"/>
      <c r="S81" s="55">
        <v>0</v>
      </c>
      <c r="T81" s="56"/>
      <c r="U81" s="57">
        <f t="shared" si="34"/>
        <v>0</v>
      </c>
      <c r="V81" s="57">
        <v>10</v>
      </c>
      <c r="W81" s="90">
        <v>7</v>
      </c>
      <c r="X81" s="56"/>
      <c r="Y81" s="91">
        <f t="shared" si="35"/>
        <v>0</v>
      </c>
      <c r="Z81" s="58"/>
      <c r="AA81" s="59"/>
      <c r="AB81" s="59">
        <v>0</v>
      </c>
      <c r="AC81" s="60">
        <f t="shared" si="36"/>
        <v>225</v>
      </c>
      <c r="AD81" s="60"/>
      <c r="AE81" s="61">
        <f t="shared" si="58"/>
        <v>4.5</v>
      </c>
      <c r="AF81" s="61">
        <v>0</v>
      </c>
      <c r="AG81" s="61">
        <v>0</v>
      </c>
      <c r="AH81" s="92"/>
      <c r="AI81" s="112">
        <v>100</v>
      </c>
      <c r="AJ81" s="93">
        <f t="shared" si="37"/>
        <v>120.5</v>
      </c>
      <c r="AK81" s="94"/>
      <c r="AL81" s="62"/>
      <c r="AM81" s="63">
        <f t="shared" si="38"/>
        <v>100</v>
      </c>
      <c r="AN81" s="63">
        <f t="shared" si="39"/>
        <v>1</v>
      </c>
      <c r="AO81" s="63">
        <f t="shared" si="40"/>
        <v>0</v>
      </c>
      <c r="AP81" s="63"/>
      <c r="AQ81" s="63">
        <f t="shared" si="41"/>
        <v>20</v>
      </c>
      <c r="AR81" s="63">
        <f t="shared" si="42"/>
        <v>1</v>
      </c>
      <c r="AS81" s="63">
        <f t="shared" si="43"/>
        <v>0</v>
      </c>
      <c r="AT81" s="63">
        <f t="shared" si="44"/>
        <v>0</v>
      </c>
      <c r="AU81" s="63">
        <f t="shared" si="45"/>
        <v>0</v>
      </c>
      <c r="AV81" s="63">
        <f t="shared" si="46"/>
        <v>0</v>
      </c>
      <c r="AW81" s="63">
        <f t="shared" si="47"/>
        <v>0</v>
      </c>
      <c r="AX81" s="63">
        <f t="shared" si="48"/>
        <v>0</v>
      </c>
      <c r="AY81" s="64">
        <f t="shared" si="49"/>
        <v>0.5</v>
      </c>
      <c r="AZ81" s="65">
        <f t="shared" si="50"/>
        <v>120.5</v>
      </c>
      <c r="BA81" s="45"/>
      <c r="BB81" s="66">
        <f t="shared" si="51"/>
        <v>120.5</v>
      </c>
      <c r="BC81" s="62">
        <f t="shared" si="52"/>
        <v>20.5</v>
      </c>
      <c r="BD81" s="62">
        <f t="shared" si="53"/>
        <v>20.5</v>
      </c>
      <c r="BE81" s="62">
        <f t="shared" si="54"/>
        <v>0.5</v>
      </c>
      <c r="BF81" s="62">
        <f t="shared" si="55"/>
        <v>0.5</v>
      </c>
      <c r="BG81" s="62">
        <f t="shared" si="56"/>
        <v>0.5</v>
      </c>
      <c r="BH81" s="62">
        <f t="shared" si="57"/>
        <v>0.5</v>
      </c>
      <c r="BI81" s="62"/>
    </row>
    <row r="82" spans="1:61" ht="30" customHeight="1">
      <c r="A82" s="83">
        <v>70</v>
      </c>
      <c r="B82" s="50" t="s">
        <v>268</v>
      </c>
      <c r="C82" s="84" t="s">
        <v>269</v>
      </c>
      <c r="D82" s="84" t="s">
        <v>270</v>
      </c>
      <c r="E82" s="85" t="s">
        <v>232</v>
      </c>
      <c r="F82" s="68">
        <v>45628</v>
      </c>
      <c r="G82" s="51">
        <v>208</v>
      </c>
      <c r="H82" s="52">
        <v>26</v>
      </c>
      <c r="I82" s="53">
        <f t="shared" si="30"/>
        <v>208</v>
      </c>
      <c r="J82" s="86"/>
      <c r="K82" s="87">
        <f t="shared" si="31"/>
        <v>0</v>
      </c>
      <c r="L82" s="86"/>
      <c r="M82" s="88">
        <f t="shared" si="32"/>
        <v>0</v>
      </c>
      <c r="N82" s="89"/>
      <c r="O82" s="87">
        <f t="shared" si="33"/>
        <v>0</v>
      </c>
      <c r="P82" s="57">
        <v>0</v>
      </c>
      <c r="Q82" s="57">
        <v>0</v>
      </c>
      <c r="R82" s="54"/>
      <c r="S82" s="55">
        <v>0</v>
      </c>
      <c r="T82" s="56"/>
      <c r="U82" s="57">
        <f t="shared" si="34"/>
        <v>0</v>
      </c>
      <c r="V82" s="57">
        <v>10</v>
      </c>
      <c r="W82" s="90">
        <v>7</v>
      </c>
      <c r="X82" s="56"/>
      <c r="Y82" s="91">
        <f t="shared" si="35"/>
        <v>0</v>
      </c>
      <c r="Z82" s="58"/>
      <c r="AA82" s="59"/>
      <c r="AB82" s="59">
        <v>0</v>
      </c>
      <c r="AC82" s="60">
        <f t="shared" si="36"/>
        <v>225</v>
      </c>
      <c r="AD82" s="60"/>
      <c r="AE82" s="61">
        <f t="shared" si="58"/>
        <v>4.5</v>
      </c>
      <c r="AF82" s="61">
        <v>0</v>
      </c>
      <c r="AG82" s="61">
        <v>0</v>
      </c>
      <c r="AH82" s="92"/>
      <c r="AI82" s="112">
        <v>100</v>
      </c>
      <c r="AJ82" s="93">
        <f t="shared" si="37"/>
        <v>120.5</v>
      </c>
      <c r="AK82" s="94"/>
      <c r="AL82" s="62"/>
      <c r="AM82" s="63">
        <f t="shared" si="38"/>
        <v>100</v>
      </c>
      <c r="AN82" s="63">
        <f t="shared" si="39"/>
        <v>1</v>
      </c>
      <c r="AO82" s="63">
        <f t="shared" si="40"/>
        <v>0</v>
      </c>
      <c r="AP82" s="63"/>
      <c r="AQ82" s="63">
        <f t="shared" si="41"/>
        <v>20</v>
      </c>
      <c r="AR82" s="63">
        <f t="shared" si="42"/>
        <v>1</v>
      </c>
      <c r="AS82" s="63">
        <f t="shared" si="43"/>
        <v>0</v>
      </c>
      <c r="AT82" s="63">
        <f t="shared" si="44"/>
        <v>0</v>
      </c>
      <c r="AU82" s="63">
        <f t="shared" si="45"/>
        <v>0</v>
      </c>
      <c r="AV82" s="63">
        <f t="shared" si="46"/>
        <v>0</v>
      </c>
      <c r="AW82" s="63">
        <f t="shared" si="47"/>
        <v>0</v>
      </c>
      <c r="AX82" s="63">
        <f t="shared" si="48"/>
        <v>0</v>
      </c>
      <c r="AY82" s="64">
        <f t="shared" si="49"/>
        <v>0.5</v>
      </c>
      <c r="AZ82" s="65">
        <f t="shared" si="50"/>
        <v>120.5</v>
      </c>
      <c r="BA82" s="45"/>
      <c r="BB82" s="66">
        <f t="shared" si="51"/>
        <v>120.5</v>
      </c>
      <c r="BC82" s="62">
        <f t="shared" si="52"/>
        <v>20.5</v>
      </c>
      <c r="BD82" s="62">
        <f t="shared" si="53"/>
        <v>20.5</v>
      </c>
      <c r="BE82" s="62">
        <f t="shared" si="54"/>
        <v>0.5</v>
      </c>
      <c r="BF82" s="62">
        <f t="shared" si="55"/>
        <v>0.5</v>
      </c>
      <c r="BG82" s="62">
        <f t="shared" si="56"/>
        <v>0.5</v>
      </c>
      <c r="BH82" s="62">
        <f t="shared" si="57"/>
        <v>0.5</v>
      </c>
      <c r="BI82" s="62"/>
    </row>
    <row r="83" spans="1:61" ht="30" customHeight="1">
      <c r="A83" s="83">
        <v>71</v>
      </c>
      <c r="B83" s="50" t="s">
        <v>271</v>
      </c>
      <c r="C83" s="84" t="s">
        <v>272</v>
      </c>
      <c r="D83" s="84" t="s">
        <v>273</v>
      </c>
      <c r="E83" s="85" t="s">
        <v>232</v>
      </c>
      <c r="F83" s="68">
        <v>45628</v>
      </c>
      <c r="G83" s="51">
        <v>208</v>
      </c>
      <c r="H83" s="52">
        <v>26</v>
      </c>
      <c r="I83" s="53">
        <f t="shared" si="30"/>
        <v>208</v>
      </c>
      <c r="J83" s="86"/>
      <c r="K83" s="87">
        <f t="shared" si="31"/>
        <v>0</v>
      </c>
      <c r="L83" s="86"/>
      <c r="M83" s="88">
        <f t="shared" si="32"/>
        <v>0</v>
      </c>
      <c r="N83" s="89"/>
      <c r="O83" s="87">
        <f t="shared" si="33"/>
        <v>0</v>
      </c>
      <c r="P83" s="57">
        <v>0</v>
      </c>
      <c r="Q83" s="57">
        <v>0</v>
      </c>
      <c r="R83" s="54"/>
      <c r="S83" s="55">
        <v>0</v>
      </c>
      <c r="T83" s="56"/>
      <c r="U83" s="57">
        <f t="shared" si="34"/>
        <v>0</v>
      </c>
      <c r="V83" s="57">
        <v>10</v>
      </c>
      <c r="W83" s="90">
        <v>7</v>
      </c>
      <c r="X83" s="56"/>
      <c r="Y83" s="91">
        <f t="shared" si="35"/>
        <v>0</v>
      </c>
      <c r="Z83" s="58"/>
      <c r="AA83" s="59"/>
      <c r="AB83" s="59">
        <v>0</v>
      </c>
      <c r="AC83" s="60">
        <f t="shared" si="36"/>
        <v>225</v>
      </c>
      <c r="AD83" s="60"/>
      <c r="AE83" s="61">
        <f t="shared" si="58"/>
        <v>4.5</v>
      </c>
      <c r="AF83" s="61">
        <v>0</v>
      </c>
      <c r="AG83" s="61">
        <v>0</v>
      </c>
      <c r="AH83" s="92"/>
      <c r="AI83" s="112">
        <v>100</v>
      </c>
      <c r="AJ83" s="93">
        <f t="shared" si="37"/>
        <v>120.5</v>
      </c>
      <c r="AK83" s="94"/>
      <c r="AL83" s="62"/>
      <c r="AM83" s="63">
        <f t="shared" si="38"/>
        <v>100</v>
      </c>
      <c r="AN83" s="63">
        <f t="shared" si="39"/>
        <v>1</v>
      </c>
      <c r="AO83" s="63">
        <f t="shared" si="40"/>
        <v>0</v>
      </c>
      <c r="AP83" s="63"/>
      <c r="AQ83" s="63">
        <f t="shared" si="41"/>
        <v>20</v>
      </c>
      <c r="AR83" s="63">
        <f t="shared" si="42"/>
        <v>1</v>
      </c>
      <c r="AS83" s="63">
        <f t="shared" si="43"/>
        <v>0</v>
      </c>
      <c r="AT83" s="63">
        <f t="shared" si="44"/>
        <v>0</v>
      </c>
      <c r="AU83" s="63">
        <f t="shared" si="45"/>
        <v>0</v>
      </c>
      <c r="AV83" s="63">
        <f t="shared" si="46"/>
        <v>0</v>
      </c>
      <c r="AW83" s="63">
        <f t="shared" si="47"/>
        <v>0</v>
      </c>
      <c r="AX83" s="63">
        <f t="shared" si="48"/>
        <v>0</v>
      </c>
      <c r="AY83" s="64">
        <f t="shared" si="49"/>
        <v>0.5</v>
      </c>
      <c r="AZ83" s="65">
        <f t="shared" si="50"/>
        <v>120.5</v>
      </c>
      <c r="BA83" s="45"/>
      <c r="BB83" s="66">
        <f t="shared" si="51"/>
        <v>120.5</v>
      </c>
      <c r="BC83" s="62">
        <f t="shared" si="52"/>
        <v>20.5</v>
      </c>
      <c r="BD83" s="62">
        <f t="shared" si="53"/>
        <v>20.5</v>
      </c>
      <c r="BE83" s="62">
        <f t="shared" si="54"/>
        <v>0.5</v>
      </c>
      <c r="BF83" s="62">
        <f t="shared" si="55"/>
        <v>0.5</v>
      </c>
      <c r="BG83" s="62">
        <f t="shared" si="56"/>
        <v>0.5</v>
      </c>
      <c r="BH83" s="62">
        <f t="shared" si="57"/>
        <v>0.5</v>
      </c>
      <c r="BI83" s="62"/>
    </row>
    <row r="84" spans="1:61" ht="30" customHeight="1">
      <c r="A84" s="83">
        <v>72</v>
      </c>
      <c r="B84" s="50" t="s">
        <v>274</v>
      </c>
      <c r="C84" s="84" t="s">
        <v>275</v>
      </c>
      <c r="D84" s="84" t="s">
        <v>276</v>
      </c>
      <c r="E84" s="85" t="s">
        <v>232</v>
      </c>
      <c r="F84" s="68">
        <v>45628</v>
      </c>
      <c r="G84" s="51">
        <v>208</v>
      </c>
      <c r="H84" s="52">
        <v>26</v>
      </c>
      <c r="I84" s="53">
        <f t="shared" si="30"/>
        <v>208</v>
      </c>
      <c r="J84" s="86"/>
      <c r="K84" s="87">
        <f t="shared" si="31"/>
        <v>0</v>
      </c>
      <c r="L84" s="86"/>
      <c r="M84" s="88">
        <f t="shared" si="32"/>
        <v>0</v>
      </c>
      <c r="N84" s="89"/>
      <c r="O84" s="87">
        <f t="shared" si="33"/>
        <v>0</v>
      </c>
      <c r="P84" s="57">
        <v>0</v>
      </c>
      <c r="Q84" s="57">
        <v>0</v>
      </c>
      <c r="R84" s="54"/>
      <c r="S84" s="55">
        <v>0</v>
      </c>
      <c r="T84" s="56"/>
      <c r="U84" s="57">
        <f t="shared" si="34"/>
        <v>0</v>
      </c>
      <c r="V84" s="57">
        <v>0</v>
      </c>
      <c r="W84" s="90">
        <v>7</v>
      </c>
      <c r="X84" s="56">
        <v>11</v>
      </c>
      <c r="Y84" s="91">
        <f t="shared" si="35"/>
        <v>11</v>
      </c>
      <c r="Z84" s="58"/>
      <c r="AA84" s="59"/>
      <c r="AB84" s="59">
        <v>0</v>
      </c>
      <c r="AC84" s="60">
        <f t="shared" si="36"/>
        <v>204</v>
      </c>
      <c r="AD84" s="60"/>
      <c r="AE84" s="61">
        <f t="shared" si="58"/>
        <v>4.08</v>
      </c>
      <c r="AF84" s="61">
        <v>0</v>
      </c>
      <c r="AG84" s="61">
        <v>0</v>
      </c>
      <c r="AH84" s="92"/>
      <c r="AI84" s="112">
        <v>100</v>
      </c>
      <c r="AJ84" s="93">
        <f t="shared" si="37"/>
        <v>99.919999999999987</v>
      </c>
      <c r="AK84" s="94"/>
      <c r="AL84" s="62"/>
      <c r="AM84" s="63">
        <f t="shared" si="38"/>
        <v>0</v>
      </c>
      <c r="AN84" s="63">
        <f t="shared" si="39"/>
        <v>0</v>
      </c>
      <c r="AO84" s="63">
        <f t="shared" si="40"/>
        <v>0</v>
      </c>
      <c r="AP84" s="63"/>
      <c r="AQ84" s="63">
        <f t="shared" si="41"/>
        <v>80</v>
      </c>
      <c r="AR84" s="63">
        <f t="shared" si="42"/>
        <v>4</v>
      </c>
      <c r="AS84" s="63">
        <f t="shared" si="43"/>
        <v>10</v>
      </c>
      <c r="AT84" s="63">
        <f t="shared" si="44"/>
        <v>1</v>
      </c>
      <c r="AU84" s="63">
        <f t="shared" si="45"/>
        <v>5</v>
      </c>
      <c r="AV84" s="63">
        <f t="shared" si="46"/>
        <v>1</v>
      </c>
      <c r="AW84" s="63">
        <f t="shared" si="47"/>
        <v>4</v>
      </c>
      <c r="AX84" s="63">
        <f t="shared" si="48"/>
        <v>4</v>
      </c>
      <c r="AY84" s="64">
        <f t="shared" si="49"/>
        <v>0.91999999999998749</v>
      </c>
      <c r="AZ84" s="65">
        <f t="shared" si="50"/>
        <v>99.919999999999987</v>
      </c>
      <c r="BA84" s="45"/>
      <c r="BB84" s="66">
        <f t="shared" si="51"/>
        <v>99.919999999999987</v>
      </c>
      <c r="BC84" s="62">
        <f t="shared" si="52"/>
        <v>99.919999999999987</v>
      </c>
      <c r="BD84" s="62">
        <f t="shared" si="53"/>
        <v>99.919999999999987</v>
      </c>
      <c r="BE84" s="62">
        <f t="shared" si="54"/>
        <v>19.919999999999987</v>
      </c>
      <c r="BF84" s="62">
        <f t="shared" si="55"/>
        <v>9.9199999999999875</v>
      </c>
      <c r="BG84" s="62">
        <f t="shared" si="56"/>
        <v>4.9199999999999875</v>
      </c>
      <c r="BH84" s="62">
        <f t="shared" si="57"/>
        <v>0.91999999999998749</v>
      </c>
      <c r="BI84" s="62"/>
    </row>
    <row r="85" spans="1:61" ht="30" customHeight="1">
      <c r="A85" s="83">
        <v>73</v>
      </c>
      <c r="B85" s="50" t="s">
        <v>277</v>
      </c>
      <c r="C85" s="84" t="s">
        <v>278</v>
      </c>
      <c r="D85" s="84" t="s">
        <v>279</v>
      </c>
      <c r="E85" s="85" t="s">
        <v>232</v>
      </c>
      <c r="F85" s="68">
        <v>45628</v>
      </c>
      <c r="G85" s="51">
        <v>208</v>
      </c>
      <c r="H85" s="52">
        <v>26</v>
      </c>
      <c r="I85" s="53">
        <f t="shared" si="30"/>
        <v>208</v>
      </c>
      <c r="J85" s="86"/>
      <c r="K85" s="87">
        <f t="shared" si="31"/>
        <v>0</v>
      </c>
      <c r="L85" s="86"/>
      <c r="M85" s="88">
        <f t="shared" si="32"/>
        <v>0</v>
      </c>
      <c r="N85" s="89"/>
      <c r="O85" s="87">
        <f t="shared" si="33"/>
        <v>0</v>
      </c>
      <c r="P85" s="57">
        <v>0</v>
      </c>
      <c r="Q85" s="57">
        <v>0</v>
      </c>
      <c r="R85" s="54"/>
      <c r="S85" s="55">
        <v>0</v>
      </c>
      <c r="T85" s="56"/>
      <c r="U85" s="57">
        <f t="shared" si="34"/>
        <v>0</v>
      </c>
      <c r="V85" s="57">
        <v>9.6150000000000002</v>
      </c>
      <c r="W85" s="90">
        <v>7</v>
      </c>
      <c r="X85" s="56">
        <v>8</v>
      </c>
      <c r="Y85" s="91">
        <f t="shared" si="35"/>
        <v>8</v>
      </c>
      <c r="Z85" s="58"/>
      <c r="AA85" s="59"/>
      <c r="AB85" s="59">
        <v>0</v>
      </c>
      <c r="AC85" s="60">
        <f t="shared" si="36"/>
        <v>216.61500000000001</v>
      </c>
      <c r="AD85" s="60"/>
      <c r="AE85" s="61">
        <f t="shared" si="58"/>
        <v>4.3323</v>
      </c>
      <c r="AF85" s="61">
        <v>0</v>
      </c>
      <c r="AG85" s="61">
        <v>0</v>
      </c>
      <c r="AH85" s="92"/>
      <c r="AI85" s="112">
        <v>100</v>
      </c>
      <c r="AJ85" s="93">
        <f t="shared" si="37"/>
        <v>112.28270000000001</v>
      </c>
      <c r="AK85" s="94"/>
      <c r="AL85" s="62"/>
      <c r="AM85" s="63">
        <f t="shared" si="38"/>
        <v>100</v>
      </c>
      <c r="AN85" s="63">
        <f t="shared" si="39"/>
        <v>1</v>
      </c>
      <c r="AO85" s="63">
        <f t="shared" si="40"/>
        <v>0</v>
      </c>
      <c r="AP85" s="63"/>
      <c r="AQ85" s="63">
        <f t="shared" si="41"/>
        <v>0</v>
      </c>
      <c r="AR85" s="63">
        <f t="shared" si="42"/>
        <v>0</v>
      </c>
      <c r="AS85" s="63">
        <f t="shared" si="43"/>
        <v>10</v>
      </c>
      <c r="AT85" s="63">
        <f t="shared" si="44"/>
        <v>1</v>
      </c>
      <c r="AU85" s="63">
        <f t="shared" si="45"/>
        <v>0</v>
      </c>
      <c r="AV85" s="63">
        <f t="shared" si="46"/>
        <v>0</v>
      </c>
      <c r="AW85" s="63">
        <f t="shared" si="47"/>
        <v>2</v>
      </c>
      <c r="AX85" s="63">
        <f t="shared" si="48"/>
        <v>2</v>
      </c>
      <c r="AY85" s="64">
        <f t="shared" si="49"/>
        <v>0.2827000000000055</v>
      </c>
      <c r="AZ85" s="65">
        <f t="shared" si="50"/>
        <v>112.28270000000001</v>
      </c>
      <c r="BA85" s="45"/>
      <c r="BB85" s="66">
        <f t="shared" si="51"/>
        <v>112.28270000000001</v>
      </c>
      <c r="BC85" s="62">
        <f t="shared" si="52"/>
        <v>12.282700000000006</v>
      </c>
      <c r="BD85" s="62">
        <f t="shared" si="53"/>
        <v>12.282700000000006</v>
      </c>
      <c r="BE85" s="62">
        <f t="shared" si="54"/>
        <v>12.282700000000006</v>
      </c>
      <c r="BF85" s="62">
        <f t="shared" si="55"/>
        <v>2.2827000000000055</v>
      </c>
      <c r="BG85" s="62">
        <f t="shared" si="56"/>
        <v>2.2827000000000055</v>
      </c>
      <c r="BH85" s="62">
        <f t="shared" si="57"/>
        <v>0.2827000000000055</v>
      </c>
      <c r="BI85" s="62"/>
    </row>
    <row r="86" spans="1:61" ht="30" customHeight="1">
      <c r="A86" s="83">
        <v>74</v>
      </c>
      <c r="B86" s="50" t="s">
        <v>280</v>
      </c>
      <c r="C86" s="84" t="s">
        <v>250</v>
      </c>
      <c r="D86" s="84" t="s">
        <v>153</v>
      </c>
      <c r="E86" s="85" t="s">
        <v>232</v>
      </c>
      <c r="F86" s="68">
        <v>45642</v>
      </c>
      <c r="G86" s="51">
        <v>208</v>
      </c>
      <c r="H86" s="52">
        <v>26</v>
      </c>
      <c r="I86" s="53">
        <f t="shared" si="30"/>
        <v>208</v>
      </c>
      <c r="J86" s="86"/>
      <c r="K86" s="87">
        <f t="shared" si="31"/>
        <v>0</v>
      </c>
      <c r="L86" s="86"/>
      <c r="M86" s="88">
        <f t="shared" si="32"/>
        <v>0</v>
      </c>
      <c r="N86" s="89"/>
      <c r="O86" s="87">
        <f t="shared" si="33"/>
        <v>0</v>
      </c>
      <c r="P86" s="57">
        <v>0</v>
      </c>
      <c r="Q86" s="57">
        <v>0</v>
      </c>
      <c r="R86" s="54"/>
      <c r="S86" s="55">
        <v>0</v>
      </c>
      <c r="T86" s="56"/>
      <c r="U86" s="57">
        <f t="shared" si="34"/>
        <v>0</v>
      </c>
      <c r="V86" s="57">
        <v>0</v>
      </c>
      <c r="W86" s="90">
        <v>7</v>
      </c>
      <c r="X86" s="56">
        <v>27</v>
      </c>
      <c r="Y86" s="91">
        <f t="shared" si="35"/>
        <v>27</v>
      </c>
      <c r="Z86" s="58"/>
      <c r="AA86" s="59"/>
      <c r="AB86" s="59">
        <v>0</v>
      </c>
      <c r="AC86" s="60">
        <f t="shared" si="36"/>
        <v>188</v>
      </c>
      <c r="AD86" s="60"/>
      <c r="AE86" s="61">
        <f t="shared" si="58"/>
        <v>3.7600000000000002</v>
      </c>
      <c r="AF86" s="61">
        <v>0</v>
      </c>
      <c r="AG86" s="61">
        <v>0</v>
      </c>
      <c r="AH86" s="92"/>
      <c r="AI86" s="112">
        <v>100</v>
      </c>
      <c r="AJ86" s="93">
        <f t="shared" si="37"/>
        <v>84.240000000000009</v>
      </c>
      <c r="AK86" s="94"/>
      <c r="AL86" s="62"/>
      <c r="AM86" s="63">
        <f t="shared" si="38"/>
        <v>0</v>
      </c>
      <c r="AN86" s="63">
        <f t="shared" si="39"/>
        <v>0</v>
      </c>
      <c r="AO86" s="63">
        <f t="shared" si="40"/>
        <v>0</v>
      </c>
      <c r="AP86" s="63"/>
      <c r="AQ86" s="63">
        <f t="shared" si="41"/>
        <v>80</v>
      </c>
      <c r="AR86" s="63">
        <f t="shared" si="42"/>
        <v>4</v>
      </c>
      <c r="AS86" s="63">
        <f t="shared" si="43"/>
        <v>0</v>
      </c>
      <c r="AT86" s="63">
        <f t="shared" si="44"/>
        <v>0</v>
      </c>
      <c r="AU86" s="63">
        <f t="shared" si="45"/>
        <v>0</v>
      </c>
      <c r="AV86" s="63">
        <f t="shared" si="46"/>
        <v>0</v>
      </c>
      <c r="AW86" s="63">
        <f t="shared" si="47"/>
        <v>4</v>
      </c>
      <c r="AX86" s="63">
        <f t="shared" si="48"/>
        <v>4</v>
      </c>
      <c r="AY86" s="64">
        <f t="shared" si="49"/>
        <v>0.24000000000000909</v>
      </c>
      <c r="AZ86" s="65">
        <f t="shared" si="50"/>
        <v>84.240000000000009</v>
      </c>
      <c r="BA86" s="45"/>
      <c r="BB86" s="66">
        <f t="shared" si="51"/>
        <v>84.240000000000009</v>
      </c>
      <c r="BC86" s="62">
        <f t="shared" si="52"/>
        <v>84.240000000000009</v>
      </c>
      <c r="BD86" s="62">
        <f t="shared" si="53"/>
        <v>84.240000000000009</v>
      </c>
      <c r="BE86" s="62">
        <f t="shared" si="54"/>
        <v>4.2400000000000091</v>
      </c>
      <c r="BF86" s="62">
        <f t="shared" si="55"/>
        <v>4.2400000000000091</v>
      </c>
      <c r="BG86" s="62">
        <f t="shared" si="56"/>
        <v>4.2400000000000091</v>
      </c>
      <c r="BH86" s="62">
        <f t="shared" si="57"/>
        <v>0.24000000000000909</v>
      </c>
      <c r="BI86" s="62"/>
    </row>
    <row r="87" spans="1:61" ht="30" customHeight="1">
      <c r="A87" s="83">
        <v>75</v>
      </c>
      <c r="B87" s="50" t="s">
        <v>281</v>
      </c>
      <c r="C87" s="84" t="s">
        <v>282</v>
      </c>
      <c r="D87" s="84" t="s">
        <v>283</v>
      </c>
      <c r="E87" s="85" t="s">
        <v>232</v>
      </c>
      <c r="F87" s="68">
        <v>45642</v>
      </c>
      <c r="G87" s="51">
        <v>208</v>
      </c>
      <c r="H87" s="52">
        <v>26</v>
      </c>
      <c r="I87" s="53">
        <f t="shared" si="30"/>
        <v>208</v>
      </c>
      <c r="J87" s="86"/>
      <c r="K87" s="87">
        <f t="shared" si="31"/>
        <v>0</v>
      </c>
      <c r="L87" s="86"/>
      <c r="M87" s="88">
        <f t="shared" si="32"/>
        <v>0</v>
      </c>
      <c r="N87" s="89"/>
      <c r="O87" s="87">
        <f t="shared" si="33"/>
        <v>0</v>
      </c>
      <c r="P87" s="57">
        <v>0</v>
      </c>
      <c r="Q87" s="57">
        <v>0</v>
      </c>
      <c r="R87" s="54"/>
      <c r="S87" s="55">
        <v>0</v>
      </c>
      <c r="T87" s="56"/>
      <c r="U87" s="57">
        <f t="shared" si="34"/>
        <v>0</v>
      </c>
      <c r="V87" s="57">
        <v>10</v>
      </c>
      <c r="W87" s="90">
        <v>7</v>
      </c>
      <c r="X87" s="56"/>
      <c r="Y87" s="91">
        <f t="shared" si="35"/>
        <v>0</v>
      </c>
      <c r="Z87" s="58"/>
      <c r="AA87" s="59"/>
      <c r="AB87" s="59">
        <v>0</v>
      </c>
      <c r="AC87" s="60">
        <f t="shared" si="36"/>
        <v>225</v>
      </c>
      <c r="AD87" s="60"/>
      <c r="AE87" s="61">
        <f t="shared" si="58"/>
        <v>4.5</v>
      </c>
      <c r="AF87" s="61">
        <v>0</v>
      </c>
      <c r="AG87" s="61">
        <v>0</v>
      </c>
      <c r="AH87" s="92"/>
      <c r="AI87" s="112">
        <v>100</v>
      </c>
      <c r="AJ87" s="93">
        <f t="shared" si="37"/>
        <v>120.5</v>
      </c>
      <c r="AK87" s="94"/>
      <c r="AL87" s="62"/>
      <c r="AM87" s="63">
        <f t="shared" si="38"/>
        <v>100</v>
      </c>
      <c r="AN87" s="63">
        <f t="shared" si="39"/>
        <v>1</v>
      </c>
      <c r="AO87" s="63">
        <f t="shared" si="40"/>
        <v>0</v>
      </c>
      <c r="AP87" s="63"/>
      <c r="AQ87" s="63">
        <f t="shared" si="41"/>
        <v>20</v>
      </c>
      <c r="AR87" s="63">
        <f t="shared" si="42"/>
        <v>1</v>
      </c>
      <c r="AS87" s="63">
        <f t="shared" si="43"/>
        <v>0</v>
      </c>
      <c r="AT87" s="63">
        <f t="shared" si="44"/>
        <v>0</v>
      </c>
      <c r="AU87" s="63">
        <f t="shared" si="45"/>
        <v>0</v>
      </c>
      <c r="AV87" s="63">
        <f t="shared" si="46"/>
        <v>0</v>
      </c>
      <c r="AW87" s="63">
        <f t="shared" si="47"/>
        <v>0</v>
      </c>
      <c r="AX87" s="63">
        <f t="shared" si="48"/>
        <v>0</v>
      </c>
      <c r="AY87" s="64">
        <f t="shared" si="49"/>
        <v>0.5</v>
      </c>
      <c r="AZ87" s="65">
        <f t="shared" si="50"/>
        <v>120.5</v>
      </c>
      <c r="BA87" s="45"/>
      <c r="BB87" s="66">
        <f t="shared" si="51"/>
        <v>120.5</v>
      </c>
      <c r="BC87" s="62">
        <f t="shared" si="52"/>
        <v>20.5</v>
      </c>
      <c r="BD87" s="62">
        <f t="shared" si="53"/>
        <v>20.5</v>
      </c>
      <c r="BE87" s="62">
        <f t="shared" si="54"/>
        <v>0.5</v>
      </c>
      <c r="BF87" s="62">
        <f t="shared" si="55"/>
        <v>0.5</v>
      </c>
      <c r="BG87" s="62">
        <f t="shared" si="56"/>
        <v>0.5</v>
      </c>
      <c r="BH87" s="62">
        <f t="shared" si="57"/>
        <v>0.5</v>
      </c>
      <c r="BI87" s="62"/>
    </row>
    <row r="88" spans="1:61" ht="30" customHeight="1">
      <c r="A88" s="83">
        <v>76</v>
      </c>
      <c r="B88" s="50" t="s">
        <v>284</v>
      </c>
      <c r="C88" s="84" t="s">
        <v>245</v>
      </c>
      <c r="D88" s="84" t="s">
        <v>285</v>
      </c>
      <c r="E88" s="85" t="s">
        <v>232</v>
      </c>
      <c r="F88" s="68">
        <v>45642</v>
      </c>
      <c r="G88" s="51">
        <v>208</v>
      </c>
      <c r="H88" s="52">
        <v>26</v>
      </c>
      <c r="I88" s="53">
        <f t="shared" si="30"/>
        <v>208</v>
      </c>
      <c r="J88" s="86"/>
      <c r="K88" s="87">
        <f t="shared" si="31"/>
        <v>0</v>
      </c>
      <c r="L88" s="86"/>
      <c r="M88" s="88">
        <f t="shared" si="32"/>
        <v>0</v>
      </c>
      <c r="N88" s="89"/>
      <c r="O88" s="87">
        <f t="shared" si="33"/>
        <v>0</v>
      </c>
      <c r="P88" s="57">
        <v>0</v>
      </c>
      <c r="Q88" s="57">
        <v>0</v>
      </c>
      <c r="R88" s="54"/>
      <c r="S88" s="55">
        <v>0</v>
      </c>
      <c r="T88" s="56"/>
      <c r="U88" s="57">
        <f t="shared" si="34"/>
        <v>0</v>
      </c>
      <c r="V88" s="57">
        <v>10</v>
      </c>
      <c r="W88" s="90">
        <v>7</v>
      </c>
      <c r="X88" s="56"/>
      <c r="Y88" s="91">
        <f t="shared" si="35"/>
        <v>0</v>
      </c>
      <c r="Z88" s="58"/>
      <c r="AA88" s="59"/>
      <c r="AB88" s="59">
        <v>0</v>
      </c>
      <c r="AC88" s="60">
        <f t="shared" si="36"/>
        <v>225</v>
      </c>
      <c r="AD88" s="60"/>
      <c r="AE88" s="61">
        <f t="shared" si="58"/>
        <v>4.5</v>
      </c>
      <c r="AF88" s="61">
        <v>0</v>
      </c>
      <c r="AG88" s="61">
        <v>0</v>
      </c>
      <c r="AH88" s="92"/>
      <c r="AI88" s="112">
        <v>100</v>
      </c>
      <c r="AJ88" s="93">
        <f t="shared" si="37"/>
        <v>120.5</v>
      </c>
      <c r="AK88" s="94"/>
      <c r="AL88" s="62"/>
      <c r="AM88" s="63">
        <f t="shared" si="38"/>
        <v>100</v>
      </c>
      <c r="AN88" s="63">
        <f t="shared" si="39"/>
        <v>1</v>
      </c>
      <c r="AO88" s="63">
        <f t="shared" si="40"/>
        <v>0</v>
      </c>
      <c r="AP88" s="63"/>
      <c r="AQ88" s="63">
        <f t="shared" si="41"/>
        <v>20</v>
      </c>
      <c r="AR88" s="63">
        <f t="shared" si="42"/>
        <v>1</v>
      </c>
      <c r="AS88" s="63">
        <f t="shared" si="43"/>
        <v>0</v>
      </c>
      <c r="AT88" s="63">
        <f t="shared" si="44"/>
        <v>0</v>
      </c>
      <c r="AU88" s="63">
        <f t="shared" si="45"/>
        <v>0</v>
      </c>
      <c r="AV88" s="63">
        <f t="shared" si="46"/>
        <v>0</v>
      </c>
      <c r="AW88" s="63">
        <f t="shared" si="47"/>
        <v>0</v>
      </c>
      <c r="AX88" s="63">
        <f t="shared" si="48"/>
        <v>0</v>
      </c>
      <c r="AY88" s="64">
        <f t="shared" si="49"/>
        <v>0.5</v>
      </c>
      <c r="AZ88" s="65">
        <f t="shared" si="50"/>
        <v>120.5</v>
      </c>
      <c r="BA88" s="45"/>
      <c r="BB88" s="66">
        <f t="shared" si="51"/>
        <v>120.5</v>
      </c>
      <c r="BC88" s="62">
        <f t="shared" si="52"/>
        <v>20.5</v>
      </c>
      <c r="BD88" s="62">
        <f t="shared" si="53"/>
        <v>20.5</v>
      </c>
      <c r="BE88" s="62">
        <f t="shared" si="54"/>
        <v>0.5</v>
      </c>
      <c r="BF88" s="62">
        <f t="shared" si="55"/>
        <v>0.5</v>
      </c>
      <c r="BG88" s="62">
        <f t="shared" si="56"/>
        <v>0.5</v>
      </c>
      <c r="BH88" s="62">
        <f t="shared" si="57"/>
        <v>0.5</v>
      </c>
      <c r="BI88" s="62"/>
    </row>
    <row r="89" spans="1:61" ht="30" customHeight="1">
      <c r="A89" s="83">
        <v>77</v>
      </c>
      <c r="B89" s="50" t="s">
        <v>286</v>
      </c>
      <c r="C89" s="84" t="s">
        <v>287</v>
      </c>
      <c r="D89" s="84" t="s">
        <v>288</v>
      </c>
      <c r="E89" s="85" t="s">
        <v>232</v>
      </c>
      <c r="F89" s="68">
        <v>45644</v>
      </c>
      <c r="G89" s="51">
        <v>208</v>
      </c>
      <c r="H89" s="52">
        <v>26</v>
      </c>
      <c r="I89" s="53">
        <f t="shared" si="30"/>
        <v>208</v>
      </c>
      <c r="J89" s="86"/>
      <c r="K89" s="87">
        <f t="shared" si="31"/>
        <v>0</v>
      </c>
      <c r="L89" s="86"/>
      <c r="M89" s="88">
        <f t="shared" si="32"/>
        <v>0</v>
      </c>
      <c r="N89" s="89"/>
      <c r="O89" s="87">
        <f t="shared" si="33"/>
        <v>0</v>
      </c>
      <c r="P89" s="57">
        <v>0</v>
      </c>
      <c r="Q89" s="57">
        <v>0</v>
      </c>
      <c r="R89" s="54"/>
      <c r="S89" s="55">
        <v>0</v>
      </c>
      <c r="T89" s="56"/>
      <c r="U89" s="57">
        <f t="shared" si="34"/>
        <v>0</v>
      </c>
      <c r="V89" s="57">
        <v>9.7119999999999997</v>
      </c>
      <c r="W89" s="90">
        <v>7</v>
      </c>
      <c r="X89" s="56">
        <v>5.97</v>
      </c>
      <c r="Y89" s="91">
        <f t="shared" si="35"/>
        <v>5.97</v>
      </c>
      <c r="Z89" s="58"/>
      <c r="AA89" s="59"/>
      <c r="AB89" s="59">
        <v>3</v>
      </c>
      <c r="AC89" s="60">
        <f t="shared" si="36"/>
        <v>221.74199999999999</v>
      </c>
      <c r="AD89" s="60"/>
      <c r="AE89" s="61">
        <f t="shared" si="58"/>
        <v>4.4348400000000003</v>
      </c>
      <c r="AF89" s="61">
        <v>0</v>
      </c>
      <c r="AG89" s="61">
        <v>0</v>
      </c>
      <c r="AH89" s="92"/>
      <c r="AI89" s="112">
        <v>100</v>
      </c>
      <c r="AJ89" s="93">
        <f t="shared" si="37"/>
        <v>117.30715999999998</v>
      </c>
      <c r="AK89" s="94"/>
      <c r="AL89" s="62"/>
      <c r="AM89" s="63">
        <f t="shared" si="38"/>
        <v>100</v>
      </c>
      <c r="AN89" s="63">
        <f t="shared" si="39"/>
        <v>1</v>
      </c>
      <c r="AO89" s="63">
        <f t="shared" si="40"/>
        <v>0</v>
      </c>
      <c r="AP89" s="63"/>
      <c r="AQ89" s="63">
        <f t="shared" si="41"/>
        <v>0</v>
      </c>
      <c r="AR89" s="63">
        <f t="shared" si="42"/>
        <v>0</v>
      </c>
      <c r="AS89" s="63">
        <f t="shared" si="43"/>
        <v>10</v>
      </c>
      <c r="AT89" s="63">
        <f t="shared" si="44"/>
        <v>1</v>
      </c>
      <c r="AU89" s="63">
        <f t="shared" si="45"/>
        <v>5</v>
      </c>
      <c r="AV89" s="63">
        <f t="shared" si="46"/>
        <v>1</v>
      </c>
      <c r="AW89" s="63">
        <f t="shared" si="47"/>
        <v>2</v>
      </c>
      <c r="AX89" s="63">
        <f t="shared" si="48"/>
        <v>2</v>
      </c>
      <c r="AY89" s="64">
        <f t="shared" si="49"/>
        <v>0.30715999999998189</v>
      </c>
      <c r="AZ89" s="65">
        <f t="shared" si="50"/>
        <v>117.30715999999998</v>
      </c>
      <c r="BA89" s="45"/>
      <c r="BB89" s="66">
        <f t="shared" si="51"/>
        <v>117.30715999999998</v>
      </c>
      <c r="BC89" s="62">
        <f t="shared" si="52"/>
        <v>17.307159999999982</v>
      </c>
      <c r="BD89" s="62">
        <f t="shared" si="53"/>
        <v>17.307159999999982</v>
      </c>
      <c r="BE89" s="62">
        <f t="shared" si="54"/>
        <v>17.307159999999982</v>
      </c>
      <c r="BF89" s="62">
        <f t="shared" si="55"/>
        <v>7.3071599999999819</v>
      </c>
      <c r="BG89" s="62">
        <f t="shared" si="56"/>
        <v>2.3071599999999819</v>
      </c>
      <c r="BH89" s="62">
        <f t="shared" si="57"/>
        <v>0.30715999999998189</v>
      </c>
      <c r="BI89" s="62"/>
    </row>
    <row r="90" spans="1:61" ht="30" customHeight="1">
      <c r="A90" s="83">
        <v>78</v>
      </c>
      <c r="B90" s="50" t="s">
        <v>289</v>
      </c>
      <c r="C90" s="84" t="s">
        <v>290</v>
      </c>
      <c r="D90" s="84" t="s">
        <v>291</v>
      </c>
      <c r="E90" s="85" t="s">
        <v>232</v>
      </c>
      <c r="F90" s="68">
        <v>45658</v>
      </c>
      <c r="G90" s="51">
        <v>208</v>
      </c>
      <c r="H90" s="52">
        <v>26</v>
      </c>
      <c r="I90" s="53">
        <f t="shared" si="30"/>
        <v>208</v>
      </c>
      <c r="J90" s="86"/>
      <c r="K90" s="87">
        <f t="shared" si="31"/>
        <v>0</v>
      </c>
      <c r="L90" s="86"/>
      <c r="M90" s="88">
        <f t="shared" si="32"/>
        <v>0</v>
      </c>
      <c r="N90" s="89"/>
      <c r="O90" s="87">
        <f t="shared" si="33"/>
        <v>0</v>
      </c>
      <c r="P90" s="57">
        <v>0</v>
      </c>
      <c r="Q90" s="57">
        <v>0</v>
      </c>
      <c r="R90" s="54"/>
      <c r="S90" s="55">
        <v>0</v>
      </c>
      <c r="T90" s="56"/>
      <c r="U90" s="57">
        <f t="shared" si="34"/>
        <v>0</v>
      </c>
      <c r="V90" s="57">
        <v>9.9039999999999999</v>
      </c>
      <c r="W90" s="90">
        <v>7</v>
      </c>
      <c r="X90" s="56">
        <v>1.99</v>
      </c>
      <c r="Y90" s="91">
        <f t="shared" si="35"/>
        <v>1.99</v>
      </c>
      <c r="Z90" s="58"/>
      <c r="AA90" s="59"/>
      <c r="AB90" s="59">
        <v>0</v>
      </c>
      <c r="AC90" s="60">
        <f t="shared" si="36"/>
        <v>222.91399999999999</v>
      </c>
      <c r="AD90" s="60"/>
      <c r="AE90" s="61">
        <f t="shared" si="58"/>
        <v>4.4582800000000002</v>
      </c>
      <c r="AF90" s="61">
        <v>0</v>
      </c>
      <c r="AG90" s="61">
        <v>0</v>
      </c>
      <c r="AH90" s="92"/>
      <c r="AI90" s="112">
        <v>100</v>
      </c>
      <c r="AJ90" s="93">
        <f t="shared" si="37"/>
        <v>118.45571999999999</v>
      </c>
      <c r="AK90" s="94"/>
      <c r="AL90" s="62"/>
      <c r="AM90" s="63">
        <f t="shared" si="38"/>
        <v>100</v>
      </c>
      <c r="AN90" s="63">
        <f t="shared" si="39"/>
        <v>1</v>
      </c>
      <c r="AO90" s="63">
        <f t="shared" si="40"/>
        <v>0</v>
      </c>
      <c r="AP90" s="63"/>
      <c r="AQ90" s="63">
        <f t="shared" si="41"/>
        <v>0</v>
      </c>
      <c r="AR90" s="63">
        <f t="shared" si="42"/>
        <v>0</v>
      </c>
      <c r="AS90" s="63">
        <f t="shared" si="43"/>
        <v>10</v>
      </c>
      <c r="AT90" s="63">
        <f t="shared" si="44"/>
        <v>1</v>
      </c>
      <c r="AU90" s="63">
        <f t="shared" si="45"/>
        <v>5</v>
      </c>
      <c r="AV90" s="63">
        <f t="shared" si="46"/>
        <v>1</v>
      </c>
      <c r="AW90" s="63">
        <f t="shared" si="47"/>
        <v>3</v>
      </c>
      <c r="AX90" s="63">
        <f t="shared" si="48"/>
        <v>3</v>
      </c>
      <c r="AY90" s="64">
        <f t="shared" si="49"/>
        <v>0.45571999999998525</v>
      </c>
      <c r="AZ90" s="65">
        <f t="shared" si="50"/>
        <v>118.45571999999999</v>
      </c>
      <c r="BA90" s="45"/>
      <c r="BB90" s="66">
        <f t="shared" si="51"/>
        <v>118.45571999999999</v>
      </c>
      <c r="BC90" s="62">
        <f t="shared" si="52"/>
        <v>18.455719999999985</v>
      </c>
      <c r="BD90" s="62">
        <f t="shared" si="53"/>
        <v>18.455719999999985</v>
      </c>
      <c r="BE90" s="62">
        <f t="shared" si="54"/>
        <v>18.455719999999985</v>
      </c>
      <c r="BF90" s="62">
        <f t="shared" si="55"/>
        <v>8.4557199999999852</v>
      </c>
      <c r="BG90" s="62">
        <f t="shared" si="56"/>
        <v>3.4557199999999852</v>
      </c>
      <c r="BH90" s="62">
        <f t="shared" si="57"/>
        <v>0.45571999999998525</v>
      </c>
      <c r="BI90" s="62"/>
    </row>
    <row r="91" spans="1:61" ht="30" customHeight="1">
      <c r="A91" s="83">
        <v>79</v>
      </c>
      <c r="B91" s="50" t="s">
        <v>292</v>
      </c>
      <c r="C91" s="84" t="s">
        <v>123</v>
      </c>
      <c r="D91" s="84" t="s">
        <v>293</v>
      </c>
      <c r="E91" s="85" t="s">
        <v>232</v>
      </c>
      <c r="F91" s="68">
        <v>45658</v>
      </c>
      <c r="G91" s="51">
        <v>208</v>
      </c>
      <c r="H91" s="52">
        <v>26</v>
      </c>
      <c r="I91" s="53">
        <f t="shared" si="30"/>
        <v>208</v>
      </c>
      <c r="J91" s="86"/>
      <c r="K91" s="87">
        <f t="shared" si="31"/>
        <v>0</v>
      </c>
      <c r="L91" s="86"/>
      <c r="M91" s="88">
        <f t="shared" si="32"/>
        <v>0</v>
      </c>
      <c r="N91" s="89"/>
      <c r="O91" s="87">
        <f t="shared" si="33"/>
        <v>0</v>
      </c>
      <c r="P91" s="57">
        <v>0</v>
      </c>
      <c r="Q91" s="57">
        <v>0</v>
      </c>
      <c r="R91" s="54"/>
      <c r="S91" s="55">
        <v>0</v>
      </c>
      <c r="T91" s="56"/>
      <c r="U91" s="57">
        <f t="shared" si="34"/>
        <v>0</v>
      </c>
      <c r="V91" s="57">
        <v>9.9</v>
      </c>
      <c r="W91" s="90">
        <v>7</v>
      </c>
      <c r="X91" s="56">
        <v>2.0699999999999998</v>
      </c>
      <c r="Y91" s="91">
        <f t="shared" si="35"/>
        <v>2.0699999999999998</v>
      </c>
      <c r="Z91" s="58"/>
      <c r="AA91" s="59"/>
      <c r="AB91" s="59">
        <v>0</v>
      </c>
      <c r="AC91" s="60">
        <f t="shared" si="36"/>
        <v>222.83</v>
      </c>
      <c r="AD91" s="60"/>
      <c r="AE91" s="61">
        <f t="shared" si="58"/>
        <v>4.4566000000000008</v>
      </c>
      <c r="AF91" s="61">
        <v>0</v>
      </c>
      <c r="AG91" s="61">
        <v>0</v>
      </c>
      <c r="AH91" s="92"/>
      <c r="AI91" s="112">
        <v>100</v>
      </c>
      <c r="AJ91" s="93">
        <f t="shared" si="37"/>
        <v>118.3734</v>
      </c>
      <c r="AK91" s="94"/>
      <c r="AL91" s="62"/>
      <c r="AM91" s="63">
        <f t="shared" si="38"/>
        <v>100</v>
      </c>
      <c r="AN91" s="63">
        <f t="shared" si="39"/>
        <v>1</v>
      </c>
      <c r="AO91" s="63">
        <f t="shared" si="40"/>
        <v>0</v>
      </c>
      <c r="AP91" s="63"/>
      <c r="AQ91" s="63">
        <f t="shared" si="41"/>
        <v>0</v>
      </c>
      <c r="AR91" s="63">
        <f t="shared" si="42"/>
        <v>0</v>
      </c>
      <c r="AS91" s="63">
        <f t="shared" si="43"/>
        <v>10</v>
      </c>
      <c r="AT91" s="63">
        <f t="shared" si="44"/>
        <v>1</v>
      </c>
      <c r="AU91" s="63">
        <f t="shared" si="45"/>
        <v>5</v>
      </c>
      <c r="AV91" s="63">
        <f t="shared" si="46"/>
        <v>1</v>
      </c>
      <c r="AW91" s="63">
        <f t="shared" si="47"/>
        <v>3</v>
      </c>
      <c r="AX91" s="63">
        <f t="shared" si="48"/>
        <v>3</v>
      </c>
      <c r="AY91" s="64">
        <f t="shared" si="49"/>
        <v>0.37340000000000373</v>
      </c>
      <c r="AZ91" s="65">
        <f t="shared" si="50"/>
        <v>118.3734</v>
      </c>
      <c r="BA91" s="45"/>
      <c r="BB91" s="66">
        <f t="shared" si="51"/>
        <v>118.3734</v>
      </c>
      <c r="BC91" s="62">
        <f t="shared" si="52"/>
        <v>18.373400000000004</v>
      </c>
      <c r="BD91" s="62">
        <f t="shared" si="53"/>
        <v>18.373400000000004</v>
      </c>
      <c r="BE91" s="62">
        <f t="shared" si="54"/>
        <v>18.373400000000004</v>
      </c>
      <c r="BF91" s="62">
        <f t="shared" si="55"/>
        <v>8.3734000000000037</v>
      </c>
      <c r="BG91" s="62">
        <f t="shared" si="56"/>
        <v>3.3734000000000037</v>
      </c>
      <c r="BH91" s="62">
        <f t="shared" si="57"/>
        <v>0.37340000000000373</v>
      </c>
      <c r="BI91" s="62"/>
    </row>
    <row r="92" spans="1:61" ht="30" customHeight="1">
      <c r="A92" s="83">
        <v>80</v>
      </c>
      <c r="B92" s="50" t="s">
        <v>294</v>
      </c>
      <c r="C92" s="84" t="s">
        <v>295</v>
      </c>
      <c r="D92" s="84" t="s">
        <v>296</v>
      </c>
      <c r="E92" s="85" t="s">
        <v>232</v>
      </c>
      <c r="F92" s="68">
        <v>45666</v>
      </c>
      <c r="G92" s="51">
        <v>208</v>
      </c>
      <c r="H92" s="52">
        <v>20</v>
      </c>
      <c r="I92" s="53">
        <f t="shared" si="30"/>
        <v>160</v>
      </c>
      <c r="J92" s="86"/>
      <c r="K92" s="87">
        <f t="shared" si="31"/>
        <v>0</v>
      </c>
      <c r="L92" s="86"/>
      <c r="M92" s="88">
        <f t="shared" si="32"/>
        <v>0</v>
      </c>
      <c r="N92" s="89"/>
      <c r="O92" s="87">
        <f t="shared" si="33"/>
        <v>0</v>
      </c>
      <c r="P92" s="57">
        <v>0</v>
      </c>
      <c r="Q92" s="57">
        <v>0</v>
      </c>
      <c r="R92" s="54"/>
      <c r="S92" s="55">
        <v>0</v>
      </c>
      <c r="T92" s="56"/>
      <c r="U92" s="57">
        <f t="shared" si="34"/>
        <v>0</v>
      </c>
      <c r="V92" s="57">
        <v>7.6920000000000002</v>
      </c>
      <c r="W92" s="90">
        <v>7</v>
      </c>
      <c r="X92" s="56"/>
      <c r="Y92" s="91">
        <f t="shared" si="35"/>
        <v>0</v>
      </c>
      <c r="Z92" s="58"/>
      <c r="AA92" s="59"/>
      <c r="AB92" s="59">
        <v>0</v>
      </c>
      <c r="AC92" s="60">
        <f t="shared" si="36"/>
        <v>174.69200000000001</v>
      </c>
      <c r="AD92" s="60"/>
      <c r="AE92" s="61">
        <f t="shared" si="58"/>
        <v>3.4938400000000001</v>
      </c>
      <c r="AF92" s="61">
        <v>0</v>
      </c>
      <c r="AG92" s="61">
        <v>0</v>
      </c>
      <c r="AH92" s="92"/>
      <c r="AI92" s="112">
        <v>0</v>
      </c>
      <c r="AJ92" s="93">
        <f t="shared" si="37"/>
        <v>171.19816</v>
      </c>
      <c r="AK92" s="94"/>
      <c r="AL92" s="62"/>
      <c r="AM92" s="63">
        <f t="shared" si="38"/>
        <v>100</v>
      </c>
      <c r="AN92" s="63">
        <f t="shared" si="39"/>
        <v>1</v>
      </c>
      <c r="AO92" s="63">
        <f t="shared" si="40"/>
        <v>0</v>
      </c>
      <c r="AP92" s="63"/>
      <c r="AQ92" s="63">
        <f t="shared" si="41"/>
        <v>60</v>
      </c>
      <c r="AR92" s="63">
        <f t="shared" si="42"/>
        <v>3</v>
      </c>
      <c r="AS92" s="63">
        <f t="shared" si="43"/>
        <v>10</v>
      </c>
      <c r="AT92" s="63">
        <f t="shared" si="44"/>
        <v>1</v>
      </c>
      <c r="AU92" s="63">
        <f t="shared" si="45"/>
        <v>0</v>
      </c>
      <c r="AV92" s="63">
        <f t="shared" si="46"/>
        <v>0</v>
      </c>
      <c r="AW92" s="63">
        <f t="shared" si="47"/>
        <v>1</v>
      </c>
      <c r="AX92" s="63">
        <f t="shared" si="48"/>
        <v>1</v>
      </c>
      <c r="AY92" s="64">
        <f t="shared" si="49"/>
        <v>0.19816000000000145</v>
      </c>
      <c r="AZ92" s="65">
        <f t="shared" si="50"/>
        <v>171.19816</v>
      </c>
      <c r="BA92" s="45"/>
      <c r="BB92" s="66">
        <f t="shared" si="51"/>
        <v>171.19816</v>
      </c>
      <c r="BC92" s="62">
        <f t="shared" si="52"/>
        <v>71.198160000000001</v>
      </c>
      <c r="BD92" s="62">
        <f t="shared" si="53"/>
        <v>71.198160000000001</v>
      </c>
      <c r="BE92" s="62">
        <f t="shared" si="54"/>
        <v>11.198160000000001</v>
      </c>
      <c r="BF92" s="62">
        <f t="shared" si="55"/>
        <v>1.1981600000000014</v>
      </c>
      <c r="BG92" s="62">
        <f t="shared" si="56"/>
        <v>1.1981600000000014</v>
      </c>
      <c r="BH92" s="62">
        <f t="shared" si="57"/>
        <v>0.19816000000000145</v>
      </c>
      <c r="BI92" s="62"/>
    </row>
    <row r="93" spans="1:61" ht="30" customHeight="1">
      <c r="A93" s="83">
        <v>81</v>
      </c>
      <c r="B93" s="50">
        <v>109</v>
      </c>
      <c r="C93" s="84" t="s">
        <v>300</v>
      </c>
      <c r="D93" s="84" t="s">
        <v>136</v>
      </c>
      <c r="E93" s="85" t="s">
        <v>299</v>
      </c>
      <c r="F93" s="68">
        <v>39142</v>
      </c>
      <c r="G93" s="51">
        <v>208</v>
      </c>
      <c r="H93" s="52">
        <v>26</v>
      </c>
      <c r="I93" s="53">
        <f t="shared" si="30"/>
        <v>208</v>
      </c>
      <c r="J93" s="86"/>
      <c r="K93" s="87">
        <f t="shared" si="31"/>
        <v>0</v>
      </c>
      <c r="L93" s="86"/>
      <c r="M93" s="88">
        <f t="shared" si="32"/>
        <v>0</v>
      </c>
      <c r="N93" s="89"/>
      <c r="O93" s="87">
        <f t="shared" si="33"/>
        <v>0</v>
      </c>
      <c r="P93" s="57">
        <v>0</v>
      </c>
      <c r="Q93" s="57">
        <v>0</v>
      </c>
      <c r="R93" s="54"/>
      <c r="S93" s="55">
        <v>11</v>
      </c>
      <c r="T93" s="56"/>
      <c r="U93" s="57">
        <f t="shared" si="34"/>
        <v>0</v>
      </c>
      <c r="V93" s="57">
        <v>10</v>
      </c>
      <c r="W93" s="90">
        <v>7</v>
      </c>
      <c r="X93" s="56"/>
      <c r="Y93" s="91">
        <f t="shared" si="35"/>
        <v>0</v>
      </c>
      <c r="Z93" s="58"/>
      <c r="AA93" s="59"/>
      <c r="AB93" s="59">
        <v>0</v>
      </c>
      <c r="AC93" s="60">
        <f t="shared" si="36"/>
        <v>236</v>
      </c>
      <c r="AD93" s="60"/>
      <c r="AE93" s="61">
        <f t="shared" si="58"/>
        <v>4.72</v>
      </c>
      <c r="AF93" s="61">
        <v>0</v>
      </c>
      <c r="AG93" s="61">
        <v>0</v>
      </c>
      <c r="AH93" s="92"/>
      <c r="AI93" s="112">
        <v>100</v>
      </c>
      <c r="AJ93" s="93">
        <f t="shared" si="37"/>
        <v>131.28</v>
      </c>
      <c r="AK93" s="94"/>
      <c r="AL93" s="62"/>
      <c r="AM93" s="63">
        <f t="shared" si="38"/>
        <v>100</v>
      </c>
      <c r="AN93" s="63">
        <f t="shared" si="39"/>
        <v>1</v>
      </c>
      <c r="AO93" s="63">
        <f t="shared" si="40"/>
        <v>0</v>
      </c>
      <c r="AP93" s="63"/>
      <c r="AQ93" s="63">
        <f t="shared" si="41"/>
        <v>20</v>
      </c>
      <c r="AR93" s="63">
        <f t="shared" si="42"/>
        <v>1</v>
      </c>
      <c r="AS93" s="63">
        <f t="shared" si="43"/>
        <v>10</v>
      </c>
      <c r="AT93" s="63">
        <f t="shared" si="44"/>
        <v>1</v>
      </c>
      <c r="AU93" s="63">
        <f t="shared" si="45"/>
        <v>0</v>
      </c>
      <c r="AV93" s="63">
        <f t="shared" si="46"/>
        <v>0</v>
      </c>
      <c r="AW93" s="63">
        <f t="shared" si="47"/>
        <v>1</v>
      </c>
      <c r="AX93" s="63">
        <f t="shared" si="48"/>
        <v>1</v>
      </c>
      <c r="AY93" s="64">
        <f t="shared" si="49"/>
        <v>0.28000000000000114</v>
      </c>
      <c r="AZ93" s="65">
        <f t="shared" si="50"/>
        <v>131.28</v>
      </c>
      <c r="BA93" s="45"/>
      <c r="BB93" s="66">
        <f t="shared" si="51"/>
        <v>131.28</v>
      </c>
      <c r="BC93" s="62">
        <f t="shared" si="52"/>
        <v>31.28</v>
      </c>
      <c r="BD93" s="62">
        <f t="shared" si="53"/>
        <v>31.28</v>
      </c>
      <c r="BE93" s="62">
        <f t="shared" si="54"/>
        <v>11.280000000000001</v>
      </c>
      <c r="BF93" s="62">
        <f t="shared" si="55"/>
        <v>1.2800000000000011</v>
      </c>
      <c r="BG93" s="62">
        <f t="shared" si="56"/>
        <v>1.2800000000000011</v>
      </c>
      <c r="BH93" s="62">
        <f t="shared" si="57"/>
        <v>0.28000000000000114</v>
      </c>
      <c r="BI93" s="62"/>
    </row>
    <row r="94" spans="1:61" ht="30" customHeight="1">
      <c r="A94" s="83">
        <v>82</v>
      </c>
      <c r="B94" s="50">
        <v>295</v>
      </c>
      <c r="C94" s="84" t="s">
        <v>245</v>
      </c>
      <c r="D94" s="84" t="s">
        <v>301</v>
      </c>
      <c r="E94" s="85" t="s">
        <v>299</v>
      </c>
      <c r="F94" s="68">
        <v>39264</v>
      </c>
      <c r="G94" s="51">
        <v>208</v>
      </c>
      <c r="H94" s="52">
        <v>26</v>
      </c>
      <c r="I94" s="53">
        <f t="shared" si="30"/>
        <v>208</v>
      </c>
      <c r="J94" s="86"/>
      <c r="K94" s="87">
        <f t="shared" si="31"/>
        <v>0</v>
      </c>
      <c r="L94" s="86"/>
      <c r="M94" s="88">
        <f t="shared" si="32"/>
        <v>0</v>
      </c>
      <c r="N94" s="89"/>
      <c r="O94" s="87">
        <f t="shared" si="33"/>
        <v>0</v>
      </c>
      <c r="P94" s="57">
        <v>0</v>
      </c>
      <c r="Q94" s="57">
        <v>0</v>
      </c>
      <c r="R94" s="54"/>
      <c r="S94" s="55">
        <v>11</v>
      </c>
      <c r="T94" s="56"/>
      <c r="U94" s="57">
        <f t="shared" si="34"/>
        <v>0</v>
      </c>
      <c r="V94" s="57">
        <v>10</v>
      </c>
      <c r="W94" s="90">
        <v>7</v>
      </c>
      <c r="X94" s="56"/>
      <c r="Y94" s="91">
        <f t="shared" si="35"/>
        <v>0</v>
      </c>
      <c r="Z94" s="58"/>
      <c r="AA94" s="59"/>
      <c r="AB94" s="59">
        <v>0</v>
      </c>
      <c r="AC94" s="60">
        <f t="shared" si="36"/>
        <v>236</v>
      </c>
      <c r="AD94" s="60"/>
      <c r="AE94" s="61">
        <f t="shared" si="58"/>
        <v>4.72</v>
      </c>
      <c r="AF94" s="61">
        <v>0</v>
      </c>
      <c r="AG94" s="61">
        <v>0</v>
      </c>
      <c r="AH94" s="92"/>
      <c r="AI94" s="112">
        <v>100</v>
      </c>
      <c r="AJ94" s="93">
        <f t="shared" si="37"/>
        <v>131.28</v>
      </c>
      <c r="AK94" s="94"/>
      <c r="AL94" s="62"/>
      <c r="AM94" s="63">
        <f t="shared" si="38"/>
        <v>100</v>
      </c>
      <c r="AN94" s="63">
        <f t="shared" si="39"/>
        <v>1</v>
      </c>
      <c r="AO94" s="63">
        <f t="shared" si="40"/>
        <v>0</v>
      </c>
      <c r="AP94" s="63"/>
      <c r="AQ94" s="63">
        <f t="shared" si="41"/>
        <v>20</v>
      </c>
      <c r="AR94" s="63">
        <f t="shared" si="42"/>
        <v>1</v>
      </c>
      <c r="AS94" s="63">
        <f t="shared" si="43"/>
        <v>10</v>
      </c>
      <c r="AT94" s="63">
        <f t="shared" si="44"/>
        <v>1</v>
      </c>
      <c r="AU94" s="63">
        <f t="shared" si="45"/>
        <v>0</v>
      </c>
      <c r="AV94" s="63">
        <f t="shared" si="46"/>
        <v>0</v>
      </c>
      <c r="AW94" s="63">
        <f t="shared" si="47"/>
        <v>1</v>
      </c>
      <c r="AX94" s="63">
        <f t="shared" si="48"/>
        <v>1</v>
      </c>
      <c r="AY94" s="64">
        <f t="shared" si="49"/>
        <v>0.28000000000000114</v>
      </c>
      <c r="AZ94" s="65">
        <f t="shared" si="50"/>
        <v>131.28</v>
      </c>
      <c r="BA94" s="45"/>
      <c r="BB94" s="66">
        <f t="shared" si="51"/>
        <v>131.28</v>
      </c>
      <c r="BC94" s="62">
        <f t="shared" si="52"/>
        <v>31.28</v>
      </c>
      <c r="BD94" s="62">
        <f t="shared" si="53"/>
        <v>31.28</v>
      </c>
      <c r="BE94" s="62">
        <f t="shared" si="54"/>
        <v>11.280000000000001</v>
      </c>
      <c r="BF94" s="62">
        <f t="shared" si="55"/>
        <v>1.2800000000000011</v>
      </c>
      <c r="BG94" s="62">
        <f t="shared" si="56"/>
        <v>1.2800000000000011</v>
      </c>
      <c r="BH94" s="62">
        <f t="shared" si="57"/>
        <v>0.28000000000000114</v>
      </c>
      <c r="BI94" s="62"/>
    </row>
    <row r="95" spans="1:61" ht="30" customHeight="1">
      <c r="A95" s="83">
        <v>83</v>
      </c>
      <c r="B95" s="50">
        <v>1059</v>
      </c>
      <c r="C95" s="84" t="s">
        <v>302</v>
      </c>
      <c r="D95" s="84" t="s">
        <v>303</v>
      </c>
      <c r="E95" s="85" t="s">
        <v>299</v>
      </c>
      <c r="F95" s="68">
        <v>36815</v>
      </c>
      <c r="G95" s="51">
        <v>208</v>
      </c>
      <c r="H95" s="52">
        <v>26</v>
      </c>
      <c r="I95" s="53">
        <f t="shared" si="30"/>
        <v>208</v>
      </c>
      <c r="J95" s="86"/>
      <c r="K95" s="87">
        <f t="shared" si="31"/>
        <v>0</v>
      </c>
      <c r="L95" s="86"/>
      <c r="M95" s="88">
        <f t="shared" si="32"/>
        <v>0</v>
      </c>
      <c r="N95" s="89"/>
      <c r="O95" s="87">
        <f t="shared" si="33"/>
        <v>0</v>
      </c>
      <c r="P95" s="57">
        <v>0</v>
      </c>
      <c r="Q95" s="57">
        <v>0</v>
      </c>
      <c r="R95" s="54"/>
      <c r="S95" s="55">
        <v>11</v>
      </c>
      <c r="T95" s="56"/>
      <c r="U95" s="57">
        <f t="shared" si="34"/>
        <v>0</v>
      </c>
      <c r="V95" s="57">
        <v>10</v>
      </c>
      <c r="W95" s="90">
        <v>7</v>
      </c>
      <c r="X95" s="56"/>
      <c r="Y95" s="91">
        <f t="shared" si="35"/>
        <v>0</v>
      </c>
      <c r="Z95" s="58"/>
      <c r="AA95" s="59"/>
      <c r="AB95" s="59">
        <v>0</v>
      </c>
      <c r="AC95" s="60">
        <f t="shared" si="36"/>
        <v>236</v>
      </c>
      <c r="AD95" s="60"/>
      <c r="AE95" s="61">
        <f t="shared" si="58"/>
        <v>4.72</v>
      </c>
      <c r="AF95" s="61">
        <v>0</v>
      </c>
      <c r="AG95" s="61">
        <v>0</v>
      </c>
      <c r="AH95" s="92">
        <v>0.5</v>
      </c>
      <c r="AI95" s="112">
        <v>100</v>
      </c>
      <c r="AJ95" s="93">
        <f t="shared" si="37"/>
        <v>130.78</v>
      </c>
      <c r="AK95" s="94"/>
      <c r="AL95" s="62"/>
      <c r="AM95" s="63">
        <f t="shared" si="38"/>
        <v>100</v>
      </c>
      <c r="AN95" s="63">
        <f t="shared" si="39"/>
        <v>1</v>
      </c>
      <c r="AO95" s="63">
        <f t="shared" si="40"/>
        <v>0</v>
      </c>
      <c r="AP95" s="63"/>
      <c r="AQ95" s="63">
        <f t="shared" si="41"/>
        <v>20</v>
      </c>
      <c r="AR95" s="63">
        <f t="shared" si="42"/>
        <v>1</v>
      </c>
      <c r="AS95" s="63">
        <f t="shared" si="43"/>
        <v>10</v>
      </c>
      <c r="AT95" s="63">
        <f t="shared" si="44"/>
        <v>1</v>
      </c>
      <c r="AU95" s="63">
        <f t="shared" si="45"/>
        <v>0</v>
      </c>
      <c r="AV95" s="63">
        <f t="shared" si="46"/>
        <v>0</v>
      </c>
      <c r="AW95" s="63">
        <f t="shared" si="47"/>
        <v>0</v>
      </c>
      <c r="AX95" s="63">
        <f t="shared" si="48"/>
        <v>0</v>
      </c>
      <c r="AY95" s="64">
        <f t="shared" si="49"/>
        <v>0.78000000000000114</v>
      </c>
      <c r="AZ95" s="65">
        <f t="shared" si="50"/>
        <v>130.78</v>
      </c>
      <c r="BA95" s="45"/>
      <c r="BB95" s="66">
        <f t="shared" si="51"/>
        <v>130.78</v>
      </c>
      <c r="BC95" s="62">
        <f t="shared" si="52"/>
        <v>30.78</v>
      </c>
      <c r="BD95" s="62">
        <f t="shared" si="53"/>
        <v>30.78</v>
      </c>
      <c r="BE95" s="62">
        <f t="shared" si="54"/>
        <v>10.780000000000001</v>
      </c>
      <c r="BF95" s="62">
        <f t="shared" si="55"/>
        <v>0.78000000000000114</v>
      </c>
      <c r="BG95" s="62">
        <f t="shared" si="56"/>
        <v>0.78000000000000114</v>
      </c>
      <c r="BH95" s="62">
        <f t="shared" si="57"/>
        <v>0.78000000000000114</v>
      </c>
      <c r="BI95" s="62"/>
    </row>
    <row r="96" spans="1:61" ht="30" customHeight="1">
      <c r="A96" s="83">
        <v>84</v>
      </c>
      <c r="B96" s="50">
        <v>1204</v>
      </c>
      <c r="C96" s="84" t="s">
        <v>304</v>
      </c>
      <c r="D96" s="84" t="s">
        <v>305</v>
      </c>
      <c r="E96" s="85" t="s">
        <v>299</v>
      </c>
      <c r="F96" s="68">
        <v>37042</v>
      </c>
      <c r="G96" s="51">
        <v>208</v>
      </c>
      <c r="H96" s="52">
        <v>26</v>
      </c>
      <c r="I96" s="53">
        <f t="shared" si="30"/>
        <v>208</v>
      </c>
      <c r="J96" s="86"/>
      <c r="K96" s="87">
        <f t="shared" si="31"/>
        <v>0</v>
      </c>
      <c r="L96" s="86"/>
      <c r="M96" s="88">
        <f t="shared" si="32"/>
        <v>0</v>
      </c>
      <c r="N96" s="89"/>
      <c r="O96" s="87">
        <f t="shared" si="33"/>
        <v>0</v>
      </c>
      <c r="P96" s="57">
        <v>0</v>
      </c>
      <c r="Q96" s="57">
        <v>0</v>
      </c>
      <c r="R96" s="54"/>
      <c r="S96" s="55">
        <v>11</v>
      </c>
      <c r="T96" s="56"/>
      <c r="U96" s="57">
        <f t="shared" si="34"/>
        <v>0</v>
      </c>
      <c r="V96" s="57">
        <v>10</v>
      </c>
      <c r="W96" s="90">
        <v>7</v>
      </c>
      <c r="X96" s="56"/>
      <c r="Y96" s="91">
        <f t="shared" si="35"/>
        <v>0</v>
      </c>
      <c r="Z96" s="58"/>
      <c r="AA96" s="59"/>
      <c r="AB96" s="59">
        <v>0</v>
      </c>
      <c r="AC96" s="60">
        <f t="shared" si="36"/>
        <v>236</v>
      </c>
      <c r="AD96" s="60"/>
      <c r="AE96" s="61">
        <f t="shared" si="58"/>
        <v>4.72</v>
      </c>
      <c r="AF96" s="61">
        <v>0</v>
      </c>
      <c r="AG96" s="61">
        <v>0</v>
      </c>
      <c r="AH96" s="92">
        <v>0.5</v>
      </c>
      <c r="AI96" s="112">
        <v>100</v>
      </c>
      <c r="AJ96" s="93">
        <f t="shared" si="37"/>
        <v>130.78</v>
      </c>
      <c r="AK96" s="94"/>
      <c r="AL96" s="62"/>
      <c r="AM96" s="63">
        <f t="shared" si="38"/>
        <v>100</v>
      </c>
      <c r="AN96" s="63">
        <f t="shared" si="39"/>
        <v>1</v>
      </c>
      <c r="AO96" s="63">
        <f t="shared" si="40"/>
        <v>0</v>
      </c>
      <c r="AP96" s="63"/>
      <c r="AQ96" s="63">
        <f t="shared" si="41"/>
        <v>20</v>
      </c>
      <c r="AR96" s="63">
        <f t="shared" si="42"/>
        <v>1</v>
      </c>
      <c r="AS96" s="63">
        <f t="shared" si="43"/>
        <v>10</v>
      </c>
      <c r="AT96" s="63">
        <f t="shared" si="44"/>
        <v>1</v>
      </c>
      <c r="AU96" s="63">
        <f t="shared" si="45"/>
        <v>0</v>
      </c>
      <c r="AV96" s="63">
        <f t="shared" si="46"/>
        <v>0</v>
      </c>
      <c r="AW96" s="63">
        <f t="shared" si="47"/>
        <v>0</v>
      </c>
      <c r="AX96" s="63">
        <f t="shared" si="48"/>
        <v>0</v>
      </c>
      <c r="AY96" s="64">
        <f t="shared" si="49"/>
        <v>0.78000000000000114</v>
      </c>
      <c r="AZ96" s="65">
        <f t="shared" si="50"/>
        <v>130.78</v>
      </c>
      <c r="BA96" s="45"/>
      <c r="BB96" s="66">
        <f t="shared" si="51"/>
        <v>130.78</v>
      </c>
      <c r="BC96" s="62">
        <f t="shared" si="52"/>
        <v>30.78</v>
      </c>
      <c r="BD96" s="62">
        <f t="shared" si="53"/>
        <v>30.78</v>
      </c>
      <c r="BE96" s="62">
        <f t="shared" si="54"/>
        <v>10.780000000000001</v>
      </c>
      <c r="BF96" s="62">
        <f t="shared" si="55"/>
        <v>0.78000000000000114</v>
      </c>
      <c r="BG96" s="62">
        <f t="shared" si="56"/>
        <v>0.78000000000000114</v>
      </c>
      <c r="BH96" s="62">
        <f t="shared" si="57"/>
        <v>0.78000000000000114</v>
      </c>
      <c r="BI96" s="62"/>
    </row>
    <row r="97" spans="1:61" ht="30" customHeight="1">
      <c r="A97" s="83">
        <v>85</v>
      </c>
      <c r="B97" s="50">
        <v>2882</v>
      </c>
      <c r="C97" s="84" t="s">
        <v>306</v>
      </c>
      <c r="D97" s="84" t="s">
        <v>307</v>
      </c>
      <c r="E97" s="85" t="s">
        <v>299</v>
      </c>
      <c r="F97" s="68">
        <v>40787</v>
      </c>
      <c r="G97" s="51">
        <v>208</v>
      </c>
      <c r="H97" s="52">
        <v>26</v>
      </c>
      <c r="I97" s="53">
        <f t="shared" si="30"/>
        <v>208</v>
      </c>
      <c r="J97" s="86"/>
      <c r="K97" s="87">
        <f t="shared" si="31"/>
        <v>0</v>
      </c>
      <c r="L97" s="86"/>
      <c r="M97" s="88">
        <f t="shared" si="32"/>
        <v>0</v>
      </c>
      <c r="N97" s="89"/>
      <c r="O97" s="87">
        <f t="shared" si="33"/>
        <v>0</v>
      </c>
      <c r="P97" s="57">
        <v>0</v>
      </c>
      <c r="Q97" s="57">
        <v>0</v>
      </c>
      <c r="R97" s="54"/>
      <c r="S97" s="55">
        <v>11</v>
      </c>
      <c r="T97" s="56"/>
      <c r="U97" s="57">
        <f t="shared" si="34"/>
        <v>0</v>
      </c>
      <c r="V97" s="57">
        <v>10</v>
      </c>
      <c r="W97" s="90">
        <v>7</v>
      </c>
      <c r="X97" s="56"/>
      <c r="Y97" s="91">
        <f t="shared" si="35"/>
        <v>0</v>
      </c>
      <c r="Z97" s="58"/>
      <c r="AA97" s="59"/>
      <c r="AB97" s="59">
        <v>0</v>
      </c>
      <c r="AC97" s="60">
        <f t="shared" si="36"/>
        <v>236</v>
      </c>
      <c r="AD97" s="60"/>
      <c r="AE97" s="61">
        <f t="shared" si="58"/>
        <v>4.72</v>
      </c>
      <c r="AF97" s="61">
        <v>0</v>
      </c>
      <c r="AG97" s="61">
        <v>0</v>
      </c>
      <c r="AH97" s="92"/>
      <c r="AI97" s="112">
        <v>100</v>
      </c>
      <c r="AJ97" s="93">
        <f t="shared" si="37"/>
        <v>131.28</v>
      </c>
      <c r="AK97" s="94"/>
      <c r="AL97" s="62"/>
      <c r="AM97" s="63">
        <f t="shared" si="38"/>
        <v>100</v>
      </c>
      <c r="AN97" s="63">
        <f t="shared" si="39"/>
        <v>1</v>
      </c>
      <c r="AO97" s="63">
        <f t="shared" si="40"/>
        <v>0</v>
      </c>
      <c r="AP97" s="63"/>
      <c r="AQ97" s="63">
        <f t="shared" si="41"/>
        <v>20</v>
      </c>
      <c r="AR97" s="63">
        <f t="shared" si="42"/>
        <v>1</v>
      </c>
      <c r="AS97" s="63">
        <f t="shared" si="43"/>
        <v>10</v>
      </c>
      <c r="AT97" s="63">
        <f t="shared" si="44"/>
        <v>1</v>
      </c>
      <c r="AU97" s="63">
        <f t="shared" si="45"/>
        <v>0</v>
      </c>
      <c r="AV97" s="63">
        <f t="shared" si="46"/>
        <v>0</v>
      </c>
      <c r="AW97" s="63">
        <f t="shared" si="47"/>
        <v>1</v>
      </c>
      <c r="AX97" s="63">
        <f t="shared" si="48"/>
        <v>1</v>
      </c>
      <c r="AY97" s="64">
        <f t="shared" si="49"/>
        <v>0.28000000000000114</v>
      </c>
      <c r="AZ97" s="65">
        <f t="shared" si="50"/>
        <v>131.28</v>
      </c>
      <c r="BA97" s="45"/>
      <c r="BB97" s="66">
        <f t="shared" si="51"/>
        <v>131.28</v>
      </c>
      <c r="BC97" s="62">
        <f t="shared" si="52"/>
        <v>31.28</v>
      </c>
      <c r="BD97" s="62">
        <f t="shared" si="53"/>
        <v>31.28</v>
      </c>
      <c r="BE97" s="62">
        <f t="shared" si="54"/>
        <v>11.280000000000001</v>
      </c>
      <c r="BF97" s="62">
        <f t="shared" si="55"/>
        <v>1.2800000000000011</v>
      </c>
      <c r="BG97" s="62">
        <f t="shared" si="56"/>
        <v>1.2800000000000011</v>
      </c>
      <c r="BH97" s="62">
        <f t="shared" si="57"/>
        <v>0.28000000000000114</v>
      </c>
      <c r="BI97" s="62"/>
    </row>
    <row r="98" spans="1:61" ht="30" customHeight="1">
      <c r="A98" s="83">
        <v>86</v>
      </c>
      <c r="B98" s="50">
        <v>4507</v>
      </c>
      <c r="C98" s="84" t="s">
        <v>308</v>
      </c>
      <c r="D98" s="84" t="s">
        <v>309</v>
      </c>
      <c r="E98" s="85" t="s">
        <v>299</v>
      </c>
      <c r="F98" s="68">
        <v>41762</v>
      </c>
      <c r="G98" s="51">
        <v>208</v>
      </c>
      <c r="H98" s="52">
        <v>26</v>
      </c>
      <c r="I98" s="53">
        <f t="shared" si="30"/>
        <v>208</v>
      </c>
      <c r="J98" s="86"/>
      <c r="K98" s="87">
        <f t="shared" si="31"/>
        <v>0</v>
      </c>
      <c r="L98" s="86"/>
      <c r="M98" s="88">
        <f t="shared" si="32"/>
        <v>0</v>
      </c>
      <c r="N98" s="89"/>
      <c r="O98" s="87">
        <f t="shared" si="33"/>
        <v>0</v>
      </c>
      <c r="P98" s="57">
        <v>0</v>
      </c>
      <c r="Q98" s="57">
        <v>0</v>
      </c>
      <c r="R98" s="54"/>
      <c r="S98" s="55">
        <v>11</v>
      </c>
      <c r="T98" s="56"/>
      <c r="U98" s="57">
        <f t="shared" si="34"/>
        <v>0</v>
      </c>
      <c r="V98" s="57">
        <v>10</v>
      </c>
      <c r="W98" s="90">
        <v>7</v>
      </c>
      <c r="X98" s="56"/>
      <c r="Y98" s="91">
        <f t="shared" si="35"/>
        <v>0</v>
      </c>
      <c r="Z98" s="58"/>
      <c r="AA98" s="59"/>
      <c r="AB98" s="59">
        <v>0</v>
      </c>
      <c r="AC98" s="60">
        <f t="shared" si="36"/>
        <v>236</v>
      </c>
      <c r="AD98" s="60"/>
      <c r="AE98" s="61">
        <f t="shared" si="58"/>
        <v>4.72</v>
      </c>
      <c r="AF98" s="61">
        <v>0</v>
      </c>
      <c r="AG98" s="61">
        <v>0</v>
      </c>
      <c r="AH98" s="92">
        <v>0.5</v>
      </c>
      <c r="AI98" s="112">
        <v>100</v>
      </c>
      <c r="AJ98" s="93">
        <f t="shared" si="37"/>
        <v>130.78</v>
      </c>
      <c r="AK98" s="94"/>
      <c r="AL98" s="62"/>
      <c r="AM98" s="63">
        <f t="shared" si="38"/>
        <v>100</v>
      </c>
      <c r="AN98" s="63">
        <f t="shared" si="39"/>
        <v>1</v>
      </c>
      <c r="AO98" s="63">
        <f t="shared" si="40"/>
        <v>0</v>
      </c>
      <c r="AP98" s="63"/>
      <c r="AQ98" s="63">
        <f t="shared" si="41"/>
        <v>20</v>
      </c>
      <c r="AR98" s="63">
        <f t="shared" si="42"/>
        <v>1</v>
      </c>
      <c r="AS98" s="63">
        <f t="shared" si="43"/>
        <v>10</v>
      </c>
      <c r="AT98" s="63">
        <f t="shared" si="44"/>
        <v>1</v>
      </c>
      <c r="AU98" s="63">
        <f t="shared" si="45"/>
        <v>0</v>
      </c>
      <c r="AV98" s="63">
        <f t="shared" si="46"/>
        <v>0</v>
      </c>
      <c r="AW98" s="63">
        <f t="shared" si="47"/>
        <v>0</v>
      </c>
      <c r="AX98" s="63">
        <f t="shared" si="48"/>
        <v>0</v>
      </c>
      <c r="AY98" s="64">
        <f t="shared" si="49"/>
        <v>0.78000000000000114</v>
      </c>
      <c r="AZ98" s="65">
        <f t="shared" si="50"/>
        <v>130.78</v>
      </c>
      <c r="BA98" s="45"/>
      <c r="BB98" s="66">
        <f t="shared" si="51"/>
        <v>130.78</v>
      </c>
      <c r="BC98" s="62">
        <f t="shared" si="52"/>
        <v>30.78</v>
      </c>
      <c r="BD98" s="62">
        <f t="shared" si="53"/>
        <v>30.78</v>
      </c>
      <c r="BE98" s="62">
        <f t="shared" si="54"/>
        <v>10.780000000000001</v>
      </c>
      <c r="BF98" s="62">
        <f t="shared" si="55"/>
        <v>0.78000000000000114</v>
      </c>
      <c r="BG98" s="62">
        <f t="shared" si="56"/>
        <v>0.78000000000000114</v>
      </c>
      <c r="BH98" s="62">
        <f t="shared" si="57"/>
        <v>0.78000000000000114</v>
      </c>
      <c r="BI98" s="62"/>
    </row>
    <row r="99" spans="1:61" ht="30" customHeight="1">
      <c r="A99" s="83">
        <v>87</v>
      </c>
      <c r="B99" s="50">
        <v>4774</v>
      </c>
      <c r="C99" s="84" t="s">
        <v>310</v>
      </c>
      <c r="D99" s="84" t="s">
        <v>182</v>
      </c>
      <c r="E99" s="85" t="s">
        <v>299</v>
      </c>
      <c r="F99" s="68">
        <v>41913</v>
      </c>
      <c r="G99" s="51">
        <v>208</v>
      </c>
      <c r="H99" s="52">
        <v>26</v>
      </c>
      <c r="I99" s="53">
        <f t="shared" si="30"/>
        <v>208</v>
      </c>
      <c r="J99" s="86"/>
      <c r="K99" s="87">
        <f t="shared" si="31"/>
        <v>0</v>
      </c>
      <c r="L99" s="86"/>
      <c r="M99" s="88">
        <f t="shared" si="32"/>
        <v>0</v>
      </c>
      <c r="N99" s="89"/>
      <c r="O99" s="87">
        <f t="shared" si="33"/>
        <v>0</v>
      </c>
      <c r="P99" s="57">
        <v>0</v>
      </c>
      <c r="Q99" s="57">
        <v>0</v>
      </c>
      <c r="R99" s="54"/>
      <c r="S99" s="55">
        <v>11</v>
      </c>
      <c r="T99" s="56"/>
      <c r="U99" s="57">
        <f t="shared" si="34"/>
        <v>0</v>
      </c>
      <c r="V99" s="57">
        <v>10</v>
      </c>
      <c r="W99" s="90">
        <v>7</v>
      </c>
      <c r="X99" s="56"/>
      <c r="Y99" s="91">
        <f t="shared" si="35"/>
        <v>0</v>
      </c>
      <c r="Z99" s="58"/>
      <c r="AA99" s="59"/>
      <c r="AB99" s="59">
        <v>0</v>
      </c>
      <c r="AC99" s="60">
        <f t="shared" si="36"/>
        <v>236</v>
      </c>
      <c r="AD99" s="60"/>
      <c r="AE99" s="61">
        <f t="shared" si="58"/>
        <v>4.72</v>
      </c>
      <c r="AF99" s="61">
        <v>0</v>
      </c>
      <c r="AG99" s="61">
        <v>0</v>
      </c>
      <c r="AH99" s="92">
        <v>0.5</v>
      </c>
      <c r="AI99" s="112">
        <v>100</v>
      </c>
      <c r="AJ99" s="93">
        <f t="shared" si="37"/>
        <v>130.78</v>
      </c>
      <c r="AK99" s="94"/>
      <c r="AL99" s="62"/>
      <c r="AM99" s="63">
        <f t="shared" si="38"/>
        <v>100</v>
      </c>
      <c r="AN99" s="63">
        <f t="shared" si="39"/>
        <v>1</v>
      </c>
      <c r="AO99" s="63">
        <f t="shared" si="40"/>
        <v>0</v>
      </c>
      <c r="AP99" s="63"/>
      <c r="AQ99" s="63">
        <f t="shared" si="41"/>
        <v>20</v>
      </c>
      <c r="AR99" s="63">
        <f t="shared" si="42"/>
        <v>1</v>
      </c>
      <c r="AS99" s="63">
        <f t="shared" si="43"/>
        <v>10</v>
      </c>
      <c r="AT99" s="63">
        <f t="shared" si="44"/>
        <v>1</v>
      </c>
      <c r="AU99" s="63">
        <f t="shared" si="45"/>
        <v>0</v>
      </c>
      <c r="AV99" s="63">
        <f t="shared" si="46"/>
        <v>0</v>
      </c>
      <c r="AW99" s="63">
        <f t="shared" si="47"/>
        <v>0</v>
      </c>
      <c r="AX99" s="63">
        <f t="shared" si="48"/>
        <v>0</v>
      </c>
      <c r="AY99" s="64">
        <f t="shared" si="49"/>
        <v>0.78000000000000114</v>
      </c>
      <c r="AZ99" s="65">
        <f t="shared" si="50"/>
        <v>130.78</v>
      </c>
      <c r="BA99" s="45"/>
      <c r="BB99" s="66">
        <f t="shared" si="51"/>
        <v>130.78</v>
      </c>
      <c r="BC99" s="62">
        <f t="shared" si="52"/>
        <v>30.78</v>
      </c>
      <c r="BD99" s="62">
        <f t="shared" si="53"/>
        <v>30.78</v>
      </c>
      <c r="BE99" s="62">
        <f t="shared" si="54"/>
        <v>10.780000000000001</v>
      </c>
      <c r="BF99" s="62">
        <f t="shared" si="55"/>
        <v>0.78000000000000114</v>
      </c>
      <c r="BG99" s="62">
        <f t="shared" si="56"/>
        <v>0.78000000000000114</v>
      </c>
      <c r="BH99" s="62">
        <f t="shared" si="57"/>
        <v>0.78000000000000114</v>
      </c>
      <c r="BI99" s="62"/>
    </row>
    <row r="100" spans="1:61" ht="30" customHeight="1">
      <c r="A100" s="83">
        <v>88</v>
      </c>
      <c r="B100" s="50">
        <v>488</v>
      </c>
      <c r="C100" s="84" t="s">
        <v>311</v>
      </c>
      <c r="D100" s="84" t="s">
        <v>312</v>
      </c>
      <c r="E100" s="85" t="s">
        <v>299</v>
      </c>
      <c r="F100" s="68">
        <v>36372</v>
      </c>
      <c r="G100" s="51">
        <v>208</v>
      </c>
      <c r="H100" s="52">
        <v>26</v>
      </c>
      <c r="I100" s="53">
        <f t="shared" si="30"/>
        <v>208</v>
      </c>
      <c r="J100" s="86"/>
      <c r="K100" s="87">
        <f t="shared" si="31"/>
        <v>0</v>
      </c>
      <c r="L100" s="86"/>
      <c r="M100" s="88">
        <f t="shared" si="32"/>
        <v>0</v>
      </c>
      <c r="N100" s="89"/>
      <c r="O100" s="87">
        <f t="shared" si="33"/>
        <v>0</v>
      </c>
      <c r="P100" s="57">
        <v>0</v>
      </c>
      <c r="Q100" s="57">
        <v>0</v>
      </c>
      <c r="R100" s="54"/>
      <c r="S100" s="55">
        <v>11</v>
      </c>
      <c r="T100" s="56"/>
      <c r="U100" s="57">
        <f t="shared" si="34"/>
        <v>0</v>
      </c>
      <c r="V100" s="57">
        <v>10</v>
      </c>
      <c r="W100" s="90">
        <v>7</v>
      </c>
      <c r="X100" s="56"/>
      <c r="Y100" s="91">
        <f t="shared" si="35"/>
        <v>0</v>
      </c>
      <c r="Z100" s="58"/>
      <c r="AA100" s="59"/>
      <c r="AB100" s="59">
        <v>0</v>
      </c>
      <c r="AC100" s="60">
        <f t="shared" si="36"/>
        <v>236</v>
      </c>
      <c r="AD100" s="60"/>
      <c r="AE100" s="61">
        <f t="shared" si="58"/>
        <v>4.72</v>
      </c>
      <c r="AF100" s="61">
        <v>0</v>
      </c>
      <c r="AG100" s="61">
        <v>0</v>
      </c>
      <c r="AH100" s="92">
        <v>0.5</v>
      </c>
      <c r="AI100" s="112">
        <v>100</v>
      </c>
      <c r="AJ100" s="93">
        <f t="shared" si="37"/>
        <v>130.78</v>
      </c>
      <c r="AK100" s="94"/>
      <c r="AL100" s="62"/>
      <c r="AM100" s="63">
        <f t="shared" si="38"/>
        <v>100</v>
      </c>
      <c r="AN100" s="63">
        <f t="shared" si="39"/>
        <v>1</v>
      </c>
      <c r="AO100" s="63">
        <f t="shared" si="40"/>
        <v>0</v>
      </c>
      <c r="AP100" s="63"/>
      <c r="AQ100" s="63">
        <f t="shared" si="41"/>
        <v>20</v>
      </c>
      <c r="AR100" s="63">
        <f t="shared" si="42"/>
        <v>1</v>
      </c>
      <c r="AS100" s="63">
        <f t="shared" si="43"/>
        <v>10</v>
      </c>
      <c r="AT100" s="63">
        <f t="shared" si="44"/>
        <v>1</v>
      </c>
      <c r="AU100" s="63">
        <f t="shared" si="45"/>
        <v>0</v>
      </c>
      <c r="AV100" s="63">
        <f t="shared" si="46"/>
        <v>0</v>
      </c>
      <c r="AW100" s="63">
        <f t="shared" si="47"/>
        <v>0</v>
      </c>
      <c r="AX100" s="63">
        <f t="shared" si="48"/>
        <v>0</v>
      </c>
      <c r="AY100" s="64">
        <f t="shared" si="49"/>
        <v>0.78000000000000114</v>
      </c>
      <c r="AZ100" s="65">
        <f t="shared" si="50"/>
        <v>130.78</v>
      </c>
      <c r="BA100" s="45"/>
      <c r="BB100" s="66">
        <f t="shared" si="51"/>
        <v>130.78</v>
      </c>
      <c r="BC100" s="62">
        <f t="shared" si="52"/>
        <v>30.78</v>
      </c>
      <c r="BD100" s="62">
        <f t="shared" si="53"/>
        <v>30.78</v>
      </c>
      <c r="BE100" s="62">
        <f t="shared" si="54"/>
        <v>10.780000000000001</v>
      </c>
      <c r="BF100" s="62">
        <f t="shared" si="55"/>
        <v>0.78000000000000114</v>
      </c>
      <c r="BG100" s="62">
        <f t="shared" si="56"/>
        <v>0.78000000000000114</v>
      </c>
      <c r="BH100" s="62">
        <f t="shared" si="57"/>
        <v>0.78000000000000114</v>
      </c>
      <c r="BI100" s="62"/>
    </row>
    <row r="101" spans="1:61" ht="30" customHeight="1">
      <c r="A101" s="83">
        <v>89</v>
      </c>
      <c r="B101" s="50">
        <v>5703</v>
      </c>
      <c r="C101" s="84" t="s">
        <v>157</v>
      </c>
      <c r="D101" s="84" t="s">
        <v>313</v>
      </c>
      <c r="E101" s="85" t="s">
        <v>299</v>
      </c>
      <c r="F101" s="68">
        <v>42304</v>
      </c>
      <c r="G101" s="51">
        <v>208</v>
      </c>
      <c r="H101" s="52">
        <v>26</v>
      </c>
      <c r="I101" s="53">
        <f t="shared" si="30"/>
        <v>208</v>
      </c>
      <c r="J101" s="86"/>
      <c r="K101" s="87">
        <f t="shared" si="31"/>
        <v>0</v>
      </c>
      <c r="L101" s="86"/>
      <c r="M101" s="88">
        <f t="shared" si="32"/>
        <v>0</v>
      </c>
      <c r="N101" s="89"/>
      <c r="O101" s="87">
        <f t="shared" si="33"/>
        <v>0</v>
      </c>
      <c r="P101" s="57">
        <v>0</v>
      </c>
      <c r="Q101" s="57">
        <v>0</v>
      </c>
      <c r="R101" s="54"/>
      <c r="S101" s="55">
        <v>10</v>
      </c>
      <c r="T101" s="56"/>
      <c r="U101" s="57">
        <f t="shared" si="34"/>
        <v>0</v>
      </c>
      <c r="V101" s="57">
        <v>9.8960000000000008</v>
      </c>
      <c r="W101" s="90">
        <v>7</v>
      </c>
      <c r="X101" s="56">
        <v>2.13</v>
      </c>
      <c r="Y101" s="91">
        <f t="shared" si="35"/>
        <v>2.13</v>
      </c>
      <c r="Z101" s="58"/>
      <c r="AA101" s="59"/>
      <c r="AB101" s="59">
        <v>0</v>
      </c>
      <c r="AC101" s="60">
        <f t="shared" si="36"/>
        <v>232.76600000000002</v>
      </c>
      <c r="AD101" s="60"/>
      <c r="AE101" s="61">
        <f t="shared" si="58"/>
        <v>4.6553200000000006</v>
      </c>
      <c r="AF101" s="61">
        <v>0</v>
      </c>
      <c r="AG101" s="61">
        <v>0</v>
      </c>
      <c r="AH101" s="92">
        <v>0.5</v>
      </c>
      <c r="AI101" s="112">
        <v>100</v>
      </c>
      <c r="AJ101" s="93">
        <f t="shared" si="37"/>
        <v>127.61068000000003</v>
      </c>
      <c r="AK101" s="94"/>
      <c r="AL101" s="62"/>
      <c r="AM101" s="63">
        <f t="shared" si="38"/>
        <v>100</v>
      </c>
      <c r="AN101" s="63">
        <f t="shared" si="39"/>
        <v>1</v>
      </c>
      <c r="AO101" s="63">
        <f t="shared" si="40"/>
        <v>0</v>
      </c>
      <c r="AP101" s="63"/>
      <c r="AQ101" s="63">
        <f t="shared" si="41"/>
        <v>20</v>
      </c>
      <c r="AR101" s="63">
        <f t="shared" si="42"/>
        <v>1</v>
      </c>
      <c r="AS101" s="63">
        <f t="shared" si="43"/>
        <v>0</v>
      </c>
      <c r="AT101" s="63">
        <f t="shared" si="44"/>
        <v>0</v>
      </c>
      <c r="AU101" s="63">
        <f t="shared" si="45"/>
        <v>5</v>
      </c>
      <c r="AV101" s="63">
        <f t="shared" si="46"/>
        <v>1</v>
      </c>
      <c r="AW101" s="63">
        <f t="shared" si="47"/>
        <v>2</v>
      </c>
      <c r="AX101" s="63">
        <f t="shared" si="48"/>
        <v>2</v>
      </c>
      <c r="AY101" s="64">
        <f t="shared" si="49"/>
        <v>0.61068000000003053</v>
      </c>
      <c r="AZ101" s="65">
        <f t="shared" si="50"/>
        <v>127.61068000000003</v>
      </c>
      <c r="BA101" s="45"/>
      <c r="BB101" s="66">
        <f t="shared" si="51"/>
        <v>127.61068000000003</v>
      </c>
      <c r="BC101" s="62">
        <f t="shared" si="52"/>
        <v>27.610680000000031</v>
      </c>
      <c r="BD101" s="62">
        <f t="shared" si="53"/>
        <v>27.610680000000031</v>
      </c>
      <c r="BE101" s="62">
        <f t="shared" si="54"/>
        <v>7.6106800000000305</v>
      </c>
      <c r="BF101" s="62">
        <f t="shared" si="55"/>
        <v>7.6106800000000305</v>
      </c>
      <c r="BG101" s="62">
        <f t="shared" si="56"/>
        <v>2.6106800000000305</v>
      </c>
      <c r="BH101" s="62">
        <f t="shared" si="57"/>
        <v>0.61068000000003053</v>
      </c>
      <c r="BI101" s="62"/>
    </row>
    <row r="102" spans="1:61" ht="30" customHeight="1">
      <c r="A102" s="83">
        <v>90</v>
      </c>
      <c r="B102" s="50" t="s">
        <v>314</v>
      </c>
      <c r="C102" s="84" t="s">
        <v>315</v>
      </c>
      <c r="D102" s="84" t="s">
        <v>156</v>
      </c>
      <c r="E102" s="85" t="s">
        <v>299</v>
      </c>
      <c r="F102" s="68">
        <v>44931</v>
      </c>
      <c r="G102" s="51">
        <v>208</v>
      </c>
      <c r="H102" s="52">
        <v>26</v>
      </c>
      <c r="I102" s="53">
        <f t="shared" si="30"/>
        <v>208</v>
      </c>
      <c r="J102" s="86"/>
      <c r="K102" s="87">
        <f t="shared" si="31"/>
        <v>0</v>
      </c>
      <c r="L102" s="86"/>
      <c r="M102" s="88">
        <f t="shared" si="32"/>
        <v>0</v>
      </c>
      <c r="N102" s="89"/>
      <c r="O102" s="87">
        <f t="shared" si="33"/>
        <v>0</v>
      </c>
      <c r="P102" s="57">
        <v>0</v>
      </c>
      <c r="Q102" s="57">
        <v>0</v>
      </c>
      <c r="R102" s="54"/>
      <c r="S102" s="55">
        <v>3</v>
      </c>
      <c r="T102" s="56"/>
      <c r="U102" s="57">
        <f t="shared" si="34"/>
        <v>0</v>
      </c>
      <c r="V102" s="57">
        <v>10</v>
      </c>
      <c r="W102" s="90">
        <v>7</v>
      </c>
      <c r="X102" s="56">
        <v>1.17</v>
      </c>
      <c r="Y102" s="91">
        <f t="shared" si="35"/>
        <v>1.17</v>
      </c>
      <c r="Z102" s="58"/>
      <c r="AA102" s="59"/>
      <c r="AB102" s="59">
        <v>0</v>
      </c>
      <c r="AC102" s="60">
        <f t="shared" si="36"/>
        <v>226.83</v>
      </c>
      <c r="AD102" s="60"/>
      <c r="AE102" s="61">
        <f t="shared" si="58"/>
        <v>4.5366</v>
      </c>
      <c r="AF102" s="61">
        <v>0</v>
      </c>
      <c r="AG102" s="61">
        <v>0</v>
      </c>
      <c r="AH102" s="92"/>
      <c r="AI102" s="112">
        <v>100</v>
      </c>
      <c r="AJ102" s="93">
        <f t="shared" si="37"/>
        <v>122.29340000000002</v>
      </c>
      <c r="AK102" s="94"/>
      <c r="AL102" s="62"/>
      <c r="AM102" s="63">
        <f t="shared" si="38"/>
        <v>100</v>
      </c>
      <c r="AN102" s="63">
        <f t="shared" si="39"/>
        <v>1</v>
      </c>
      <c r="AO102" s="63">
        <f t="shared" si="40"/>
        <v>0</v>
      </c>
      <c r="AP102" s="63"/>
      <c r="AQ102" s="63">
        <f t="shared" si="41"/>
        <v>20</v>
      </c>
      <c r="AR102" s="63">
        <f t="shared" si="42"/>
        <v>1</v>
      </c>
      <c r="AS102" s="63">
        <f t="shared" si="43"/>
        <v>0</v>
      </c>
      <c r="AT102" s="63">
        <f t="shared" si="44"/>
        <v>0</v>
      </c>
      <c r="AU102" s="63">
        <f t="shared" si="45"/>
        <v>0</v>
      </c>
      <c r="AV102" s="63">
        <f t="shared" si="46"/>
        <v>0</v>
      </c>
      <c r="AW102" s="63">
        <f t="shared" si="47"/>
        <v>2</v>
      </c>
      <c r="AX102" s="63">
        <f t="shared" si="48"/>
        <v>2</v>
      </c>
      <c r="AY102" s="64">
        <f t="shared" si="49"/>
        <v>0.29340000000001965</v>
      </c>
      <c r="AZ102" s="65">
        <f t="shared" si="50"/>
        <v>122.29340000000002</v>
      </c>
      <c r="BA102" s="45"/>
      <c r="BB102" s="66">
        <f t="shared" si="51"/>
        <v>122.29340000000002</v>
      </c>
      <c r="BC102" s="62">
        <f t="shared" si="52"/>
        <v>22.29340000000002</v>
      </c>
      <c r="BD102" s="62">
        <f t="shared" si="53"/>
        <v>22.29340000000002</v>
      </c>
      <c r="BE102" s="62">
        <f t="shared" si="54"/>
        <v>2.2934000000000196</v>
      </c>
      <c r="BF102" s="62">
        <f t="shared" si="55"/>
        <v>2.2934000000000196</v>
      </c>
      <c r="BG102" s="62">
        <f t="shared" si="56"/>
        <v>2.2934000000000196</v>
      </c>
      <c r="BH102" s="62">
        <f t="shared" si="57"/>
        <v>0.29340000000001965</v>
      </c>
      <c r="BI102" s="62"/>
    </row>
    <row r="103" spans="1:61" ht="30" customHeight="1">
      <c r="A103" s="83">
        <v>91</v>
      </c>
      <c r="B103" s="50" t="s">
        <v>316</v>
      </c>
      <c r="C103" s="84" t="s">
        <v>317</v>
      </c>
      <c r="D103" s="84" t="s">
        <v>318</v>
      </c>
      <c r="E103" s="85" t="s">
        <v>299</v>
      </c>
      <c r="F103" s="68">
        <v>44944</v>
      </c>
      <c r="G103" s="51">
        <v>208</v>
      </c>
      <c r="H103" s="52">
        <v>26</v>
      </c>
      <c r="I103" s="53">
        <f t="shared" si="30"/>
        <v>208</v>
      </c>
      <c r="J103" s="86"/>
      <c r="K103" s="87">
        <f t="shared" si="31"/>
        <v>0</v>
      </c>
      <c r="L103" s="86"/>
      <c r="M103" s="88">
        <f t="shared" si="32"/>
        <v>0</v>
      </c>
      <c r="N103" s="89"/>
      <c r="O103" s="87">
        <f t="shared" si="33"/>
        <v>0</v>
      </c>
      <c r="P103" s="57">
        <v>0</v>
      </c>
      <c r="Q103" s="57">
        <v>0</v>
      </c>
      <c r="R103" s="54"/>
      <c r="S103" s="55">
        <v>3</v>
      </c>
      <c r="T103" s="56"/>
      <c r="U103" s="57">
        <f t="shared" si="34"/>
        <v>0</v>
      </c>
      <c r="V103" s="57">
        <v>9.5649999999999995</v>
      </c>
      <c r="W103" s="90">
        <v>7</v>
      </c>
      <c r="X103" s="56">
        <v>9.02</v>
      </c>
      <c r="Y103" s="91">
        <f t="shared" si="35"/>
        <v>9.02</v>
      </c>
      <c r="Z103" s="58"/>
      <c r="AA103" s="59"/>
      <c r="AB103" s="59">
        <v>0</v>
      </c>
      <c r="AC103" s="60">
        <f t="shared" si="36"/>
        <v>218.54499999999999</v>
      </c>
      <c r="AD103" s="60"/>
      <c r="AE103" s="61">
        <f t="shared" si="58"/>
        <v>4.3708999999999998</v>
      </c>
      <c r="AF103" s="61">
        <v>0</v>
      </c>
      <c r="AG103" s="61">
        <v>0</v>
      </c>
      <c r="AH103" s="92"/>
      <c r="AI103" s="112">
        <v>100</v>
      </c>
      <c r="AJ103" s="93">
        <f t="shared" si="37"/>
        <v>114.17409999999998</v>
      </c>
      <c r="AK103" s="94"/>
      <c r="AL103" s="62"/>
      <c r="AM103" s="63">
        <f t="shared" si="38"/>
        <v>100</v>
      </c>
      <c r="AN103" s="63">
        <f t="shared" si="39"/>
        <v>1</v>
      </c>
      <c r="AO103" s="63">
        <f t="shared" si="40"/>
        <v>0</v>
      </c>
      <c r="AP103" s="63"/>
      <c r="AQ103" s="63">
        <f t="shared" si="41"/>
        <v>0</v>
      </c>
      <c r="AR103" s="63">
        <f t="shared" si="42"/>
        <v>0</v>
      </c>
      <c r="AS103" s="63">
        <f t="shared" si="43"/>
        <v>10</v>
      </c>
      <c r="AT103" s="63">
        <f t="shared" si="44"/>
        <v>1</v>
      </c>
      <c r="AU103" s="63">
        <f t="shared" si="45"/>
        <v>0</v>
      </c>
      <c r="AV103" s="63">
        <f t="shared" si="46"/>
        <v>0</v>
      </c>
      <c r="AW103" s="63">
        <f t="shared" si="47"/>
        <v>4</v>
      </c>
      <c r="AX103" s="63">
        <f t="shared" si="48"/>
        <v>4</v>
      </c>
      <c r="AY103" s="64">
        <f t="shared" si="49"/>
        <v>0.17409999999998149</v>
      </c>
      <c r="AZ103" s="65">
        <f t="shared" si="50"/>
        <v>114.17409999999998</v>
      </c>
      <c r="BA103" s="45"/>
      <c r="BB103" s="66">
        <f t="shared" si="51"/>
        <v>114.17409999999998</v>
      </c>
      <c r="BC103" s="62">
        <f t="shared" si="52"/>
        <v>14.174099999999981</v>
      </c>
      <c r="BD103" s="62">
        <f t="shared" si="53"/>
        <v>14.174099999999981</v>
      </c>
      <c r="BE103" s="62">
        <f t="shared" si="54"/>
        <v>14.174099999999981</v>
      </c>
      <c r="BF103" s="62">
        <f t="shared" si="55"/>
        <v>4.1740999999999815</v>
      </c>
      <c r="BG103" s="62">
        <f t="shared" si="56"/>
        <v>4.1740999999999815</v>
      </c>
      <c r="BH103" s="62">
        <f t="shared" si="57"/>
        <v>0.17409999999998149</v>
      </c>
      <c r="BI103" s="62"/>
    </row>
    <row r="104" spans="1:61" ht="30" customHeight="1">
      <c r="A104" s="83">
        <v>92</v>
      </c>
      <c r="B104" s="50" t="s">
        <v>319</v>
      </c>
      <c r="C104" s="84" t="s">
        <v>320</v>
      </c>
      <c r="D104" s="84" t="s">
        <v>321</v>
      </c>
      <c r="E104" s="85" t="s">
        <v>299</v>
      </c>
      <c r="F104" s="68">
        <v>44958</v>
      </c>
      <c r="G104" s="51">
        <v>208</v>
      </c>
      <c r="H104" s="52">
        <v>26</v>
      </c>
      <c r="I104" s="53">
        <f t="shared" si="30"/>
        <v>208</v>
      </c>
      <c r="J104" s="86"/>
      <c r="K104" s="87">
        <f t="shared" si="31"/>
        <v>0</v>
      </c>
      <c r="L104" s="86"/>
      <c r="M104" s="88">
        <f t="shared" si="32"/>
        <v>0</v>
      </c>
      <c r="N104" s="89"/>
      <c r="O104" s="87">
        <f t="shared" si="33"/>
        <v>0</v>
      </c>
      <c r="P104" s="57">
        <v>0</v>
      </c>
      <c r="Q104" s="57">
        <v>0</v>
      </c>
      <c r="R104" s="54"/>
      <c r="S104" s="55">
        <v>2</v>
      </c>
      <c r="T104" s="56"/>
      <c r="U104" s="57">
        <f t="shared" si="34"/>
        <v>0</v>
      </c>
      <c r="V104" s="57">
        <v>10</v>
      </c>
      <c r="W104" s="90">
        <v>7</v>
      </c>
      <c r="X104" s="56"/>
      <c r="Y104" s="91">
        <f t="shared" si="35"/>
        <v>0</v>
      </c>
      <c r="Z104" s="58"/>
      <c r="AA104" s="59"/>
      <c r="AB104" s="59">
        <v>0</v>
      </c>
      <c r="AC104" s="60">
        <f t="shared" si="36"/>
        <v>227</v>
      </c>
      <c r="AD104" s="60"/>
      <c r="AE104" s="61">
        <f t="shared" si="58"/>
        <v>4.54</v>
      </c>
      <c r="AF104" s="61">
        <v>0</v>
      </c>
      <c r="AG104" s="61">
        <v>0</v>
      </c>
      <c r="AH104" s="92"/>
      <c r="AI104" s="112">
        <v>100</v>
      </c>
      <c r="AJ104" s="93">
        <f t="shared" si="37"/>
        <v>122.46000000000001</v>
      </c>
      <c r="AK104" s="94"/>
      <c r="AL104" s="62"/>
      <c r="AM104" s="63">
        <f t="shared" si="38"/>
        <v>100</v>
      </c>
      <c r="AN104" s="63">
        <f t="shared" si="39"/>
        <v>1</v>
      </c>
      <c r="AO104" s="63">
        <f t="shared" si="40"/>
        <v>0</v>
      </c>
      <c r="AP104" s="63"/>
      <c r="AQ104" s="63">
        <f t="shared" si="41"/>
        <v>20</v>
      </c>
      <c r="AR104" s="63">
        <f t="shared" si="42"/>
        <v>1</v>
      </c>
      <c r="AS104" s="63">
        <f t="shared" si="43"/>
        <v>0</v>
      </c>
      <c r="AT104" s="63">
        <f t="shared" si="44"/>
        <v>0</v>
      </c>
      <c r="AU104" s="63">
        <f t="shared" si="45"/>
        <v>0</v>
      </c>
      <c r="AV104" s="63">
        <f t="shared" si="46"/>
        <v>0</v>
      </c>
      <c r="AW104" s="63">
        <f t="shared" si="47"/>
        <v>2</v>
      </c>
      <c r="AX104" s="63">
        <f t="shared" si="48"/>
        <v>2</v>
      </c>
      <c r="AY104" s="64">
        <f t="shared" si="49"/>
        <v>0.46000000000000796</v>
      </c>
      <c r="AZ104" s="65">
        <f t="shared" si="50"/>
        <v>122.46000000000001</v>
      </c>
      <c r="BA104" s="45"/>
      <c r="BB104" s="66">
        <f t="shared" si="51"/>
        <v>122.46000000000001</v>
      </c>
      <c r="BC104" s="62">
        <f t="shared" si="52"/>
        <v>22.460000000000008</v>
      </c>
      <c r="BD104" s="62">
        <f t="shared" si="53"/>
        <v>22.460000000000008</v>
      </c>
      <c r="BE104" s="62">
        <f t="shared" si="54"/>
        <v>2.460000000000008</v>
      </c>
      <c r="BF104" s="62">
        <f t="shared" si="55"/>
        <v>2.460000000000008</v>
      </c>
      <c r="BG104" s="62">
        <f t="shared" si="56"/>
        <v>2.460000000000008</v>
      </c>
      <c r="BH104" s="62">
        <f t="shared" si="57"/>
        <v>0.46000000000000796</v>
      </c>
      <c r="BI104" s="62"/>
    </row>
    <row r="105" spans="1:61" ht="30" customHeight="1">
      <c r="A105" s="83">
        <v>93</v>
      </c>
      <c r="B105" s="50" t="s">
        <v>322</v>
      </c>
      <c r="C105" s="84" t="s">
        <v>123</v>
      </c>
      <c r="D105" s="84" t="s">
        <v>122</v>
      </c>
      <c r="E105" s="85" t="s">
        <v>299</v>
      </c>
      <c r="F105" s="68">
        <v>45139</v>
      </c>
      <c r="G105" s="51">
        <v>208</v>
      </c>
      <c r="H105" s="52">
        <v>26</v>
      </c>
      <c r="I105" s="53">
        <f t="shared" si="30"/>
        <v>208</v>
      </c>
      <c r="J105" s="86"/>
      <c r="K105" s="87">
        <f t="shared" si="31"/>
        <v>0</v>
      </c>
      <c r="L105" s="86"/>
      <c r="M105" s="88">
        <f t="shared" si="32"/>
        <v>0</v>
      </c>
      <c r="N105" s="89"/>
      <c r="O105" s="87">
        <f t="shared" si="33"/>
        <v>0</v>
      </c>
      <c r="P105" s="57">
        <v>0</v>
      </c>
      <c r="Q105" s="57">
        <v>0</v>
      </c>
      <c r="R105" s="54"/>
      <c r="S105" s="55">
        <v>2</v>
      </c>
      <c r="T105" s="56"/>
      <c r="U105" s="57">
        <f t="shared" si="34"/>
        <v>0</v>
      </c>
      <c r="V105" s="57">
        <v>0</v>
      </c>
      <c r="W105" s="90">
        <v>7</v>
      </c>
      <c r="X105" s="56">
        <v>8</v>
      </c>
      <c r="Y105" s="91">
        <f t="shared" si="35"/>
        <v>8</v>
      </c>
      <c r="Z105" s="58"/>
      <c r="AA105" s="59"/>
      <c r="AB105" s="59">
        <v>0</v>
      </c>
      <c r="AC105" s="60">
        <f t="shared" si="36"/>
        <v>209</v>
      </c>
      <c r="AD105" s="60"/>
      <c r="AE105" s="61">
        <f t="shared" si="58"/>
        <v>4.18</v>
      </c>
      <c r="AF105" s="61">
        <v>0</v>
      </c>
      <c r="AG105" s="61">
        <v>0</v>
      </c>
      <c r="AH105" s="92">
        <v>0.5</v>
      </c>
      <c r="AI105" s="112">
        <v>100</v>
      </c>
      <c r="AJ105" s="93">
        <f t="shared" si="37"/>
        <v>104.32</v>
      </c>
      <c r="AK105" s="94"/>
      <c r="AL105" s="62"/>
      <c r="AM105" s="63">
        <f t="shared" si="38"/>
        <v>100</v>
      </c>
      <c r="AN105" s="63">
        <f t="shared" si="39"/>
        <v>1</v>
      </c>
      <c r="AO105" s="63">
        <f t="shared" si="40"/>
        <v>0</v>
      </c>
      <c r="AP105" s="63"/>
      <c r="AQ105" s="63">
        <f t="shared" si="41"/>
        <v>0</v>
      </c>
      <c r="AR105" s="63">
        <f t="shared" si="42"/>
        <v>0</v>
      </c>
      <c r="AS105" s="63">
        <f t="shared" si="43"/>
        <v>0</v>
      </c>
      <c r="AT105" s="63">
        <f t="shared" si="44"/>
        <v>0</v>
      </c>
      <c r="AU105" s="63">
        <f t="shared" si="45"/>
        <v>0</v>
      </c>
      <c r="AV105" s="63">
        <f t="shared" si="46"/>
        <v>0</v>
      </c>
      <c r="AW105" s="63">
        <f t="shared" si="47"/>
        <v>4</v>
      </c>
      <c r="AX105" s="63">
        <f t="shared" si="48"/>
        <v>4</v>
      </c>
      <c r="AY105" s="64">
        <f t="shared" si="49"/>
        <v>0.31999999999999318</v>
      </c>
      <c r="AZ105" s="65">
        <f t="shared" si="50"/>
        <v>104.32</v>
      </c>
      <c r="BA105" s="45"/>
      <c r="BB105" s="66">
        <f t="shared" si="51"/>
        <v>104.32</v>
      </c>
      <c r="BC105" s="62">
        <f t="shared" si="52"/>
        <v>4.3199999999999932</v>
      </c>
      <c r="BD105" s="62">
        <f t="shared" si="53"/>
        <v>4.3199999999999932</v>
      </c>
      <c r="BE105" s="62">
        <f t="shared" si="54"/>
        <v>4.3199999999999932</v>
      </c>
      <c r="BF105" s="62">
        <f t="shared" si="55"/>
        <v>4.3199999999999932</v>
      </c>
      <c r="BG105" s="62">
        <f t="shared" si="56"/>
        <v>4.3199999999999932</v>
      </c>
      <c r="BH105" s="62">
        <f t="shared" si="57"/>
        <v>0.31999999999999318</v>
      </c>
      <c r="BI105" s="62"/>
    </row>
    <row r="106" spans="1:61" ht="30" customHeight="1">
      <c r="A106" s="83">
        <v>94</v>
      </c>
      <c r="B106" s="50" t="s">
        <v>323</v>
      </c>
      <c r="C106" s="84" t="s">
        <v>324</v>
      </c>
      <c r="D106" s="84" t="s">
        <v>325</v>
      </c>
      <c r="E106" s="85" t="s">
        <v>299</v>
      </c>
      <c r="F106" s="68">
        <v>45153</v>
      </c>
      <c r="G106" s="51">
        <v>208</v>
      </c>
      <c r="H106" s="52">
        <v>26</v>
      </c>
      <c r="I106" s="53">
        <f t="shared" si="30"/>
        <v>208</v>
      </c>
      <c r="J106" s="86"/>
      <c r="K106" s="87">
        <f t="shared" si="31"/>
        <v>0</v>
      </c>
      <c r="L106" s="86"/>
      <c r="M106" s="88">
        <f t="shared" si="32"/>
        <v>0</v>
      </c>
      <c r="N106" s="89"/>
      <c r="O106" s="87">
        <f t="shared" si="33"/>
        <v>0</v>
      </c>
      <c r="P106" s="57">
        <v>0</v>
      </c>
      <c r="Q106" s="57">
        <v>0</v>
      </c>
      <c r="R106" s="54"/>
      <c r="S106" s="55">
        <v>2</v>
      </c>
      <c r="T106" s="56"/>
      <c r="U106" s="57">
        <f t="shared" si="34"/>
        <v>0</v>
      </c>
      <c r="V106" s="57">
        <v>10</v>
      </c>
      <c r="W106" s="90">
        <v>7</v>
      </c>
      <c r="X106" s="56"/>
      <c r="Y106" s="91">
        <f t="shared" si="35"/>
        <v>0</v>
      </c>
      <c r="Z106" s="58"/>
      <c r="AA106" s="59"/>
      <c r="AB106" s="59">
        <v>0</v>
      </c>
      <c r="AC106" s="60">
        <f t="shared" si="36"/>
        <v>227</v>
      </c>
      <c r="AD106" s="60"/>
      <c r="AE106" s="61">
        <f t="shared" si="58"/>
        <v>4.54</v>
      </c>
      <c r="AF106" s="61">
        <v>0</v>
      </c>
      <c r="AG106" s="61">
        <v>0</v>
      </c>
      <c r="AH106" s="92"/>
      <c r="AI106" s="112">
        <v>100</v>
      </c>
      <c r="AJ106" s="93">
        <f t="shared" si="37"/>
        <v>122.46000000000001</v>
      </c>
      <c r="AK106" s="94"/>
      <c r="AL106" s="62"/>
      <c r="AM106" s="63">
        <f t="shared" si="38"/>
        <v>100</v>
      </c>
      <c r="AN106" s="63">
        <f t="shared" si="39"/>
        <v>1</v>
      </c>
      <c r="AO106" s="63">
        <f t="shared" si="40"/>
        <v>0</v>
      </c>
      <c r="AP106" s="63"/>
      <c r="AQ106" s="63">
        <f t="shared" si="41"/>
        <v>20</v>
      </c>
      <c r="AR106" s="63">
        <f t="shared" si="42"/>
        <v>1</v>
      </c>
      <c r="AS106" s="63">
        <f t="shared" si="43"/>
        <v>0</v>
      </c>
      <c r="AT106" s="63">
        <f t="shared" si="44"/>
        <v>0</v>
      </c>
      <c r="AU106" s="63">
        <f t="shared" si="45"/>
        <v>0</v>
      </c>
      <c r="AV106" s="63">
        <f t="shared" si="46"/>
        <v>0</v>
      </c>
      <c r="AW106" s="63">
        <f t="shared" si="47"/>
        <v>2</v>
      </c>
      <c r="AX106" s="63">
        <f t="shared" si="48"/>
        <v>2</v>
      </c>
      <c r="AY106" s="64">
        <f t="shared" si="49"/>
        <v>0.46000000000000796</v>
      </c>
      <c r="AZ106" s="65">
        <f t="shared" si="50"/>
        <v>122.46000000000001</v>
      </c>
      <c r="BA106" s="45"/>
      <c r="BB106" s="66">
        <f t="shared" si="51"/>
        <v>122.46000000000001</v>
      </c>
      <c r="BC106" s="62">
        <f t="shared" si="52"/>
        <v>22.460000000000008</v>
      </c>
      <c r="BD106" s="62">
        <f t="shared" si="53"/>
        <v>22.460000000000008</v>
      </c>
      <c r="BE106" s="62">
        <f t="shared" si="54"/>
        <v>2.460000000000008</v>
      </c>
      <c r="BF106" s="62">
        <f t="shared" si="55"/>
        <v>2.460000000000008</v>
      </c>
      <c r="BG106" s="62">
        <f t="shared" si="56"/>
        <v>2.460000000000008</v>
      </c>
      <c r="BH106" s="62">
        <f t="shared" si="57"/>
        <v>0.46000000000000796</v>
      </c>
      <c r="BI106" s="62"/>
    </row>
    <row r="107" spans="1:61" ht="30" customHeight="1">
      <c r="A107" s="83">
        <v>95</v>
      </c>
      <c r="B107" s="50" t="s">
        <v>326</v>
      </c>
      <c r="C107" s="84" t="s">
        <v>327</v>
      </c>
      <c r="D107" s="84" t="s">
        <v>328</v>
      </c>
      <c r="E107" s="85" t="s">
        <v>299</v>
      </c>
      <c r="F107" s="68">
        <v>45160</v>
      </c>
      <c r="G107" s="51">
        <v>208</v>
      </c>
      <c r="H107" s="52">
        <v>26</v>
      </c>
      <c r="I107" s="53">
        <f t="shared" si="30"/>
        <v>208</v>
      </c>
      <c r="J107" s="86"/>
      <c r="K107" s="87">
        <f t="shared" si="31"/>
        <v>0</v>
      </c>
      <c r="L107" s="86"/>
      <c r="M107" s="88">
        <f t="shared" si="32"/>
        <v>0</v>
      </c>
      <c r="N107" s="89"/>
      <c r="O107" s="87">
        <f t="shared" si="33"/>
        <v>0</v>
      </c>
      <c r="P107" s="57">
        <v>0</v>
      </c>
      <c r="Q107" s="57">
        <v>0</v>
      </c>
      <c r="R107" s="54"/>
      <c r="S107" s="55">
        <v>2</v>
      </c>
      <c r="T107" s="56"/>
      <c r="U107" s="57">
        <f t="shared" si="34"/>
        <v>0</v>
      </c>
      <c r="V107" s="57">
        <v>10</v>
      </c>
      <c r="W107" s="90">
        <v>7</v>
      </c>
      <c r="X107" s="56"/>
      <c r="Y107" s="91">
        <f t="shared" si="35"/>
        <v>0</v>
      </c>
      <c r="Z107" s="58"/>
      <c r="AA107" s="59"/>
      <c r="AB107" s="59">
        <v>0</v>
      </c>
      <c r="AC107" s="60">
        <f t="shared" si="36"/>
        <v>227</v>
      </c>
      <c r="AD107" s="60"/>
      <c r="AE107" s="61">
        <f t="shared" si="58"/>
        <v>4.54</v>
      </c>
      <c r="AF107" s="61">
        <v>0</v>
      </c>
      <c r="AG107" s="61">
        <v>0</v>
      </c>
      <c r="AH107" s="92"/>
      <c r="AI107" s="112">
        <v>100</v>
      </c>
      <c r="AJ107" s="93">
        <f t="shared" si="37"/>
        <v>122.46000000000001</v>
      </c>
      <c r="AK107" s="94"/>
      <c r="AL107" s="62"/>
      <c r="AM107" s="63">
        <f t="shared" si="38"/>
        <v>100</v>
      </c>
      <c r="AN107" s="63">
        <f t="shared" si="39"/>
        <v>1</v>
      </c>
      <c r="AO107" s="63">
        <f t="shared" si="40"/>
        <v>0</v>
      </c>
      <c r="AP107" s="63"/>
      <c r="AQ107" s="63">
        <f t="shared" si="41"/>
        <v>20</v>
      </c>
      <c r="AR107" s="63">
        <f t="shared" si="42"/>
        <v>1</v>
      </c>
      <c r="AS107" s="63">
        <f t="shared" si="43"/>
        <v>0</v>
      </c>
      <c r="AT107" s="63">
        <f t="shared" si="44"/>
        <v>0</v>
      </c>
      <c r="AU107" s="63">
        <f t="shared" si="45"/>
        <v>0</v>
      </c>
      <c r="AV107" s="63">
        <f t="shared" si="46"/>
        <v>0</v>
      </c>
      <c r="AW107" s="63">
        <f t="shared" si="47"/>
        <v>2</v>
      </c>
      <c r="AX107" s="63">
        <f t="shared" si="48"/>
        <v>2</v>
      </c>
      <c r="AY107" s="64">
        <f t="shared" si="49"/>
        <v>0.46000000000000796</v>
      </c>
      <c r="AZ107" s="65">
        <f t="shared" si="50"/>
        <v>122.46000000000001</v>
      </c>
      <c r="BA107" s="45"/>
      <c r="BB107" s="66">
        <f t="shared" si="51"/>
        <v>122.46000000000001</v>
      </c>
      <c r="BC107" s="62">
        <f t="shared" si="52"/>
        <v>22.460000000000008</v>
      </c>
      <c r="BD107" s="62">
        <f t="shared" si="53"/>
        <v>22.460000000000008</v>
      </c>
      <c r="BE107" s="62">
        <f t="shared" si="54"/>
        <v>2.460000000000008</v>
      </c>
      <c r="BF107" s="62">
        <f t="shared" si="55"/>
        <v>2.460000000000008</v>
      </c>
      <c r="BG107" s="62">
        <f t="shared" si="56"/>
        <v>2.460000000000008</v>
      </c>
      <c r="BH107" s="62">
        <f t="shared" si="57"/>
        <v>0.46000000000000796</v>
      </c>
      <c r="BI107" s="62"/>
    </row>
    <row r="108" spans="1:61" ht="30" customHeight="1">
      <c r="A108" s="83">
        <v>96</v>
      </c>
      <c r="B108" s="50" t="s">
        <v>329</v>
      </c>
      <c r="C108" s="84" t="s">
        <v>330</v>
      </c>
      <c r="D108" s="84" t="s">
        <v>331</v>
      </c>
      <c r="E108" s="85" t="s">
        <v>299</v>
      </c>
      <c r="F108" s="68">
        <v>45174</v>
      </c>
      <c r="G108" s="51">
        <v>208</v>
      </c>
      <c r="H108" s="52">
        <v>26</v>
      </c>
      <c r="I108" s="53">
        <f t="shared" si="30"/>
        <v>208</v>
      </c>
      <c r="J108" s="86"/>
      <c r="K108" s="87">
        <f t="shared" si="31"/>
        <v>0</v>
      </c>
      <c r="L108" s="86"/>
      <c r="M108" s="88">
        <f t="shared" si="32"/>
        <v>0</v>
      </c>
      <c r="N108" s="89"/>
      <c r="O108" s="87">
        <f t="shared" si="33"/>
        <v>0</v>
      </c>
      <c r="P108" s="57">
        <v>0</v>
      </c>
      <c r="Q108" s="57">
        <v>0</v>
      </c>
      <c r="R108" s="54"/>
      <c r="S108" s="55">
        <v>2</v>
      </c>
      <c r="T108" s="56"/>
      <c r="U108" s="57">
        <f t="shared" si="34"/>
        <v>0</v>
      </c>
      <c r="V108" s="57">
        <v>10</v>
      </c>
      <c r="W108" s="90">
        <v>7</v>
      </c>
      <c r="X108" s="56"/>
      <c r="Y108" s="91">
        <f t="shared" si="35"/>
        <v>0</v>
      </c>
      <c r="Z108" s="58"/>
      <c r="AA108" s="59"/>
      <c r="AB108" s="59">
        <v>0</v>
      </c>
      <c r="AC108" s="60">
        <f t="shared" si="36"/>
        <v>227</v>
      </c>
      <c r="AD108" s="60"/>
      <c r="AE108" s="61">
        <f t="shared" si="58"/>
        <v>4.54</v>
      </c>
      <c r="AF108" s="61">
        <v>0</v>
      </c>
      <c r="AG108" s="61">
        <v>0</v>
      </c>
      <c r="AH108" s="92"/>
      <c r="AI108" s="112">
        <v>100</v>
      </c>
      <c r="AJ108" s="93">
        <f t="shared" si="37"/>
        <v>122.46000000000001</v>
      </c>
      <c r="AK108" s="94"/>
      <c r="AL108" s="62"/>
      <c r="AM108" s="63">
        <f t="shared" si="38"/>
        <v>100</v>
      </c>
      <c r="AN108" s="63">
        <f t="shared" si="39"/>
        <v>1</v>
      </c>
      <c r="AO108" s="63">
        <f t="shared" si="40"/>
        <v>0</v>
      </c>
      <c r="AP108" s="63"/>
      <c r="AQ108" s="63">
        <f t="shared" si="41"/>
        <v>20</v>
      </c>
      <c r="AR108" s="63">
        <f t="shared" si="42"/>
        <v>1</v>
      </c>
      <c r="AS108" s="63">
        <f t="shared" si="43"/>
        <v>0</v>
      </c>
      <c r="AT108" s="63">
        <f t="shared" si="44"/>
        <v>0</v>
      </c>
      <c r="AU108" s="63">
        <f t="shared" si="45"/>
        <v>0</v>
      </c>
      <c r="AV108" s="63">
        <f t="shared" si="46"/>
        <v>0</v>
      </c>
      <c r="AW108" s="63">
        <f t="shared" si="47"/>
        <v>2</v>
      </c>
      <c r="AX108" s="63">
        <f t="shared" si="48"/>
        <v>2</v>
      </c>
      <c r="AY108" s="64">
        <f t="shared" si="49"/>
        <v>0.46000000000000796</v>
      </c>
      <c r="AZ108" s="65">
        <f t="shared" si="50"/>
        <v>122.46000000000001</v>
      </c>
      <c r="BA108" s="45"/>
      <c r="BB108" s="66">
        <f t="shared" si="51"/>
        <v>122.46000000000001</v>
      </c>
      <c r="BC108" s="62">
        <f t="shared" si="52"/>
        <v>22.460000000000008</v>
      </c>
      <c r="BD108" s="62">
        <f t="shared" si="53"/>
        <v>22.460000000000008</v>
      </c>
      <c r="BE108" s="62">
        <f t="shared" si="54"/>
        <v>2.460000000000008</v>
      </c>
      <c r="BF108" s="62">
        <f t="shared" si="55"/>
        <v>2.460000000000008</v>
      </c>
      <c r="BG108" s="62">
        <f t="shared" si="56"/>
        <v>2.460000000000008</v>
      </c>
      <c r="BH108" s="62">
        <f t="shared" si="57"/>
        <v>0.46000000000000796</v>
      </c>
      <c r="BI108" s="62"/>
    </row>
    <row r="109" spans="1:61" ht="30" customHeight="1">
      <c r="A109" s="83">
        <v>97</v>
      </c>
      <c r="B109" s="50" t="s">
        <v>332</v>
      </c>
      <c r="C109" s="84" t="s">
        <v>333</v>
      </c>
      <c r="D109" s="84" t="s">
        <v>334</v>
      </c>
      <c r="E109" s="85" t="s">
        <v>299</v>
      </c>
      <c r="F109" s="68">
        <v>45184</v>
      </c>
      <c r="G109" s="51">
        <v>208</v>
      </c>
      <c r="H109" s="52">
        <v>26</v>
      </c>
      <c r="I109" s="53">
        <f t="shared" ref="I109:I172" si="59">G109/IF(H109&gt;26,30,26)*H109</f>
        <v>208</v>
      </c>
      <c r="J109" s="86"/>
      <c r="K109" s="87">
        <f t="shared" ref="K109:K172" si="60">G109/26/8*1.5*J109</f>
        <v>0</v>
      </c>
      <c r="L109" s="86"/>
      <c r="M109" s="88">
        <f t="shared" ref="M109:M172" si="61">G109/26/8*2*L109</f>
        <v>0</v>
      </c>
      <c r="N109" s="89"/>
      <c r="O109" s="87">
        <f t="shared" ref="O109:O172" si="62">(G109/26/8*2)*N109</f>
        <v>0</v>
      </c>
      <c r="P109" s="57">
        <v>0</v>
      </c>
      <c r="Q109" s="57">
        <v>0</v>
      </c>
      <c r="R109" s="54"/>
      <c r="S109" s="55">
        <v>2</v>
      </c>
      <c r="T109" s="56"/>
      <c r="U109" s="57">
        <f t="shared" ref="U109:U172" si="63">G109/26*T109</f>
        <v>0</v>
      </c>
      <c r="V109" s="57">
        <v>9.6150000000000002</v>
      </c>
      <c r="W109" s="90">
        <v>7</v>
      </c>
      <c r="X109" s="56">
        <v>8</v>
      </c>
      <c r="Y109" s="91">
        <f t="shared" ref="Y109:Y172" si="64">G109/26/8*X109</f>
        <v>8</v>
      </c>
      <c r="Z109" s="58"/>
      <c r="AA109" s="59"/>
      <c r="AB109" s="59">
        <v>0</v>
      </c>
      <c r="AC109" s="60">
        <f t="shared" ref="AC109:AC172" si="65">I109+K109+M109+O109+P109+Q109+R109+S109+U109+V109+W109-Y109-Z109-AA109+AB109</f>
        <v>218.61500000000001</v>
      </c>
      <c r="AD109" s="60"/>
      <c r="AE109" s="61">
        <f t="shared" si="58"/>
        <v>4.3723000000000001</v>
      </c>
      <c r="AF109" s="61">
        <v>0</v>
      </c>
      <c r="AG109" s="61">
        <v>0</v>
      </c>
      <c r="AH109" s="92"/>
      <c r="AI109" s="112">
        <v>100</v>
      </c>
      <c r="AJ109" s="93">
        <f t="shared" ref="AJ109:AJ172" si="66">AC109-AE109-AD109-AF109-AG109-AH109-AI109</f>
        <v>114.24270000000001</v>
      </c>
      <c r="AK109" s="94"/>
      <c r="AL109" s="62"/>
      <c r="AM109" s="63">
        <f t="shared" ref="AM109:AM172" si="67">100*AN109</f>
        <v>100</v>
      </c>
      <c r="AN109" s="63">
        <f t="shared" ref="AN109:AN172" si="68">INT(BB109/100)</f>
        <v>1</v>
      </c>
      <c r="AO109" s="63">
        <f t="shared" ref="AO109:AO172" si="69">50*AP109</f>
        <v>0</v>
      </c>
      <c r="AP109" s="63"/>
      <c r="AQ109" s="63">
        <f t="shared" ref="AQ109:AQ172" si="70">20*AR109</f>
        <v>0</v>
      </c>
      <c r="AR109" s="63">
        <f t="shared" ref="AR109:AR172" si="71">INT(BD109/20)</f>
        <v>0</v>
      </c>
      <c r="AS109" s="63">
        <f t="shared" ref="AS109:AS172" si="72">10*AT109</f>
        <v>10</v>
      </c>
      <c r="AT109" s="63">
        <f t="shared" ref="AT109:AT172" si="73">INT(BE109/10)</f>
        <v>1</v>
      </c>
      <c r="AU109" s="63">
        <f t="shared" ref="AU109:AU172" si="74">5*AV109</f>
        <v>0</v>
      </c>
      <c r="AV109" s="63">
        <f t="shared" ref="AV109:AV172" si="75">INT(BF109/5)</f>
        <v>0</v>
      </c>
      <c r="AW109" s="63">
        <f t="shared" ref="AW109:AW172" si="76">1*AX109</f>
        <v>4</v>
      </c>
      <c r="AX109" s="63">
        <f t="shared" ref="AX109:AX172" si="77">INT(BG109/1)</f>
        <v>4</v>
      </c>
      <c r="AY109" s="64">
        <f t="shared" ref="AY109:AY172" si="78">BH109</f>
        <v>0.24270000000001346</v>
      </c>
      <c r="AZ109" s="65">
        <f t="shared" ref="AZ109:AZ172" si="79">AM109+AO109+AQ109+AS109+AU109+AW109+AY109</f>
        <v>114.24270000000001</v>
      </c>
      <c r="BA109" s="45"/>
      <c r="BB109" s="66">
        <f t="shared" ref="BB109:BB172" si="80">AJ109-0</f>
        <v>114.24270000000001</v>
      </c>
      <c r="BC109" s="62">
        <f t="shared" ref="BC109:BC172" si="81">BB109-AM109</f>
        <v>14.242700000000013</v>
      </c>
      <c r="BD109" s="62">
        <f t="shared" ref="BD109:BD172" si="82">BC109-AO109</f>
        <v>14.242700000000013</v>
      </c>
      <c r="BE109" s="62">
        <f t="shared" ref="BE109:BE172" si="83">BD109-AQ109</f>
        <v>14.242700000000013</v>
      </c>
      <c r="BF109" s="62">
        <f t="shared" ref="BF109:BF172" si="84">BE109-AS109</f>
        <v>4.2427000000000135</v>
      </c>
      <c r="BG109" s="62">
        <f t="shared" ref="BG109:BG172" si="85">BF109-AU109</f>
        <v>4.2427000000000135</v>
      </c>
      <c r="BH109" s="62">
        <f t="shared" ref="BH109:BH172" si="86">BG109-AW109</f>
        <v>0.24270000000001346</v>
      </c>
      <c r="BI109" s="62"/>
    </row>
    <row r="110" spans="1:61" ht="30" customHeight="1">
      <c r="A110" s="83">
        <v>98</v>
      </c>
      <c r="B110" s="50" t="s">
        <v>335</v>
      </c>
      <c r="C110" s="84" t="s">
        <v>336</v>
      </c>
      <c r="D110" s="84" t="s">
        <v>337</v>
      </c>
      <c r="E110" s="85" t="s">
        <v>299</v>
      </c>
      <c r="F110" s="68">
        <v>45200</v>
      </c>
      <c r="G110" s="51">
        <v>208</v>
      </c>
      <c r="H110" s="52">
        <v>26</v>
      </c>
      <c r="I110" s="53">
        <f t="shared" si="59"/>
        <v>208</v>
      </c>
      <c r="J110" s="86"/>
      <c r="K110" s="87">
        <f t="shared" si="60"/>
        <v>0</v>
      </c>
      <c r="L110" s="86"/>
      <c r="M110" s="88">
        <f t="shared" si="61"/>
        <v>0</v>
      </c>
      <c r="N110" s="89"/>
      <c r="O110" s="87">
        <f t="shared" si="62"/>
        <v>0</v>
      </c>
      <c r="P110" s="57">
        <v>0</v>
      </c>
      <c r="Q110" s="57">
        <v>0</v>
      </c>
      <c r="R110" s="54"/>
      <c r="S110" s="55">
        <v>2</v>
      </c>
      <c r="T110" s="56"/>
      <c r="U110" s="57">
        <f t="shared" si="63"/>
        <v>0</v>
      </c>
      <c r="V110" s="57">
        <v>0</v>
      </c>
      <c r="W110" s="90">
        <v>7</v>
      </c>
      <c r="X110" s="56">
        <v>27</v>
      </c>
      <c r="Y110" s="91">
        <f t="shared" si="64"/>
        <v>27</v>
      </c>
      <c r="Z110" s="58"/>
      <c r="AA110" s="59"/>
      <c r="AB110" s="59">
        <v>0</v>
      </c>
      <c r="AC110" s="60">
        <f t="shared" si="65"/>
        <v>190</v>
      </c>
      <c r="AD110" s="60"/>
      <c r="AE110" s="61">
        <f t="shared" si="58"/>
        <v>3.8000000000000003</v>
      </c>
      <c r="AF110" s="61">
        <v>0</v>
      </c>
      <c r="AG110" s="61">
        <v>0</v>
      </c>
      <c r="AH110" s="92"/>
      <c r="AI110" s="112">
        <v>100</v>
      </c>
      <c r="AJ110" s="93">
        <f t="shared" si="66"/>
        <v>86.199999999999989</v>
      </c>
      <c r="AK110" s="94"/>
      <c r="AL110" s="62"/>
      <c r="AM110" s="63">
        <f t="shared" si="67"/>
        <v>0</v>
      </c>
      <c r="AN110" s="63">
        <f t="shared" si="68"/>
        <v>0</v>
      </c>
      <c r="AO110" s="63">
        <f t="shared" si="69"/>
        <v>0</v>
      </c>
      <c r="AP110" s="63"/>
      <c r="AQ110" s="63">
        <f t="shared" si="70"/>
        <v>80</v>
      </c>
      <c r="AR110" s="63">
        <f t="shared" si="71"/>
        <v>4</v>
      </c>
      <c r="AS110" s="63">
        <f t="shared" si="72"/>
        <v>0</v>
      </c>
      <c r="AT110" s="63">
        <f t="shared" si="73"/>
        <v>0</v>
      </c>
      <c r="AU110" s="63">
        <f t="shared" si="74"/>
        <v>5</v>
      </c>
      <c r="AV110" s="63">
        <f t="shared" si="75"/>
        <v>1</v>
      </c>
      <c r="AW110" s="63">
        <f t="shared" si="76"/>
        <v>1</v>
      </c>
      <c r="AX110" s="63">
        <f t="shared" si="77"/>
        <v>1</v>
      </c>
      <c r="AY110" s="64">
        <f t="shared" si="78"/>
        <v>0.19999999999998863</v>
      </c>
      <c r="AZ110" s="65">
        <f t="shared" si="79"/>
        <v>86.199999999999989</v>
      </c>
      <c r="BA110" s="45"/>
      <c r="BB110" s="66">
        <f t="shared" si="80"/>
        <v>86.199999999999989</v>
      </c>
      <c r="BC110" s="62">
        <f t="shared" si="81"/>
        <v>86.199999999999989</v>
      </c>
      <c r="BD110" s="62">
        <f t="shared" si="82"/>
        <v>86.199999999999989</v>
      </c>
      <c r="BE110" s="62">
        <f t="shared" si="83"/>
        <v>6.1999999999999886</v>
      </c>
      <c r="BF110" s="62">
        <f t="shared" si="84"/>
        <v>6.1999999999999886</v>
      </c>
      <c r="BG110" s="62">
        <f t="shared" si="85"/>
        <v>1.1999999999999886</v>
      </c>
      <c r="BH110" s="62">
        <f t="shared" si="86"/>
        <v>0.19999999999998863</v>
      </c>
      <c r="BI110" s="62"/>
    </row>
    <row r="111" spans="1:61" ht="30" customHeight="1">
      <c r="A111" s="83">
        <v>99</v>
      </c>
      <c r="B111" s="50" t="s">
        <v>338</v>
      </c>
      <c r="C111" s="84" t="s">
        <v>339</v>
      </c>
      <c r="D111" s="84" t="s">
        <v>340</v>
      </c>
      <c r="E111" s="85" t="s">
        <v>299</v>
      </c>
      <c r="F111" s="68">
        <v>45200</v>
      </c>
      <c r="G111" s="51">
        <v>208</v>
      </c>
      <c r="H111" s="52">
        <v>26</v>
      </c>
      <c r="I111" s="53">
        <f t="shared" si="59"/>
        <v>208</v>
      </c>
      <c r="J111" s="86"/>
      <c r="K111" s="87">
        <f t="shared" si="60"/>
        <v>0</v>
      </c>
      <c r="L111" s="86"/>
      <c r="M111" s="88">
        <f t="shared" si="61"/>
        <v>0</v>
      </c>
      <c r="N111" s="89"/>
      <c r="O111" s="87">
        <f t="shared" si="62"/>
        <v>0</v>
      </c>
      <c r="P111" s="57">
        <v>0</v>
      </c>
      <c r="Q111" s="57">
        <v>0</v>
      </c>
      <c r="R111" s="54"/>
      <c r="S111" s="55">
        <v>2</v>
      </c>
      <c r="T111" s="56"/>
      <c r="U111" s="57">
        <f t="shared" si="63"/>
        <v>0</v>
      </c>
      <c r="V111" s="57">
        <v>10</v>
      </c>
      <c r="W111" s="90">
        <v>7</v>
      </c>
      <c r="X111" s="56"/>
      <c r="Y111" s="91">
        <f t="shared" si="64"/>
        <v>0</v>
      </c>
      <c r="Z111" s="58"/>
      <c r="AA111" s="59"/>
      <c r="AB111" s="59">
        <v>0</v>
      </c>
      <c r="AC111" s="60">
        <f t="shared" si="65"/>
        <v>227</v>
      </c>
      <c r="AD111" s="60"/>
      <c r="AE111" s="61">
        <f t="shared" si="58"/>
        <v>4.54</v>
      </c>
      <c r="AF111" s="61">
        <v>0</v>
      </c>
      <c r="AG111" s="61">
        <v>0</v>
      </c>
      <c r="AH111" s="92">
        <v>0.5</v>
      </c>
      <c r="AI111" s="112">
        <v>100</v>
      </c>
      <c r="AJ111" s="93">
        <f t="shared" si="66"/>
        <v>121.96000000000001</v>
      </c>
      <c r="AK111" s="94"/>
      <c r="AL111" s="62"/>
      <c r="AM111" s="63">
        <f t="shared" si="67"/>
        <v>100</v>
      </c>
      <c r="AN111" s="63">
        <f t="shared" si="68"/>
        <v>1</v>
      </c>
      <c r="AO111" s="63">
        <f t="shared" si="69"/>
        <v>0</v>
      </c>
      <c r="AP111" s="63"/>
      <c r="AQ111" s="63">
        <f t="shared" si="70"/>
        <v>20</v>
      </c>
      <c r="AR111" s="63">
        <f t="shared" si="71"/>
        <v>1</v>
      </c>
      <c r="AS111" s="63">
        <f t="shared" si="72"/>
        <v>0</v>
      </c>
      <c r="AT111" s="63">
        <f t="shared" si="73"/>
        <v>0</v>
      </c>
      <c r="AU111" s="63">
        <f t="shared" si="74"/>
        <v>0</v>
      </c>
      <c r="AV111" s="63">
        <f t="shared" si="75"/>
        <v>0</v>
      </c>
      <c r="AW111" s="63">
        <f t="shared" si="76"/>
        <v>1</v>
      </c>
      <c r="AX111" s="63">
        <f t="shared" si="77"/>
        <v>1</v>
      </c>
      <c r="AY111" s="64">
        <f t="shared" si="78"/>
        <v>0.96000000000000796</v>
      </c>
      <c r="AZ111" s="65">
        <f t="shared" si="79"/>
        <v>121.96000000000001</v>
      </c>
      <c r="BA111" s="45"/>
      <c r="BB111" s="66">
        <f t="shared" si="80"/>
        <v>121.96000000000001</v>
      </c>
      <c r="BC111" s="62">
        <f t="shared" si="81"/>
        <v>21.960000000000008</v>
      </c>
      <c r="BD111" s="62">
        <f t="shared" si="82"/>
        <v>21.960000000000008</v>
      </c>
      <c r="BE111" s="62">
        <f t="shared" si="83"/>
        <v>1.960000000000008</v>
      </c>
      <c r="BF111" s="62">
        <f t="shared" si="84"/>
        <v>1.960000000000008</v>
      </c>
      <c r="BG111" s="62">
        <f t="shared" si="85"/>
        <v>1.960000000000008</v>
      </c>
      <c r="BH111" s="62">
        <f t="shared" si="86"/>
        <v>0.96000000000000796</v>
      </c>
      <c r="BI111" s="62"/>
    </row>
    <row r="112" spans="1:61" ht="30" customHeight="1">
      <c r="A112" s="83">
        <v>100</v>
      </c>
      <c r="B112" s="50" t="s">
        <v>341</v>
      </c>
      <c r="C112" s="84" t="s">
        <v>342</v>
      </c>
      <c r="D112" s="84" t="s">
        <v>343</v>
      </c>
      <c r="E112" s="85" t="s">
        <v>299</v>
      </c>
      <c r="F112" s="68">
        <v>45222</v>
      </c>
      <c r="G112" s="51">
        <v>208</v>
      </c>
      <c r="H112" s="52">
        <v>26</v>
      </c>
      <c r="I112" s="53">
        <f t="shared" si="59"/>
        <v>208</v>
      </c>
      <c r="J112" s="86"/>
      <c r="K112" s="87">
        <f t="shared" si="60"/>
        <v>0</v>
      </c>
      <c r="L112" s="86"/>
      <c r="M112" s="88">
        <f t="shared" si="61"/>
        <v>0</v>
      </c>
      <c r="N112" s="89"/>
      <c r="O112" s="87">
        <f t="shared" si="62"/>
        <v>0</v>
      </c>
      <c r="P112" s="57">
        <v>0</v>
      </c>
      <c r="Q112" s="57">
        <v>0</v>
      </c>
      <c r="R112" s="54"/>
      <c r="S112" s="55">
        <v>2</v>
      </c>
      <c r="T112" s="56"/>
      <c r="U112" s="57">
        <f t="shared" si="63"/>
        <v>0</v>
      </c>
      <c r="V112" s="57">
        <v>9.2309999999999999</v>
      </c>
      <c r="W112" s="90">
        <v>7</v>
      </c>
      <c r="X112" s="56">
        <v>16</v>
      </c>
      <c r="Y112" s="91">
        <f t="shared" si="64"/>
        <v>16</v>
      </c>
      <c r="Z112" s="58"/>
      <c r="AA112" s="59"/>
      <c r="AB112" s="59">
        <v>6</v>
      </c>
      <c r="AC112" s="60">
        <f t="shared" si="65"/>
        <v>216.23099999999999</v>
      </c>
      <c r="AD112" s="60"/>
      <c r="AE112" s="61">
        <f t="shared" si="58"/>
        <v>4.3246200000000004</v>
      </c>
      <c r="AF112" s="61">
        <v>0</v>
      </c>
      <c r="AG112" s="61">
        <v>0</v>
      </c>
      <c r="AH112" s="92">
        <v>0.5</v>
      </c>
      <c r="AI112" s="112">
        <v>100</v>
      </c>
      <c r="AJ112" s="93">
        <f t="shared" si="66"/>
        <v>111.40637999999998</v>
      </c>
      <c r="AK112" s="94"/>
      <c r="AL112" s="62"/>
      <c r="AM112" s="63">
        <f t="shared" si="67"/>
        <v>100</v>
      </c>
      <c r="AN112" s="63">
        <f t="shared" si="68"/>
        <v>1</v>
      </c>
      <c r="AO112" s="63">
        <f t="shared" si="69"/>
        <v>0</v>
      </c>
      <c r="AP112" s="63"/>
      <c r="AQ112" s="63">
        <f t="shared" si="70"/>
        <v>0</v>
      </c>
      <c r="AR112" s="63">
        <f t="shared" si="71"/>
        <v>0</v>
      </c>
      <c r="AS112" s="63">
        <f t="shared" si="72"/>
        <v>10</v>
      </c>
      <c r="AT112" s="63">
        <f t="shared" si="73"/>
        <v>1</v>
      </c>
      <c r="AU112" s="63">
        <f t="shared" si="74"/>
        <v>0</v>
      </c>
      <c r="AV112" s="63">
        <f t="shared" si="75"/>
        <v>0</v>
      </c>
      <c r="AW112" s="63">
        <f t="shared" si="76"/>
        <v>1</v>
      </c>
      <c r="AX112" s="63">
        <f t="shared" si="77"/>
        <v>1</v>
      </c>
      <c r="AY112" s="64">
        <f t="shared" si="78"/>
        <v>0.40637999999998442</v>
      </c>
      <c r="AZ112" s="65">
        <f t="shared" si="79"/>
        <v>111.40637999999998</v>
      </c>
      <c r="BA112" s="45"/>
      <c r="BB112" s="66">
        <f t="shared" si="80"/>
        <v>111.40637999999998</v>
      </c>
      <c r="BC112" s="62">
        <f t="shared" si="81"/>
        <v>11.406379999999984</v>
      </c>
      <c r="BD112" s="62">
        <f t="shared" si="82"/>
        <v>11.406379999999984</v>
      </c>
      <c r="BE112" s="62">
        <f t="shared" si="83"/>
        <v>11.406379999999984</v>
      </c>
      <c r="BF112" s="62">
        <f t="shared" si="84"/>
        <v>1.4063799999999844</v>
      </c>
      <c r="BG112" s="62">
        <f t="shared" si="85"/>
        <v>1.4063799999999844</v>
      </c>
      <c r="BH112" s="62">
        <f t="shared" si="86"/>
        <v>0.40637999999998442</v>
      </c>
      <c r="BI112" s="62"/>
    </row>
    <row r="113" spans="1:61" ht="30" customHeight="1">
      <c r="A113" s="83">
        <v>101</v>
      </c>
      <c r="B113" s="50" t="s">
        <v>344</v>
      </c>
      <c r="C113" s="84" t="s">
        <v>345</v>
      </c>
      <c r="D113" s="84" t="s">
        <v>346</v>
      </c>
      <c r="E113" s="85" t="s">
        <v>299</v>
      </c>
      <c r="F113" s="68">
        <v>45223</v>
      </c>
      <c r="G113" s="51">
        <v>208</v>
      </c>
      <c r="H113" s="52">
        <v>26</v>
      </c>
      <c r="I113" s="53">
        <f t="shared" si="59"/>
        <v>208</v>
      </c>
      <c r="J113" s="86"/>
      <c r="K113" s="87">
        <f t="shared" si="60"/>
        <v>0</v>
      </c>
      <c r="L113" s="86"/>
      <c r="M113" s="88">
        <f t="shared" si="61"/>
        <v>0</v>
      </c>
      <c r="N113" s="89"/>
      <c r="O113" s="87">
        <f t="shared" si="62"/>
        <v>0</v>
      </c>
      <c r="P113" s="57">
        <v>0</v>
      </c>
      <c r="Q113" s="57">
        <v>0</v>
      </c>
      <c r="R113" s="54"/>
      <c r="S113" s="55">
        <v>2</v>
      </c>
      <c r="T113" s="56"/>
      <c r="U113" s="57">
        <f t="shared" si="63"/>
        <v>0</v>
      </c>
      <c r="V113" s="57">
        <v>9.2309999999999999</v>
      </c>
      <c r="W113" s="90">
        <v>7</v>
      </c>
      <c r="X113" s="56">
        <v>16</v>
      </c>
      <c r="Y113" s="91">
        <f t="shared" si="64"/>
        <v>16</v>
      </c>
      <c r="Z113" s="58"/>
      <c r="AA113" s="59"/>
      <c r="AB113" s="59">
        <v>0</v>
      </c>
      <c r="AC113" s="60">
        <f t="shared" si="65"/>
        <v>210.23099999999999</v>
      </c>
      <c r="AD113" s="60"/>
      <c r="AE113" s="61">
        <f t="shared" si="58"/>
        <v>4.2046200000000002</v>
      </c>
      <c r="AF113" s="61">
        <v>0</v>
      </c>
      <c r="AG113" s="61">
        <v>0</v>
      </c>
      <c r="AH113" s="92"/>
      <c r="AI113" s="112">
        <v>100</v>
      </c>
      <c r="AJ113" s="93">
        <f t="shared" si="66"/>
        <v>106.02637999999999</v>
      </c>
      <c r="AK113" s="94"/>
      <c r="AL113" s="62"/>
      <c r="AM113" s="63">
        <f t="shared" si="67"/>
        <v>100</v>
      </c>
      <c r="AN113" s="63">
        <f t="shared" si="68"/>
        <v>1</v>
      </c>
      <c r="AO113" s="63">
        <f t="shared" si="69"/>
        <v>0</v>
      </c>
      <c r="AP113" s="63"/>
      <c r="AQ113" s="63">
        <f t="shared" si="70"/>
        <v>0</v>
      </c>
      <c r="AR113" s="63">
        <f t="shared" si="71"/>
        <v>0</v>
      </c>
      <c r="AS113" s="63">
        <f t="shared" si="72"/>
        <v>0</v>
      </c>
      <c r="AT113" s="63">
        <f t="shared" si="73"/>
        <v>0</v>
      </c>
      <c r="AU113" s="63">
        <f t="shared" si="74"/>
        <v>5</v>
      </c>
      <c r="AV113" s="63">
        <f t="shared" si="75"/>
        <v>1</v>
      </c>
      <c r="AW113" s="63">
        <f t="shared" si="76"/>
        <v>1</v>
      </c>
      <c r="AX113" s="63">
        <f t="shared" si="77"/>
        <v>1</v>
      </c>
      <c r="AY113" s="64">
        <f t="shared" si="78"/>
        <v>2.6379999999988968E-2</v>
      </c>
      <c r="AZ113" s="65">
        <f t="shared" si="79"/>
        <v>106.02637999999999</v>
      </c>
      <c r="BA113" s="45"/>
      <c r="BB113" s="66">
        <f t="shared" si="80"/>
        <v>106.02637999999999</v>
      </c>
      <c r="BC113" s="62">
        <f t="shared" si="81"/>
        <v>6.026379999999989</v>
      </c>
      <c r="BD113" s="62">
        <f t="shared" si="82"/>
        <v>6.026379999999989</v>
      </c>
      <c r="BE113" s="62">
        <f t="shared" si="83"/>
        <v>6.026379999999989</v>
      </c>
      <c r="BF113" s="62">
        <f t="shared" si="84"/>
        <v>6.026379999999989</v>
      </c>
      <c r="BG113" s="62">
        <f t="shared" si="85"/>
        <v>1.026379999999989</v>
      </c>
      <c r="BH113" s="62">
        <f t="shared" si="86"/>
        <v>2.6379999999988968E-2</v>
      </c>
      <c r="BI113" s="62"/>
    </row>
    <row r="114" spans="1:61" ht="30" customHeight="1">
      <c r="A114" s="83">
        <v>102</v>
      </c>
      <c r="B114" s="50" t="s">
        <v>347</v>
      </c>
      <c r="C114" s="84" t="s">
        <v>348</v>
      </c>
      <c r="D114" s="84" t="s">
        <v>245</v>
      </c>
      <c r="E114" s="85" t="s">
        <v>299</v>
      </c>
      <c r="F114" s="68">
        <v>45231</v>
      </c>
      <c r="G114" s="51">
        <v>208</v>
      </c>
      <c r="H114" s="52">
        <v>26</v>
      </c>
      <c r="I114" s="53">
        <f t="shared" si="59"/>
        <v>208</v>
      </c>
      <c r="J114" s="86"/>
      <c r="K114" s="87">
        <f t="shared" si="60"/>
        <v>0</v>
      </c>
      <c r="L114" s="86"/>
      <c r="M114" s="88">
        <f t="shared" si="61"/>
        <v>0</v>
      </c>
      <c r="N114" s="89"/>
      <c r="O114" s="87">
        <f t="shared" si="62"/>
        <v>0</v>
      </c>
      <c r="P114" s="57">
        <v>0</v>
      </c>
      <c r="Q114" s="57">
        <v>0</v>
      </c>
      <c r="R114" s="54"/>
      <c r="S114" s="55">
        <v>2</v>
      </c>
      <c r="T114" s="56"/>
      <c r="U114" s="57">
        <f t="shared" si="63"/>
        <v>0</v>
      </c>
      <c r="V114" s="57">
        <v>0</v>
      </c>
      <c r="W114" s="90">
        <v>7</v>
      </c>
      <c r="X114" s="56">
        <v>11</v>
      </c>
      <c r="Y114" s="91">
        <f t="shared" si="64"/>
        <v>11</v>
      </c>
      <c r="Z114" s="58"/>
      <c r="AA114" s="59"/>
      <c r="AB114" s="59">
        <v>0</v>
      </c>
      <c r="AC114" s="60">
        <f t="shared" si="65"/>
        <v>206</v>
      </c>
      <c r="AD114" s="60"/>
      <c r="AE114" s="61">
        <f t="shared" si="58"/>
        <v>4.12</v>
      </c>
      <c r="AF114" s="61">
        <v>0</v>
      </c>
      <c r="AG114" s="61">
        <v>0</v>
      </c>
      <c r="AH114" s="92"/>
      <c r="AI114" s="112">
        <v>100</v>
      </c>
      <c r="AJ114" s="93">
        <f t="shared" si="66"/>
        <v>101.88</v>
      </c>
      <c r="AK114" s="94"/>
      <c r="AL114" s="62"/>
      <c r="AM114" s="63">
        <f t="shared" si="67"/>
        <v>100</v>
      </c>
      <c r="AN114" s="63">
        <f t="shared" si="68"/>
        <v>1</v>
      </c>
      <c r="AO114" s="63">
        <f t="shared" si="69"/>
        <v>0</v>
      </c>
      <c r="AP114" s="63"/>
      <c r="AQ114" s="63">
        <f t="shared" si="70"/>
        <v>0</v>
      </c>
      <c r="AR114" s="63">
        <f t="shared" si="71"/>
        <v>0</v>
      </c>
      <c r="AS114" s="63">
        <f t="shared" si="72"/>
        <v>0</v>
      </c>
      <c r="AT114" s="63">
        <f t="shared" si="73"/>
        <v>0</v>
      </c>
      <c r="AU114" s="63">
        <f t="shared" si="74"/>
        <v>0</v>
      </c>
      <c r="AV114" s="63">
        <f t="shared" si="75"/>
        <v>0</v>
      </c>
      <c r="AW114" s="63">
        <f t="shared" si="76"/>
        <v>1</v>
      </c>
      <c r="AX114" s="63">
        <f t="shared" si="77"/>
        <v>1</v>
      </c>
      <c r="AY114" s="64">
        <f t="shared" si="78"/>
        <v>0.87999999999999545</v>
      </c>
      <c r="AZ114" s="65">
        <f t="shared" si="79"/>
        <v>101.88</v>
      </c>
      <c r="BA114" s="45"/>
      <c r="BB114" s="66">
        <f t="shared" si="80"/>
        <v>101.88</v>
      </c>
      <c r="BC114" s="62">
        <f t="shared" si="81"/>
        <v>1.8799999999999955</v>
      </c>
      <c r="BD114" s="62">
        <f t="shared" si="82"/>
        <v>1.8799999999999955</v>
      </c>
      <c r="BE114" s="62">
        <f t="shared" si="83"/>
        <v>1.8799999999999955</v>
      </c>
      <c r="BF114" s="62">
        <f t="shared" si="84"/>
        <v>1.8799999999999955</v>
      </c>
      <c r="BG114" s="62">
        <f t="shared" si="85"/>
        <v>1.8799999999999955</v>
      </c>
      <c r="BH114" s="62">
        <f t="shared" si="86"/>
        <v>0.87999999999999545</v>
      </c>
      <c r="BI114" s="62"/>
    </row>
    <row r="115" spans="1:61" ht="30" customHeight="1">
      <c r="A115" s="83">
        <v>103</v>
      </c>
      <c r="B115" s="50" t="s">
        <v>349</v>
      </c>
      <c r="C115" s="84" t="s">
        <v>350</v>
      </c>
      <c r="D115" s="84" t="s">
        <v>351</v>
      </c>
      <c r="E115" s="85" t="s">
        <v>299</v>
      </c>
      <c r="F115" s="68">
        <v>45231</v>
      </c>
      <c r="G115" s="51">
        <v>208</v>
      </c>
      <c r="H115" s="52">
        <v>26</v>
      </c>
      <c r="I115" s="53">
        <f t="shared" si="59"/>
        <v>208</v>
      </c>
      <c r="J115" s="86"/>
      <c r="K115" s="87">
        <f t="shared" si="60"/>
        <v>0</v>
      </c>
      <c r="L115" s="86"/>
      <c r="M115" s="88">
        <f t="shared" si="61"/>
        <v>0</v>
      </c>
      <c r="N115" s="89"/>
      <c r="O115" s="87">
        <f t="shared" si="62"/>
        <v>0</v>
      </c>
      <c r="P115" s="57">
        <v>0</v>
      </c>
      <c r="Q115" s="57">
        <v>0</v>
      </c>
      <c r="R115" s="54"/>
      <c r="S115" s="55">
        <v>2</v>
      </c>
      <c r="T115" s="56"/>
      <c r="U115" s="57">
        <f t="shared" si="63"/>
        <v>0</v>
      </c>
      <c r="V115" s="57">
        <v>9.4689999999999994</v>
      </c>
      <c r="W115" s="90">
        <v>7</v>
      </c>
      <c r="X115" s="56">
        <v>11.04</v>
      </c>
      <c r="Y115" s="91">
        <f t="shared" si="64"/>
        <v>11.04</v>
      </c>
      <c r="Z115" s="58"/>
      <c r="AA115" s="59"/>
      <c r="AB115" s="59">
        <v>0</v>
      </c>
      <c r="AC115" s="60">
        <f t="shared" si="65"/>
        <v>215.429</v>
      </c>
      <c r="AD115" s="60"/>
      <c r="AE115" s="61">
        <f t="shared" si="58"/>
        <v>4.3085800000000001</v>
      </c>
      <c r="AF115" s="61">
        <v>0</v>
      </c>
      <c r="AG115" s="61">
        <v>0</v>
      </c>
      <c r="AH115" s="92"/>
      <c r="AI115" s="112">
        <v>100</v>
      </c>
      <c r="AJ115" s="93">
        <f t="shared" si="66"/>
        <v>111.12042</v>
      </c>
      <c r="AK115" s="94"/>
      <c r="AL115" s="62"/>
      <c r="AM115" s="63">
        <f t="shared" si="67"/>
        <v>100</v>
      </c>
      <c r="AN115" s="63">
        <f t="shared" si="68"/>
        <v>1</v>
      </c>
      <c r="AO115" s="63">
        <f t="shared" si="69"/>
        <v>0</v>
      </c>
      <c r="AP115" s="63"/>
      <c r="AQ115" s="63">
        <f t="shared" si="70"/>
        <v>0</v>
      </c>
      <c r="AR115" s="63">
        <f t="shared" si="71"/>
        <v>0</v>
      </c>
      <c r="AS115" s="63">
        <f t="shared" si="72"/>
        <v>10</v>
      </c>
      <c r="AT115" s="63">
        <f t="shared" si="73"/>
        <v>1</v>
      </c>
      <c r="AU115" s="63">
        <f t="shared" si="74"/>
        <v>0</v>
      </c>
      <c r="AV115" s="63">
        <f t="shared" si="75"/>
        <v>0</v>
      </c>
      <c r="AW115" s="63">
        <f t="shared" si="76"/>
        <v>1</v>
      </c>
      <c r="AX115" s="63">
        <f t="shared" si="77"/>
        <v>1</v>
      </c>
      <c r="AY115" s="64">
        <f t="shared" si="78"/>
        <v>0.12041999999999575</v>
      </c>
      <c r="AZ115" s="65">
        <f t="shared" si="79"/>
        <v>111.12042</v>
      </c>
      <c r="BA115" s="45"/>
      <c r="BB115" s="66">
        <f t="shared" si="80"/>
        <v>111.12042</v>
      </c>
      <c r="BC115" s="62">
        <f t="shared" si="81"/>
        <v>11.120419999999996</v>
      </c>
      <c r="BD115" s="62">
        <f t="shared" si="82"/>
        <v>11.120419999999996</v>
      </c>
      <c r="BE115" s="62">
        <f t="shared" si="83"/>
        <v>11.120419999999996</v>
      </c>
      <c r="BF115" s="62">
        <f t="shared" si="84"/>
        <v>1.1204199999999958</v>
      </c>
      <c r="BG115" s="62">
        <f t="shared" si="85"/>
        <v>1.1204199999999958</v>
      </c>
      <c r="BH115" s="62">
        <f t="shared" si="86"/>
        <v>0.12041999999999575</v>
      </c>
      <c r="BI115" s="62"/>
    </row>
    <row r="116" spans="1:61" ht="30" customHeight="1">
      <c r="A116" s="83">
        <v>104</v>
      </c>
      <c r="B116" s="50" t="s">
        <v>352</v>
      </c>
      <c r="C116" s="84" t="s">
        <v>353</v>
      </c>
      <c r="D116" s="84" t="s">
        <v>354</v>
      </c>
      <c r="E116" s="85" t="s">
        <v>299</v>
      </c>
      <c r="F116" s="68">
        <v>45292</v>
      </c>
      <c r="G116" s="51">
        <v>208</v>
      </c>
      <c r="H116" s="52">
        <v>26</v>
      </c>
      <c r="I116" s="53">
        <f t="shared" si="59"/>
        <v>208</v>
      </c>
      <c r="J116" s="86"/>
      <c r="K116" s="87">
        <f t="shared" si="60"/>
        <v>0</v>
      </c>
      <c r="L116" s="86"/>
      <c r="M116" s="88">
        <f t="shared" si="61"/>
        <v>0</v>
      </c>
      <c r="N116" s="89"/>
      <c r="O116" s="87">
        <f t="shared" si="62"/>
        <v>0</v>
      </c>
      <c r="P116" s="57">
        <v>0</v>
      </c>
      <c r="Q116" s="57">
        <v>0</v>
      </c>
      <c r="R116" s="54"/>
      <c r="S116" s="55">
        <v>2</v>
      </c>
      <c r="T116" s="56"/>
      <c r="U116" s="57">
        <f t="shared" si="63"/>
        <v>0</v>
      </c>
      <c r="V116" s="57">
        <v>10</v>
      </c>
      <c r="W116" s="90">
        <v>7</v>
      </c>
      <c r="X116" s="56"/>
      <c r="Y116" s="91">
        <f t="shared" si="64"/>
        <v>0</v>
      </c>
      <c r="Z116" s="58"/>
      <c r="AA116" s="59"/>
      <c r="AB116" s="59">
        <v>0</v>
      </c>
      <c r="AC116" s="60">
        <f t="shared" si="65"/>
        <v>227</v>
      </c>
      <c r="AD116" s="60"/>
      <c r="AE116" s="61">
        <f t="shared" si="58"/>
        <v>4.54</v>
      </c>
      <c r="AF116" s="61">
        <v>0</v>
      </c>
      <c r="AG116" s="61">
        <v>0</v>
      </c>
      <c r="AH116" s="92"/>
      <c r="AI116" s="112">
        <v>100</v>
      </c>
      <c r="AJ116" s="93">
        <f t="shared" si="66"/>
        <v>122.46000000000001</v>
      </c>
      <c r="AK116" s="94"/>
      <c r="AL116" s="62"/>
      <c r="AM116" s="63">
        <f t="shared" si="67"/>
        <v>100</v>
      </c>
      <c r="AN116" s="63">
        <f t="shared" si="68"/>
        <v>1</v>
      </c>
      <c r="AO116" s="63">
        <f t="shared" si="69"/>
        <v>0</v>
      </c>
      <c r="AP116" s="63"/>
      <c r="AQ116" s="63">
        <f t="shared" si="70"/>
        <v>20</v>
      </c>
      <c r="AR116" s="63">
        <f t="shared" si="71"/>
        <v>1</v>
      </c>
      <c r="AS116" s="63">
        <f t="shared" si="72"/>
        <v>0</v>
      </c>
      <c r="AT116" s="63">
        <f t="shared" si="73"/>
        <v>0</v>
      </c>
      <c r="AU116" s="63">
        <f t="shared" si="74"/>
        <v>0</v>
      </c>
      <c r="AV116" s="63">
        <f t="shared" si="75"/>
        <v>0</v>
      </c>
      <c r="AW116" s="63">
        <f t="shared" si="76"/>
        <v>2</v>
      </c>
      <c r="AX116" s="63">
        <f t="shared" si="77"/>
        <v>2</v>
      </c>
      <c r="AY116" s="64">
        <f t="shared" si="78"/>
        <v>0.46000000000000796</v>
      </c>
      <c r="AZ116" s="65">
        <f t="shared" si="79"/>
        <v>122.46000000000001</v>
      </c>
      <c r="BA116" s="45"/>
      <c r="BB116" s="66">
        <f t="shared" si="80"/>
        <v>122.46000000000001</v>
      </c>
      <c r="BC116" s="62">
        <f t="shared" si="81"/>
        <v>22.460000000000008</v>
      </c>
      <c r="BD116" s="62">
        <f t="shared" si="82"/>
        <v>22.460000000000008</v>
      </c>
      <c r="BE116" s="62">
        <f t="shared" si="83"/>
        <v>2.460000000000008</v>
      </c>
      <c r="BF116" s="62">
        <f t="shared" si="84"/>
        <v>2.460000000000008</v>
      </c>
      <c r="BG116" s="62">
        <f t="shared" si="85"/>
        <v>2.460000000000008</v>
      </c>
      <c r="BH116" s="62">
        <f t="shared" si="86"/>
        <v>0.46000000000000796</v>
      </c>
      <c r="BI116" s="62"/>
    </row>
    <row r="117" spans="1:61" ht="30" customHeight="1">
      <c r="A117" s="83">
        <v>105</v>
      </c>
      <c r="B117" s="50" t="s">
        <v>355</v>
      </c>
      <c r="C117" s="84" t="s">
        <v>356</v>
      </c>
      <c r="D117" s="84" t="s">
        <v>357</v>
      </c>
      <c r="E117" s="85" t="s">
        <v>299</v>
      </c>
      <c r="F117" s="68">
        <v>45292</v>
      </c>
      <c r="G117" s="51">
        <v>208</v>
      </c>
      <c r="H117" s="52">
        <v>26</v>
      </c>
      <c r="I117" s="53">
        <f t="shared" si="59"/>
        <v>208</v>
      </c>
      <c r="J117" s="86"/>
      <c r="K117" s="87">
        <f t="shared" si="60"/>
        <v>0</v>
      </c>
      <c r="L117" s="86"/>
      <c r="M117" s="88">
        <f t="shared" si="61"/>
        <v>0</v>
      </c>
      <c r="N117" s="89"/>
      <c r="O117" s="87">
        <f t="shared" si="62"/>
        <v>0</v>
      </c>
      <c r="P117" s="57">
        <v>0</v>
      </c>
      <c r="Q117" s="57">
        <v>0</v>
      </c>
      <c r="R117" s="54"/>
      <c r="S117" s="55">
        <v>2</v>
      </c>
      <c r="T117" s="56"/>
      <c r="U117" s="57">
        <f t="shared" si="63"/>
        <v>0</v>
      </c>
      <c r="V117" s="57">
        <v>9.6150000000000002</v>
      </c>
      <c r="W117" s="90">
        <v>7</v>
      </c>
      <c r="X117" s="56">
        <v>8</v>
      </c>
      <c r="Y117" s="91">
        <f t="shared" si="64"/>
        <v>8</v>
      </c>
      <c r="Z117" s="58"/>
      <c r="AA117" s="59"/>
      <c r="AB117" s="59">
        <v>0</v>
      </c>
      <c r="AC117" s="60">
        <f t="shared" si="65"/>
        <v>218.61500000000001</v>
      </c>
      <c r="AD117" s="60"/>
      <c r="AE117" s="61">
        <f t="shared" si="58"/>
        <v>4.3723000000000001</v>
      </c>
      <c r="AF117" s="61">
        <v>0</v>
      </c>
      <c r="AG117" s="61">
        <v>0</v>
      </c>
      <c r="AH117" s="92"/>
      <c r="AI117" s="112">
        <v>100</v>
      </c>
      <c r="AJ117" s="93">
        <f t="shared" si="66"/>
        <v>114.24270000000001</v>
      </c>
      <c r="AK117" s="94"/>
      <c r="AL117" s="62"/>
      <c r="AM117" s="63">
        <f t="shared" si="67"/>
        <v>100</v>
      </c>
      <c r="AN117" s="63">
        <f t="shared" si="68"/>
        <v>1</v>
      </c>
      <c r="AO117" s="63">
        <f t="shared" si="69"/>
        <v>0</v>
      </c>
      <c r="AP117" s="63"/>
      <c r="AQ117" s="63">
        <f t="shared" si="70"/>
        <v>0</v>
      </c>
      <c r="AR117" s="63">
        <f t="shared" si="71"/>
        <v>0</v>
      </c>
      <c r="AS117" s="63">
        <f t="shared" si="72"/>
        <v>10</v>
      </c>
      <c r="AT117" s="63">
        <f t="shared" si="73"/>
        <v>1</v>
      </c>
      <c r="AU117" s="63">
        <f t="shared" si="74"/>
        <v>0</v>
      </c>
      <c r="AV117" s="63">
        <f t="shared" si="75"/>
        <v>0</v>
      </c>
      <c r="AW117" s="63">
        <f t="shared" si="76"/>
        <v>4</v>
      </c>
      <c r="AX117" s="63">
        <f t="shared" si="77"/>
        <v>4</v>
      </c>
      <c r="AY117" s="64">
        <f t="shared" si="78"/>
        <v>0.24270000000001346</v>
      </c>
      <c r="AZ117" s="65">
        <f t="shared" si="79"/>
        <v>114.24270000000001</v>
      </c>
      <c r="BA117" s="45"/>
      <c r="BB117" s="66">
        <f t="shared" si="80"/>
        <v>114.24270000000001</v>
      </c>
      <c r="BC117" s="62">
        <f t="shared" si="81"/>
        <v>14.242700000000013</v>
      </c>
      <c r="BD117" s="62">
        <f t="shared" si="82"/>
        <v>14.242700000000013</v>
      </c>
      <c r="BE117" s="62">
        <f t="shared" si="83"/>
        <v>14.242700000000013</v>
      </c>
      <c r="BF117" s="62">
        <f t="shared" si="84"/>
        <v>4.2427000000000135</v>
      </c>
      <c r="BG117" s="62">
        <f t="shared" si="85"/>
        <v>4.2427000000000135</v>
      </c>
      <c r="BH117" s="62">
        <f t="shared" si="86"/>
        <v>0.24270000000001346</v>
      </c>
      <c r="BI117" s="62"/>
    </row>
    <row r="118" spans="1:61" ht="30" customHeight="1">
      <c r="A118" s="83">
        <v>106</v>
      </c>
      <c r="B118" s="50" t="s">
        <v>358</v>
      </c>
      <c r="C118" s="84" t="s">
        <v>359</v>
      </c>
      <c r="D118" s="84" t="s">
        <v>360</v>
      </c>
      <c r="E118" s="85" t="s">
        <v>299</v>
      </c>
      <c r="F118" s="68">
        <v>45299</v>
      </c>
      <c r="G118" s="51">
        <v>208</v>
      </c>
      <c r="H118" s="52">
        <v>26</v>
      </c>
      <c r="I118" s="53">
        <f t="shared" si="59"/>
        <v>208</v>
      </c>
      <c r="J118" s="86"/>
      <c r="K118" s="87">
        <f t="shared" si="60"/>
        <v>0</v>
      </c>
      <c r="L118" s="86"/>
      <c r="M118" s="88">
        <f t="shared" si="61"/>
        <v>0</v>
      </c>
      <c r="N118" s="89"/>
      <c r="O118" s="87">
        <f t="shared" si="62"/>
        <v>0</v>
      </c>
      <c r="P118" s="57">
        <v>0</v>
      </c>
      <c r="Q118" s="57">
        <v>0</v>
      </c>
      <c r="R118" s="54"/>
      <c r="S118" s="55">
        <v>2</v>
      </c>
      <c r="T118" s="56"/>
      <c r="U118" s="57">
        <f t="shared" si="63"/>
        <v>0</v>
      </c>
      <c r="V118" s="57">
        <v>0</v>
      </c>
      <c r="W118" s="90">
        <v>7</v>
      </c>
      <c r="X118" s="56">
        <v>8</v>
      </c>
      <c r="Y118" s="91">
        <f t="shared" si="64"/>
        <v>8</v>
      </c>
      <c r="Z118" s="58"/>
      <c r="AA118" s="59"/>
      <c r="AB118" s="59">
        <v>0</v>
      </c>
      <c r="AC118" s="60">
        <f t="shared" si="65"/>
        <v>209</v>
      </c>
      <c r="AD118" s="60"/>
      <c r="AE118" s="61">
        <f t="shared" si="58"/>
        <v>4.18</v>
      </c>
      <c r="AF118" s="61">
        <v>0</v>
      </c>
      <c r="AG118" s="61">
        <v>0</v>
      </c>
      <c r="AH118" s="92">
        <v>0.5</v>
      </c>
      <c r="AI118" s="112">
        <v>100</v>
      </c>
      <c r="AJ118" s="93">
        <f t="shared" si="66"/>
        <v>104.32</v>
      </c>
      <c r="AK118" s="94"/>
      <c r="AL118" s="62"/>
      <c r="AM118" s="63">
        <f t="shared" si="67"/>
        <v>100</v>
      </c>
      <c r="AN118" s="63">
        <f t="shared" si="68"/>
        <v>1</v>
      </c>
      <c r="AO118" s="63">
        <f t="shared" si="69"/>
        <v>0</v>
      </c>
      <c r="AP118" s="63"/>
      <c r="AQ118" s="63">
        <f t="shared" si="70"/>
        <v>0</v>
      </c>
      <c r="AR118" s="63">
        <f t="shared" si="71"/>
        <v>0</v>
      </c>
      <c r="AS118" s="63">
        <f t="shared" si="72"/>
        <v>0</v>
      </c>
      <c r="AT118" s="63">
        <f t="shared" si="73"/>
        <v>0</v>
      </c>
      <c r="AU118" s="63">
        <f t="shared" si="74"/>
        <v>0</v>
      </c>
      <c r="AV118" s="63">
        <f t="shared" si="75"/>
        <v>0</v>
      </c>
      <c r="AW118" s="63">
        <f t="shared" si="76"/>
        <v>4</v>
      </c>
      <c r="AX118" s="63">
        <f t="shared" si="77"/>
        <v>4</v>
      </c>
      <c r="AY118" s="64">
        <f t="shared" si="78"/>
        <v>0.31999999999999318</v>
      </c>
      <c r="AZ118" s="65">
        <f t="shared" si="79"/>
        <v>104.32</v>
      </c>
      <c r="BA118" s="45"/>
      <c r="BB118" s="66">
        <f t="shared" si="80"/>
        <v>104.32</v>
      </c>
      <c r="BC118" s="62">
        <f t="shared" si="81"/>
        <v>4.3199999999999932</v>
      </c>
      <c r="BD118" s="62">
        <f t="shared" si="82"/>
        <v>4.3199999999999932</v>
      </c>
      <c r="BE118" s="62">
        <f t="shared" si="83"/>
        <v>4.3199999999999932</v>
      </c>
      <c r="BF118" s="62">
        <f t="shared" si="84"/>
        <v>4.3199999999999932</v>
      </c>
      <c r="BG118" s="62">
        <f t="shared" si="85"/>
        <v>4.3199999999999932</v>
      </c>
      <c r="BH118" s="62">
        <f t="shared" si="86"/>
        <v>0.31999999999999318</v>
      </c>
      <c r="BI118" s="62"/>
    </row>
    <row r="119" spans="1:61" ht="30" customHeight="1">
      <c r="A119" s="83">
        <v>107</v>
      </c>
      <c r="B119" s="50" t="s">
        <v>361</v>
      </c>
      <c r="C119" s="84" t="s">
        <v>362</v>
      </c>
      <c r="D119" s="84" t="s">
        <v>363</v>
      </c>
      <c r="E119" s="85" t="s">
        <v>299</v>
      </c>
      <c r="F119" s="68">
        <v>45352</v>
      </c>
      <c r="G119" s="51">
        <v>208</v>
      </c>
      <c r="H119" s="52">
        <v>26</v>
      </c>
      <c r="I119" s="53">
        <f t="shared" si="59"/>
        <v>208</v>
      </c>
      <c r="J119" s="86"/>
      <c r="K119" s="87">
        <f t="shared" si="60"/>
        <v>0</v>
      </c>
      <c r="L119" s="86"/>
      <c r="M119" s="88">
        <f t="shared" si="61"/>
        <v>0</v>
      </c>
      <c r="N119" s="89"/>
      <c r="O119" s="87">
        <f t="shared" si="62"/>
        <v>0</v>
      </c>
      <c r="P119" s="57">
        <v>0</v>
      </c>
      <c r="Q119" s="57">
        <v>0</v>
      </c>
      <c r="R119" s="54"/>
      <c r="S119" s="55">
        <v>0</v>
      </c>
      <c r="T119" s="56"/>
      <c r="U119" s="57">
        <f t="shared" si="63"/>
        <v>0</v>
      </c>
      <c r="V119" s="57">
        <v>10</v>
      </c>
      <c r="W119" s="90">
        <v>7</v>
      </c>
      <c r="X119" s="56">
        <v>1.1499999999999999</v>
      </c>
      <c r="Y119" s="91">
        <f t="shared" si="64"/>
        <v>1.1499999999999999</v>
      </c>
      <c r="Z119" s="58"/>
      <c r="AA119" s="59"/>
      <c r="AB119" s="59">
        <v>0</v>
      </c>
      <c r="AC119" s="60">
        <f t="shared" si="65"/>
        <v>223.85</v>
      </c>
      <c r="AD119" s="60"/>
      <c r="AE119" s="61">
        <f t="shared" si="58"/>
        <v>4.4770000000000003</v>
      </c>
      <c r="AF119" s="61">
        <v>0</v>
      </c>
      <c r="AG119" s="61">
        <v>0</v>
      </c>
      <c r="AH119" s="92"/>
      <c r="AI119" s="112">
        <v>100</v>
      </c>
      <c r="AJ119" s="93">
        <f t="shared" si="66"/>
        <v>119.37299999999999</v>
      </c>
      <c r="AK119" s="94"/>
      <c r="AL119" s="62"/>
      <c r="AM119" s="63">
        <f t="shared" si="67"/>
        <v>100</v>
      </c>
      <c r="AN119" s="63">
        <f t="shared" si="68"/>
        <v>1</v>
      </c>
      <c r="AO119" s="63">
        <f t="shared" si="69"/>
        <v>0</v>
      </c>
      <c r="AP119" s="63"/>
      <c r="AQ119" s="63">
        <f t="shared" si="70"/>
        <v>0</v>
      </c>
      <c r="AR119" s="63">
        <f t="shared" si="71"/>
        <v>0</v>
      </c>
      <c r="AS119" s="63">
        <f t="shared" si="72"/>
        <v>10</v>
      </c>
      <c r="AT119" s="63">
        <f t="shared" si="73"/>
        <v>1</v>
      </c>
      <c r="AU119" s="63">
        <f t="shared" si="74"/>
        <v>5</v>
      </c>
      <c r="AV119" s="63">
        <f t="shared" si="75"/>
        <v>1</v>
      </c>
      <c r="AW119" s="63">
        <f t="shared" si="76"/>
        <v>4</v>
      </c>
      <c r="AX119" s="63">
        <f t="shared" si="77"/>
        <v>4</v>
      </c>
      <c r="AY119" s="64">
        <f t="shared" si="78"/>
        <v>0.37299999999999045</v>
      </c>
      <c r="AZ119" s="65">
        <f t="shared" si="79"/>
        <v>119.37299999999999</v>
      </c>
      <c r="BA119" s="45"/>
      <c r="BB119" s="66">
        <f t="shared" si="80"/>
        <v>119.37299999999999</v>
      </c>
      <c r="BC119" s="62">
        <f t="shared" si="81"/>
        <v>19.37299999999999</v>
      </c>
      <c r="BD119" s="62">
        <f t="shared" si="82"/>
        <v>19.37299999999999</v>
      </c>
      <c r="BE119" s="62">
        <f t="shared" si="83"/>
        <v>19.37299999999999</v>
      </c>
      <c r="BF119" s="62">
        <f t="shared" si="84"/>
        <v>9.3729999999999905</v>
      </c>
      <c r="BG119" s="62">
        <f t="shared" si="85"/>
        <v>4.3729999999999905</v>
      </c>
      <c r="BH119" s="62">
        <f t="shared" si="86"/>
        <v>0.37299999999999045</v>
      </c>
      <c r="BI119" s="62"/>
    </row>
    <row r="120" spans="1:61" ht="30" customHeight="1">
      <c r="A120" s="83">
        <v>108</v>
      </c>
      <c r="B120" s="50" t="s">
        <v>364</v>
      </c>
      <c r="C120" s="84" t="s">
        <v>365</v>
      </c>
      <c r="D120" s="84" t="s">
        <v>366</v>
      </c>
      <c r="E120" s="85" t="s">
        <v>299</v>
      </c>
      <c r="F120" s="68">
        <v>45383</v>
      </c>
      <c r="G120" s="51">
        <v>208</v>
      </c>
      <c r="H120" s="52">
        <v>26</v>
      </c>
      <c r="I120" s="53">
        <f t="shared" si="59"/>
        <v>208</v>
      </c>
      <c r="J120" s="86"/>
      <c r="K120" s="87">
        <f t="shared" si="60"/>
        <v>0</v>
      </c>
      <c r="L120" s="86"/>
      <c r="M120" s="88">
        <f t="shared" si="61"/>
        <v>0</v>
      </c>
      <c r="N120" s="89"/>
      <c r="O120" s="87">
        <f t="shared" si="62"/>
        <v>0</v>
      </c>
      <c r="P120" s="57">
        <v>0</v>
      </c>
      <c r="Q120" s="57">
        <v>0</v>
      </c>
      <c r="R120" s="54"/>
      <c r="S120" s="55">
        <v>0</v>
      </c>
      <c r="T120" s="56"/>
      <c r="U120" s="57">
        <f t="shared" si="63"/>
        <v>0</v>
      </c>
      <c r="V120" s="57">
        <v>9.6150000000000002</v>
      </c>
      <c r="W120" s="90">
        <v>7</v>
      </c>
      <c r="X120" s="56">
        <v>8</v>
      </c>
      <c r="Y120" s="91">
        <f t="shared" si="64"/>
        <v>8</v>
      </c>
      <c r="Z120" s="58"/>
      <c r="AA120" s="59"/>
      <c r="AB120" s="59">
        <v>0</v>
      </c>
      <c r="AC120" s="60">
        <f t="shared" si="65"/>
        <v>216.61500000000001</v>
      </c>
      <c r="AD120" s="60"/>
      <c r="AE120" s="61">
        <f t="shared" si="58"/>
        <v>4.3323</v>
      </c>
      <c r="AF120" s="61">
        <v>0</v>
      </c>
      <c r="AG120" s="61">
        <v>0</v>
      </c>
      <c r="AH120" s="92"/>
      <c r="AI120" s="112">
        <v>100</v>
      </c>
      <c r="AJ120" s="93">
        <f t="shared" si="66"/>
        <v>112.28270000000001</v>
      </c>
      <c r="AK120" s="94"/>
      <c r="AL120" s="62"/>
      <c r="AM120" s="63">
        <f t="shared" si="67"/>
        <v>100</v>
      </c>
      <c r="AN120" s="63">
        <f t="shared" si="68"/>
        <v>1</v>
      </c>
      <c r="AO120" s="63">
        <f t="shared" si="69"/>
        <v>0</v>
      </c>
      <c r="AP120" s="63"/>
      <c r="AQ120" s="63">
        <f t="shared" si="70"/>
        <v>0</v>
      </c>
      <c r="AR120" s="63">
        <f t="shared" si="71"/>
        <v>0</v>
      </c>
      <c r="AS120" s="63">
        <f t="shared" si="72"/>
        <v>10</v>
      </c>
      <c r="AT120" s="63">
        <f t="shared" si="73"/>
        <v>1</v>
      </c>
      <c r="AU120" s="63">
        <f t="shared" si="74"/>
        <v>0</v>
      </c>
      <c r="AV120" s="63">
        <f t="shared" si="75"/>
        <v>0</v>
      </c>
      <c r="AW120" s="63">
        <f t="shared" si="76"/>
        <v>2</v>
      </c>
      <c r="AX120" s="63">
        <f t="shared" si="77"/>
        <v>2</v>
      </c>
      <c r="AY120" s="64">
        <f t="shared" si="78"/>
        <v>0.2827000000000055</v>
      </c>
      <c r="AZ120" s="65">
        <f t="shared" si="79"/>
        <v>112.28270000000001</v>
      </c>
      <c r="BA120" s="45"/>
      <c r="BB120" s="66">
        <f t="shared" si="80"/>
        <v>112.28270000000001</v>
      </c>
      <c r="BC120" s="62">
        <f t="shared" si="81"/>
        <v>12.282700000000006</v>
      </c>
      <c r="BD120" s="62">
        <f t="shared" si="82"/>
        <v>12.282700000000006</v>
      </c>
      <c r="BE120" s="62">
        <f t="shared" si="83"/>
        <v>12.282700000000006</v>
      </c>
      <c r="BF120" s="62">
        <f t="shared" si="84"/>
        <v>2.2827000000000055</v>
      </c>
      <c r="BG120" s="62">
        <f t="shared" si="85"/>
        <v>2.2827000000000055</v>
      </c>
      <c r="BH120" s="62">
        <f t="shared" si="86"/>
        <v>0.2827000000000055</v>
      </c>
      <c r="BI120" s="62"/>
    </row>
    <row r="121" spans="1:61" ht="30" customHeight="1">
      <c r="A121" s="83">
        <v>109</v>
      </c>
      <c r="B121" s="50" t="s">
        <v>367</v>
      </c>
      <c r="C121" s="84" t="s">
        <v>368</v>
      </c>
      <c r="D121" s="84" t="s">
        <v>140</v>
      </c>
      <c r="E121" s="85" t="s">
        <v>299</v>
      </c>
      <c r="F121" s="68">
        <v>45402</v>
      </c>
      <c r="G121" s="51">
        <v>208</v>
      </c>
      <c r="H121" s="52">
        <v>26</v>
      </c>
      <c r="I121" s="53">
        <f t="shared" si="59"/>
        <v>208</v>
      </c>
      <c r="J121" s="86"/>
      <c r="K121" s="87">
        <f t="shared" si="60"/>
        <v>0</v>
      </c>
      <c r="L121" s="86"/>
      <c r="M121" s="88">
        <f t="shared" si="61"/>
        <v>0</v>
      </c>
      <c r="N121" s="89"/>
      <c r="O121" s="87">
        <f t="shared" si="62"/>
        <v>0</v>
      </c>
      <c r="P121" s="57">
        <v>0</v>
      </c>
      <c r="Q121" s="57">
        <v>0</v>
      </c>
      <c r="R121" s="54"/>
      <c r="S121" s="55">
        <v>0</v>
      </c>
      <c r="T121" s="56"/>
      <c r="U121" s="57">
        <f t="shared" si="63"/>
        <v>0</v>
      </c>
      <c r="V121" s="57">
        <v>9.9499999999999993</v>
      </c>
      <c r="W121" s="90">
        <v>7</v>
      </c>
      <c r="X121" s="56">
        <v>1.05</v>
      </c>
      <c r="Y121" s="91">
        <f t="shared" si="64"/>
        <v>1.05</v>
      </c>
      <c r="Z121" s="58"/>
      <c r="AA121" s="59"/>
      <c r="AB121" s="59">
        <v>3</v>
      </c>
      <c r="AC121" s="60">
        <f t="shared" si="65"/>
        <v>226.89999999999998</v>
      </c>
      <c r="AD121" s="60"/>
      <c r="AE121" s="61">
        <f t="shared" si="58"/>
        <v>4.5379999999999994</v>
      </c>
      <c r="AF121" s="61">
        <v>0</v>
      </c>
      <c r="AG121" s="61">
        <v>0</v>
      </c>
      <c r="AH121" s="92"/>
      <c r="AI121" s="112">
        <v>100</v>
      </c>
      <c r="AJ121" s="93">
        <f t="shared" si="66"/>
        <v>122.36199999999997</v>
      </c>
      <c r="AK121" s="94"/>
      <c r="AL121" s="62"/>
      <c r="AM121" s="63">
        <f t="shared" si="67"/>
        <v>100</v>
      </c>
      <c r="AN121" s="63">
        <f t="shared" si="68"/>
        <v>1</v>
      </c>
      <c r="AO121" s="63">
        <f t="shared" si="69"/>
        <v>0</v>
      </c>
      <c r="AP121" s="63"/>
      <c r="AQ121" s="63">
        <f t="shared" si="70"/>
        <v>20</v>
      </c>
      <c r="AR121" s="63">
        <f t="shared" si="71"/>
        <v>1</v>
      </c>
      <c r="AS121" s="63">
        <f t="shared" si="72"/>
        <v>0</v>
      </c>
      <c r="AT121" s="63">
        <f t="shared" si="73"/>
        <v>0</v>
      </c>
      <c r="AU121" s="63">
        <f t="shared" si="74"/>
        <v>0</v>
      </c>
      <c r="AV121" s="63">
        <f t="shared" si="75"/>
        <v>0</v>
      </c>
      <c r="AW121" s="63">
        <f t="shared" si="76"/>
        <v>2</v>
      </c>
      <c r="AX121" s="63">
        <f t="shared" si="77"/>
        <v>2</v>
      </c>
      <c r="AY121" s="64">
        <f t="shared" si="78"/>
        <v>0.36199999999996635</v>
      </c>
      <c r="AZ121" s="65">
        <f t="shared" si="79"/>
        <v>122.36199999999997</v>
      </c>
      <c r="BA121" s="45"/>
      <c r="BB121" s="66">
        <f t="shared" si="80"/>
        <v>122.36199999999997</v>
      </c>
      <c r="BC121" s="62">
        <f t="shared" si="81"/>
        <v>22.361999999999966</v>
      </c>
      <c r="BD121" s="62">
        <f t="shared" si="82"/>
        <v>22.361999999999966</v>
      </c>
      <c r="BE121" s="62">
        <f t="shared" si="83"/>
        <v>2.3619999999999663</v>
      </c>
      <c r="BF121" s="62">
        <f t="shared" si="84"/>
        <v>2.3619999999999663</v>
      </c>
      <c r="BG121" s="62">
        <f t="shared" si="85"/>
        <v>2.3619999999999663</v>
      </c>
      <c r="BH121" s="62">
        <f t="shared" si="86"/>
        <v>0.36199999999996635</v>
      </c>
      <c r="BI121" s="62"/>
    </row>
    <row r="122" spans="1:61" ht="30" customHeight="1">
      <c r="A122" s="83">
        <v>110</v>
      </c>
      <c r="B122" s="50" t="s">
        <v>369</v>
      </c>
      <c r="C122" s="84" t="s">
        <v>370</v>
      </c>
      <c r="D122" s="84" t="s">
        <v>371</v>
      </c>
      <c r="E122" s="85" t="s">
        <v>299</v>
      </c>
      <c r="F122" s="68">
        <v>45474</v>
      </c>
      <c r="G122" s="51">
        <v>208</v>
      </c>
      <c r="H122" s="52">
        <v>26</v>
      </c>
      <c r="I122" s="53">
        <f t="shared" si="59"/>
        <v>208</v>
      </c>
      <c r="J122" s="86"/>
      <c r="K122" s="87">
        <f t="shared" si="60"/>
        <v>0</v>
      </c>
      <c r="L122" s="86"/>
      <c r="M122" s="88">
        <f t="shared" si="61"/>
        <v>0</v>
      </c>
      <c r="N122" s="89"/>
      <c r="O122" s="87">
        <f t="shared" si="62"/>
        <v>0</v>
      </c>
      <c r="P122" s="57">
        <v>0</v>
      </c>
      <c r="Q122" s="57">
        <v>0</v>
      </c>
      <c r="R122" s="54"/>
      <c r="S122" s="55">
        <v>0</v>
      </c>
      <c r="T122" s="56"/>
      <c r="U122" s="57">
        <f t="shared" si="63"/>
        <v>0</v>
      </c>
      <c r="V122" s="57">
        <v>10</v>
      </c>
      <c r="W122" s="90">
        <v>7</v>
      </c>
      <c r="X122" s="56"/>
      <c r="Y122" s="91">
        <f t="shared" si="64"/>
        <v>0</v>
      </c>
      <c r="Z122" s="58"/>
      <c r="AA122" s="59"/>
      <c r="AB122" s="59">
        <v>0</v>
      </c>
      <c r="AC122" s="60">
        <f t="shared" si="65"/>
        <v>225</v>
      </c>
      <c r="AD122" s="60"/>
      <c r="AE122" s="61">
        <f t="shared" si="58"/>
        <v>4.5</v>
      </c>
      <c r="AF122" s="61">
        <v>0</v>
      </c>
      <c r="AG122" s="61">
        <v>0</v>
      </c>
      <c r="AH122" s="92"/>
      <c r="AI122" s="112">
        <v>100</v>
      </c>
      <c r="AJ122" s="93">
        <f t="shared" si="66"/>
        <v>120.5</v>
      </c>
      <c r="AK122" s="94"/>
      <c r="AL122" s="62"/>
      <c r="AM122" s="63">
        <f t="shared" si="67"/>
        <v>100</v>
      </c>
      <c r="AN122" s="63">
        <f t="shared" si="68"/>
        <v>1</v>
      </c>
      <c r="AO122" s="63">
        <f t="shared" si="69"/>
        <v>0</v>
      </c>
      <c r="AP122" s="63"/>
      <c r="AQ122" s="63">
        <f t="shared" si="70"/>
        <v>20</v>
      </c>
      <c r="AR122" s="63">
        <f t="shared" si="71"/>
        <v>1</v>
      </c>
      <c r="AS122" s="63">
        <f t="shared" si="72"/>
        <v>0</v>
      </c>
      <c r="AT122" s="63">
        <f t="shared" si="73"/>
        <v>0</v>
      </c>
      <c r="AU122" s="63">
        <f t="shared" si="74"/>
        <v>0</v>
      </c>
      <c r="AV122" s="63">
        <f t="shared" si="75"/>
        <v>0</v>
      </c>
      <c r="AW122" s="63">
        <f t="shared" si="76"/>
        <v>0</v>
      </c>
      <c r="AX122" s="63">
        <f t="shared" si="77"/>
        <v>0</v>
      </c>
      <c r="AY122" s="64">
        <f t="shared" si="78"/>
        <v>0.5</v>
      </c>
      <c r="AZ122" s="65">
        <f t="shared" si="79"/>
        <v>120.5</v>
      </c>
      <c r="BA122" s="45"/>
      <c r="BB122" s="66">
        <f t="shared" si="80"/>
        <v>120.5</v>
      </c>
      <c r="BC122" s="62">
        <f t="shared" si="81"/>
        <v>20.5</v>
      </c>
      <c r="BD122" s="62">
        <f t="shared" si="82"/>
        <v>20.5</v>
      </c>
      <c r="BE122" s="62">
        <f t="shared" si="83"/>
        <v>0.5</v>
      </c>
      <c r="BF122" s="62">
        <f t="shared" si="84"/>
        <v>0.5</v>
      </c>
      <c r="BG122" s="62">
        <f t="shared" si="85"/>
        <v>0.5</v>
      </c>
      <c r="BH122" s="62">
        <f t="shared" si="86"/>
        <v>0.5</v>
      </c>
      <c r="BI122" s="62"/>
    </row>
    <row r="123" spans="1:61" ht="30" customHeight="1">
      <c r="A123" s="83">
        <v>111</v>
      </c>
      <c r="B123" s="50" t="s">
        <v>372</v>
      </c>
      <c r="C123" s="84" t="s">
        <v>373</v>
      </c>
      <c r="D123" s="84" t="s">
        <v>374</v>
      </c>
      <c r="E123" s="85" t="s">
        <v>299</v>
      </c>
      <c r="F123" s="68">
        <v>45474</v>
      </c>
      <c r="G123" s="51">
        <v>208</v>
      </c>
      <c r="H123" s="52">
        <v>26</v>
      </c>
      <c r="I123" s="53">
        <f t="shared" si="59"/>
        <v>208</v>
      </c>
      <c r="J123" s="86"/>
      <c r="K123" s="87">
        <f t="shared" si="60"/>
        <v>0</v>
      </c>
      <c r="L123" s="86"/>
      <c r="M123" s="88">
        <f t="shared" si="61"/>
        <v>0</v>
      </c>
      <c r="N123" s="89"/>
      <c r="O123" s="87">
        <f t="shared" si="62"/>
        <v>0</v>
      </c>
      <c r="P123" s="57">
        <v>0</v>
      </c>
      <c r="Q123" s="57">
        <v>0</v>
      </c>
      <c r="R123" s="54"/>
      <c r="S123" s="55">
        <v>0</v>
      </c>
      <c r="T123" s="56"/>
      <c r="U123" s="57">
        <f t="shared" si="63"/>
        <v>0</v>
      </c>
      <c r="V123" s="57">
        <v>10</v>
      </c>
      <c r="W123" s="90">
        <v>7</v>
      </c>
      <c r="X123" s="56"/>
      <c r="Y123" s="91">
        <f t="shared" si="64"/>
        <v>0</v>
      </c>
      <c r="Z123" s="58"/>
      <c r="AA123" s="59"/>
      <c r="AB123" s="59">
        <v>3</v>
      </c>
      <c r="AC123" s="60">
        <f t="shared" si="65"/>
        <v>228</v>
      </c>
      <c r="AD123" s="60"/>
      <c r="AE123" s="61">
        <f t="shared" si="58"/>
        <v>4.5600000000000005</v>
      </c>
      <c r="AF123" s="61">
        <v>0</v>
      </c>
      <c r="AG123" s="61">
        <v>0</v>
      </c>
      <c r="AH123" s="92"/>
      <c r="AI123" s="112">
        <v>100</v>
      </c>
      <c r="AJ123" s="93">
        <f t="shared" si="66"/>
        <v>123.44</v>
      </c>
      <c r="AK123" s="94"/>
      <c r="AL123" s="62"/>
      <c r="AM123" s="63">
        <f t="shared" si="67"/>
        <v>100</v>
      </c>
      <c r="AN123" s="63">
        <f t="shared" si="68"/>
        <v>1</v>
      </c>
      <c r="AO123" s="63">
        <f t="shared" si="69"/>
        <v>0</v>
      </c>
      <c r="AP123" s="63"/>
      <c r="AQ123" s="63">
        <f t="shared" si="70"/>
        <v>20</v>
      </c>
      <c r="AR123" s="63">
        <f t="shared" si="71"/>
        <v>1</v>
      </c>
      <c r="AS123" s="63">
        <f t="shared" si="72"/>
        <v>0</v>
      </c>
      <c r="AT123" s="63">
        <f t="shared" si="73"/>
        <v>0</v>
      </c>
      <c r="AU123" s="63">
        <f t="shared" si="74"/>
        <v>0</v>
      </c>
      <c r="AV123" s="63">
        <f t="shared" si="75"/>
        <v>0</v>
      </c>
      <c r="AW123" s="63">
        <f t="shared" si="76"/>
        <v>3</v>
      </c>
      <c r="AX123" s="63">
        <f t="shared" si="77"/>
        <v>3</v>
      </c>
      <c r="AY123" s="64">
        <f t="shared" si="78"/>
        <v>0.43999999999999773</v>
      </c>
      <c r="AZ123" s="65">
        <f t="shared" si="79"/>
        <v>123.44</v>
      </c>
      <c r="BA123" s="45"/>
      <c r="BB123" s="66">
        <f t="shared" si="80"/>
        <v>123.44</v>
      </c>
      <c r="BC123" s="62">
        <f t="shared" si="81"/>
        <v>23.439999999999998</v>
      </c>
      <c r="BD123" s="62">
        <f t="shared" si="82"/>
        <v>23.439999999999998</v>
      </c>
      <c r="BE123" s="62">
        <f t="shared" si="83"/>
        <v>3.4399999999999977</v>
      </c>
      <c r="BF123" s="62">
        <f t="shared" si="84"/>
        <v>3.4399999999999977</v>
      </c>
      <c r="BG123" s="62">
        <f t="shared" si="85"/>
        <v>3.4399999999999977</v>
      </c>
      <c r="BH123" s="62">
        <f t="shared" si="86"/>
        <v>0.43999999999999773</v>
      </c>
      <c r="BI123" s="62"/>
    </row>
    <row r="124" spans="1:61" ht="30" customHeight="1">
      <c r="A124" s="83">
        <v>112</v>
      </c>
      <c r="B124" s="50" t="s">
        <v>375</v>
      </c>
      <c r="C124" s="84" t="s">
        <v>376</v>
      </c>
      <c r="D124" s="84" t="s">
        <v>377</v>
      </c>
      <c r="E124" s="85" t="s">
        <v>299</v>
      </c>
      <c r="F124" s="68">
        <v>45474</v>
      </c>
      <c r="G124" s="51">
        <v>208</v>
      </c>
      <c r="H124" s="52">
        <v>0</v>
      </c>
      <c r="I124" s="53">
        <f t="shared" si="59"/>
        <v>0</v>
      </c>
      <c r="J124" s="86"/>
      <c r="K124" s="87">
        <f t="shared" si="60"/>
        <v>0</v>
      </c>
      <c r="L124" s="86"/>
      <c r="M124" s="88">
        <f t="shared" si="61"/>
        <v>0</v>
      </c>
      <c r="N124" s="89"/>
      <c r="O124" s="87">
        <f t="shared" si="62"/>
        <v>0</v>
      </c>
      <c r="P124" s="57">
        <v>0</v>
      </c>
      <c r="Q124" s="57">
        <v>0</v>
      </c>
      <c r="R124" s="54"/>
      <c r="S124" s="55"/>
      <c r="T124" s="56"/>
      <c r="U124" s="57">
        <f t="shared" si="63"/>
        <v>0</v>
      </c>
      <c r="V124" s="57"/>
      <c r="W124" s="90"/>
      <c r="X124" s="56"/>
      <c r="Y124" s="91">
        <f t="shared" si="64"/>
        <v>0</v>
      </c>
      <c r="Z124" s="58"/>
      <c r="AA124" s="59"/>
      <c r="AB124" s="59"/>
      <c r="AC124" s="60">
        <f t="shared" si="65"/>
        <v>0</v>
      </c>
      <c r="AD124" s="60"/>
      <c r="AE124" s="61">
        <f t="shared" si="58"/>
        <v>0</v>
      </c>
      <c r="AF124" s="61">
        <v>0</v>
      </c>
      <c r="AG124" s="61">
        <v>0</v>
      </c>
      <c r="AH124" s="92"/>
      <c r="AI124" s="112">
        <v>0</v>
      </c>
      <c r="AJ124" s="93">
        <f t="shared" si="66"/>
        <v>0</v>
      </c>
      <c r="AK124" s="94"/>
      <c r="AL124" s="62"/>
      <c r="AM124" s="63">
        <f t="shared" si="67"/>
        <v>0</v>
      </c>
      <c r="AN124" s="63">
        <f t="shared" si="68"/>
        <v>0</v>
      </c>
      <c r="AO124" s="63">
        <f t="shared" si="69"/>
        <v>0</v>
      </c>
      <c r="AP124" s="63"/>
      <c r="AQ124" s="63">
        <f t="shared" si="70"/>
        <v>0</v>
      </c>
      <c r="AR124" s="63">
        <f t="shared" si="71"/>
        <v>0</v>
      </c>
      <c r="AS124" s="63">
        <f t="shared" si="72"/>
        <v>0</v>
      </c>
      <c r="AT124" s="63">
        <f t="shared" si="73"/>
        <v>0</v>
      </c>
      <c r="AU124" s="63">
        <f t="shared" si="74"/>
        <v>0</v>
      </c>
      <c r="AV124" s="63">
        <f t="shared" si="75"/>
        <v>0</v>
      </c>
      <c r="AW124" s="63">
        <f t="shared" si="76"/>
        <v>0</v>
      </c>
      <c r="AX124" s="63">
        <f t="shared" si="77"/>
        <v>0</v>
      </c>
      <c r="AY124" s="64">
        <f t="shared" si="78"/>
        <v>0</v>
      </c>
      <c r="AZ124" s="65">
        <f t="shared" si="79"/>
        <v>0</v>
      </c>
      <c r="BA124" s="45"/>
      <c r="BB124" s="66">
        <f t="shared" si="80"/>
        <v>0</v>
      </c>
      <c r="BC124" s="62">
        <f t="shared" si="81"/>
        <v>0</v>
      </c>
      <c r="BD124" s="62">
        <f t="shared" si="82"/>
        <v>0</v>
      </c>
      <c r="BE124" s="62">
        <f t="shared" si="83"/>
        <v>0</v>
      </c>
      <c r="BF124" s="62">
        <f t="shared" si="84"/>
        <v>0</v>
      </c>
      <c r="BG124" s="62">
        <f t="shared" si="85"/>
        <v>0</v>
      </c>
      <c r="BH124" s="62">
        <f t="shared" si="86"/>
        <v>0</v>
      </c>
      <c r="BI124" s="62"/>
    </row>
    <row r="125" spans="1:61" ht="30" customHeight="1">
      <c r="A125" s="83">
        <v>113</v>
      </c>
      <c r="B125" s="50" t="s">
        <v>378</v>
      </c>
      <c r="C125" s="84" t="s">
        <v>379</v>
      </c>
      <c r="D125" s="84" t="s">
        <v>243</v>
      </c>
      <c r="E125" s="85" t="s">
        <v>299</v>
      </c>
      <c r="F125" s="68">
        <v>45489</v>
      </c>
      <c r="G125" s="51">
        <v>208</v>
      </c>
      <c r="H125" s="52">
        <v>26</v>
      </c>
      <c r="I125" s="53">
        <f t="shared" si="59"/>
        <v>208</v>
      </c>
      <c r="J125" s="86"/>
      <c r="K125" s="87">
        <f t="shared" si="60"/>
        <v>0</v>
      </c>
      <c r="L125" s="86"/>
      <c r="M125" s="88">
        <f t="shared" si="61"/>
        <v>0</v>
      </c>
      <c r="N125" s="89"/>
      <c r="O125" s="87">
        <f t="shared" si="62"/>
        <v>0</v>
      </c>
      <c r="P125" s="57">
        <v>0</v>
      </c>
      <c r="Q125" s="57">
        <v>0</v>
      </c>
      <c r="R125" s="54"/>
      <c r="S125" s="55">
        <v>0</v>
      </c>
      <c r="T125" s="56"/>
      <c r="U125" s="57">
        <f t="shared" si="63"/>
        <v>0</v>
      </c>
      <c r="V125" s="57">
        <v>0</v>
      </c>
      <c r="W125" s="90">
        <v>7</v>
      </c>
      <c r="X125" s="56">
        <v>8</v>
      </c>
      <c r="Y125" s="91">
        <f t="shared" si="64"/>
        <v>8</v>
      </c>
      <c r="Z125" s="58"/>
      <c r="AA125" s="59"/>
      <c r="AB125" s="59">
        <v>0</v>
      </c>
      <c r="AC125" s="60">
        <f t="shared" si="65"/>
        <v>207</v>
      </c>
      <c r="AD125" s="60"/>
      <c r="AE125" s="61">
        <f t="shared" si="58"/>
        <v>4.1399999999999997</v>
      </c>
      <c r="AF125" s="61">
        <v>0</v>
      </c>
      <c r="AG125" s="61">
        <v>0</v>
      </c>
      <c r="AH125" s="92"/>
      <c r="AI125" s="112">
        <v>100</v>
      </c>
      <c r="AJ125" s="93">
        <f t="shared" si="66"/>
        <v>102.86000000000001</v>
      </c>
      <c r="AK125" s="94"/>
      <c r="AL125" s="62"/>
      <c r="AM125" s="63">
        <f t="shared" si="67"/>
        <v>100</v>
      </c>
      <c r="AN125" s="63">
        <f t="shared" si="68"/>
        <v>1</v>
      </c>
      <c r="AO125" s="63">
        <f t="shared" si="69"/>
        <v>0</v>
      </c>
      <c r="AP125" s="63"/>
      <c r="AQ125" s="63">
        <f t="shared" si="70"/>
        <v>0</v>
      </c>
      <c r="AR125" s="63">
        <f t="shared" si="71"/>
        <v>0</v>
      </c>
      <c r="AS125" s="63">
        <f t="shared" si="72"/>
        <v>0</v>
      </c>
      <c r="AT125" s="63">
        <f t="shared" si="73"/>
        <v>0</v>
      </c>
      <c r="AU125" s="63">
        <f t="shared" si="74"/>
        <v>0</v>
      </c>
      <c r="AV125" s="63">
        <f t="shared" si="75"/>
        <v>0</v>
      </c>
      <c r="AW125" s="63">
        <f t="shared" si="76"/>
        <v>2</v>
      </c>
      <c r="AX125" s="63">
        <f t="shared" si="77"/>
        <v>2</v>
      </c>
      <c r="AY125" s="64">
        <f t="shared" si="78"/>
        <v>0.86000000000001364</v>
      </c>
      <c r="AZ125" s="65">
        <f t="shared" si="79"/>
        <v>102.86000000000001</v>
      </c>
      <c r="BA125" s="45"/>
      <c r="BB125" s="66">
        <f t="shared" si="80"/>
        <v>102.86000000000001</v>
      </c>
      <c r="BC125" s="62">
        <f t="shared" si="81"/>
        <v>2.8600000000000136</v>
      </c>
      <c r="BD125" s="62">
        <f t="shared" si="82"/>
        <v>2.8600000000000136</v>
      </c>
      <c r="BE125" s="62">
        <f t="shared" si="83"/>
        <v>2.8600000000000136</v>
      </c>
      <c r="BF125" s="62">
        <f t="shared" si="84"/>
        <v>2.8600000000000136</v>
      </c>
      <c r="BG125" s="62">
        <f t="shared" si="85"/>
        <v>2.8600000000000136</v>
      </c>
      <c r="BH125" s="62">
        <f t="shared" si="86"/>
        <v>0.86000000000001364</v>
      </c>
      <c r="BI125" s="62"/>
    </row>
    <row r="126" spans="1:61" ht="30" customHeight="1">
      <c r="A126" s="83">
        <v>114</v>
      </c>
      <c r="B126" s="50" t="s">
        <v>380</v>
      </c>
      <c r="C126" s="84" t="s">
        <v>381</v>
      </c>
      <c r="D126" s="84" t="s">
        <v>382</v>
      </c>
      <c r="E126" s="85" t="s">
        <v>299</v>
      </c>
      <c r="F126" s="68">
        <v>45496</v>
      </c>
      <c r="G126" s="51">
        <v>208</v>
      </c>
      <c r="H126" s="52">
        <v>17</v>
      </c>
      <c r="I126" s="53">
        <f t="shared" si="59"/>
        <v>136</v>
      </c>
      <c r="J126" s="86"/>
      <c r="K126" s="87">
        <f t="shared" si="60"/>
        <v>0</v>
      </c>
      <c r="L126" s="86"/>
      <c r="M126" s="88">
        <f t="shared" si="61"/>
        <v>0</v>
      </c>
      <c r="N126" s="89"/>
      <c r="O126" s="87">
        <f t="shared" si="62"/>
        <v>0</v>
      </c>
      <c r="P126" s="57">
        <v>0</v>
      </c>
      <c r="Q126" s="57">
        <v>0</v>
      </c>
      <c r="R126" s="54"/>
      <c r="S126" s="55">
        <v>0</v>
      </c>
      <c r="T126" s="56"/>
      <c r="U126" s="57">
        <f t="shared" si="63"/>
        <v>0</v>
      </c>
      <c r="V126" s="57">
        <v>6.5380000000000003</v>
      </c>
      <c r="W126" s="90">
        <v>7</v>
      </c>
      <c r="X126" s="56"/>
      <c r="Y126" s="91">
        <f t="shared" si="64"/>
        <v>0</v>
      </c>
      <c r="Z126" s="58"/>
      <c r="AA126" s="59"/>
      <c r="AB126" s="59">
        <v>0</v>
      </c>
      <c r="AC126" s="60">
        <f t="shared" si="65"/>
        <v>149.53800000000001</v>
      </c>
      <c r="AD126" s="60"/>
      <c r="AE126" s="61">
        <f t="shared" si="58"/>
        <v>2.9907600000000003</v>
      </c>
      <c r="AF126" s="61">
        <v>0</v>
      </c>
      <c r="AG126" s="61">
        <v>0</v>
      </c>
      <c r="AH126" s="92"/>
      <c r="AI126" s="112">
        <v>100</v>
      </c>
      <c r="AJ126" s="93">
        <f t="shared" si="66"/>
        <v>46.547240000000016</v>
      </c>
      <c r="AK126" s="94"/>
      <c r="AL126" s="62"/>
      <c r="AM126" s="63">
        <f t="shared" si="67"/>
        <v>0</v>
      </c>
      <c r="AN126" s="63">
        <f t="shared" si="68"/>
        <v>0</v>
      </c>
      <c r="AO126" s="63">
        <f t="shared" si="69"/>
        <v>0</v>
      </c>
      <c r="AP126" s="63"/>
      <c r="AQ126" s="63">
        <f t="shared" si="70"/>
        <v>40</v>
      </c>
      <c r="AR126" s="63">
        <f t="shared" si="71"/>
        <v>2</v>
      </c>
      <c r="AS126" s="63">
        <f t="shared" si="72"/>
        <v>0</v>
      </c>
      <c r="AT126" s="63">
        <f t="shared" si="73"/>
        <v>0</v>
      </c>
      <c r="AU126" s="63">
        <f t="shared" si="74"/>
        <v>5</v>
      </c>
      <c r="AV126" s="63">
        <f t="shared" si="75"/>
        <v>1</v>
      </c>
      <c r="AW126" s="63">
        <f t="shared" si="76"/>
        <v>1</v>
      </c>
      <c r="AX126" s="63">
        <f t="shared" si="77"/>
        <v>1</v>
      </c>
      <c r="AY126" s="64">
        <f t="shared" si="78"/>
        <v>0.54724000000001638</v>
      </c>
      <c r="AZ126" s="65">
        <f t="shared" si="79"/>
        <v>46.547240000000016</v>
      </c>
      <c r="BA126" s="45"/>
      <c r="BB126" s="66">
        <f t="shared" si="80"/>
        <v>46.547240000000016</v>
      </c>
      <c r="BC126" s="62">
        <f t="shared" si="81"/>
        <v>46.547240000000016</v>
      </c>
      <c r="BD126" s="62">
        <f t="shared" si="82"/>
        <v>46.547240000000016</v>
      </c>
      <c r="BE126" s="62">
        <f t="shared" si="83"/>
        <v>6.5472400000000164</v>
      </c>
      <c r="BF126" s="62">
        <f t="shared" si="84"/>
        <v>6.5472400000000164</v>
      </c>
      <c r="BG126" s="62">
        <f t="shared" si="85"/>
        <v>1.5472400000000164</v>
      </c>
      <c r="BH126" s="62">
        <f t="shared" si="86"/>
        <v>0.54724000000001638</v>
      </c>
      <c r="BI126" s="62"/>
    </row>
    <row r="127" spans="1:61" ht="30" customHeight="1">
      <c r="A127" s="83">
        <v>115</v>
      </c>
      <c r="B127" s="50" t="s">
        <v>383</v>
      </c>
      <c r="C127" s="84" t="s">
        <v>384</v>
      </c>
      <c r="D127" s="84" t="s">
        <v>301</v>
      </c>
      <c r="E127" s="85" t="s">
        <v>299</v>
      </c>
      <c r="F127" s="68">
        <v>45505</v>
      </c>
      <c r="G127" s="51">
        <v>208</v>
      </c>
      <c r="H127" s="52">
        <v>26</v>
      </c>
      <c r="I127" s="53">
        <f t="shared" si="59"/>
        <v>208</v>
      </c>
      <c r="J127" s="86"/>
      <c r="K127" s="87">
        <f t="shared" si="60"/>
        <v>0</v>
      </c>
      <c r="L127" s="86"/>
      <c r="M127" s="88">
        <f t="shared" si="61"/>
        <v>0</v>
      </c>
      <c r="N127" s="89"/>
      <c r="O127" s="87">
        <f t="shared" si="62"/>
        <v>0</v>
      </c>
      <c r="P127" s="57">
        <v>0</v>
      </c>
      <c r="Q127" s="57">
        <v>0</v>
      </c>
      <c r="R127" s="54"/>
      <c r="S127" s="55">
        <v>0</v>
      </c>
      <c r="T127" s="56"/>
      <c r="U127" s="57">
        <f t="shared" si="63"/>
        <v>0</v>
      </c>
      <c r="V127" s="57">
        <v>0</v>
      </c>
      <c r="W127" s="90">
        <v>7</v>
      </c>
      <c r="X127" s="56">
        <v>29</v>
      </c>
      <c r="Y127" s="91">
        <f t="shared" si="64"/>
        <v>29</v>
      </c>
      <c r="Z127" s="58"/>
      <c r="AA127" s="59"/>
      <c r="AB127" s="59">
        <v>0</v>
      </c>
      <c r="AC127" s="60">
        <f t="shared" si="65"/>
        <v>186</v>
      </c>
      <c r="AD127" s="60"/>
      <c r="AE127" s="61">
        <f t="shared" si="58"/>
        <v>3.72</v>
      </c>
      <c r="AF127" s="61">
        <v>0</v>
      </c>
      <c r="AG127" s="61">
        <v>0</v>
      </c>
      <c r="AH127" s="92"/>
      <c r="AI127" s="112">
        <v>100</v>
      </c>
      <c r="AJ127" s="93">
        <f t="shared" si="66"/>
        <v>82.28</v>
      </c>
      <c r="AK127" s="94"/>
      <c r="AL127" s="62"/>
      <c r="AM127" s="63">
        <f t="shared" si="67"/>
        <v>0</v>
      </c>
      <c r="AN127" s="63">
        <f t="shared" si="68"/>
        <v>0</v>
      </c>
      <c r="AO127" s="63">
        <f t="shared" si="69"/>
        <v>0</v>
      </c>
      <c r="AP127" s="63"/>
      <c r="AQ127" s="63">
        <f t="shared" si="70"/>
        <v>80</v>
      </c>
      <c r="AR127" s="63">
        <f t="shared" si="71"/>
        <v>4</v>
      </c>
      <c r="AS127" s="63">
        <f t="shared" si="72"/>
        <v>0</v>
      </c>
      <c r="AT127" s="63">
        <f t="shared" si="73"/>
        <v>0</v>
      </c>
      <c r="AU127" s="63">
        <f t="shared" si="74"/>
        <v>0</v>
      </c>
      <c r="AV127" s="63">
        <f t="shared" si="75"/>
        <v>0</v>
      </c>
      <c r="AW127" s="63">
        <f t="shared" si="76"/>
        <v>2</v>
      </c>
      <c r="AX127" s="63">
        <f t="shared" si="77"/>
        <v>2</v>
      </c>
      <c r="AY127" s="64">
        <f t="shared" si="78"/>
        <v>0.28000000000000114</v>
      </c>
      <c r="AZ127" s="65">
        <f t="shared" si="79"/>
        <v>82.28</v>
      </c>
      <c r="BA127" s="45"/>
      <c r="BB127" s="66">
        <f t="shared" si="80"/>
        <v>82.28</v>
      </c>
      <c r="BC127" s="62">
        <f t="shared" si="81"/>
        <v>82.28</v>
      </c>
      <c r="BD127" s="62">
        <f t="shared" si="82"/>
        <v>82.28</v>
      </c>
      <c r="BE127" s="62">
        <f t="shared" si="83"/>
        <v>2.2800000000000011</v>
      </c>
      <c r="BF127" s="62">
        <f t="shared" si="84"/>
        <v>2.2800000000000011</v>
      </c>
      <c r="BG127" s="62">
        <f t="shared" si="85"/>
        <v>2.2800000000000011</v>
      </c>
      <c r="BH127" s="62">
        <f t="shared" si="86"/>
        <v>0.28000000000000114</v>
      </c>
      <c r="BI127" s="62"/>
    </row>
    <row r="128" spans="1:61" ht="30" customHeight="1">
      <c r="A128" s="83">
        <v>116</v>
      </c>
      <c r="B128" s="50" t="s">
        <v>385</v>
      </c>
      <c r="C128" s="84" t="s">
        <v>386</v>
      </c>
      <c r="D128" s="84" t="s">
        <v>340</v>
      </c>
      <c r="E128" s="85" t="s">
        <v>299</v>
      </c>
      <c r="F128" s="68">
        <v>45505</v>
      </c>
      <c r="G128" s="51">
        <v>208</v>
      </c>
      <c r="H128" s="52">
        <v>26</v>
      </c>
      <c r="I128" s="53">
        <f t="shared" si="59"/>
        <v>208</v>
      </c>
      <c r="J128" s="86"/>
      <c r="K128" s="87">
        <f t="shared" si="60"/>
        <v>0</v>
      </c>
      <c r="L128" s="86"/>
      <c r="M128" s="88">
        <f t="shared" si="61"/>
        <v>0</v>
      </c>
      <c r="N128" s="89"/>
      <c r="O128" s="87">
        <f t="shared" si="62"/>
        <v>0</v>
      </c>
      <c r="P128" s="57">
        <v>0</v>
      </c>
      <c r="Q128" s="57">
        <v>0</v>
      </c>
      <c r="R128" s="54"/>
      <c r="S128" s="55">
        <v>0</v>
      </c>
      <c r="T128" s="56"/>
      <c r="U128" s="57">
        <f t="shared" si="63"/>
        <v>0</v>
      </c>
      <c r="V128" s="57">
        <v>0</v>
      </c>
      <c r="W128" s="90">
        <v>7</v>
      </c>
      <c r="X128" s="56">
        <v>8</v>
      </c>
      <c r="Y128" s="91">
        <f t="shared" si="64"/>
        <v>8</v>
      </c>
      <c r="Z128" s="58"/>
      <c r="AA128" s="59"/>
      <c r="AB128" s="59">
        <v>0</v>
      </c>
      <c r="AC128" s="60">
        <f t="shared" si="65"/>
        <v>207</v>
      </c>
      <c r="AD128" s="60"/>
      <c r="AE128" s="61">
        <f t="shared" si="58"/>
        <v>4.1399999999999997</v>
      </c>
      <c r="AF128" s="61">
        <v>0</v>
      </c>
      <c r="AG128" s="61">
        <v>0</v>
      </c>
      <c r="AH128" s="92"/>
      <c r="AI128" s="112">
        <v>100</v>
      </c>
      <c r="AJ128" s="93">
        <f t="shared" si="66"/>
        <v>102.86000000000001</v>
      </c>
      <c r="AK128" s="94"/>
      <c r="AL128" s="62"/>
      <c r="AM128" s="63">
        <f t="shared" si="67"/>
        <v>100</v>
      </c>
      <c r="AN128" s="63">
        <f t="shared" si="68"/>
        <v>1</v>
      </c>
      <c r="AO128" s="63">
        <f t="shared" si="69"/>
        <v>0</v>
      </c>
      <c r="AP128" s="63"/>
      <c r="AQ128" s="63">
        <f t="shared" si="70"/>
        <v>0</v>
      </c>
      <c r="AR128" s="63">
        <f t="shared" si="71"/>
        <v>0</v>
      </c>
      <c r="AS128" s="63">
        <f t="shared" si="72"/>
        <v>0</v>
      </c>
      <c r="AT128" s="63">
        <f t="shared" si="73"/>
        <v>0</v>
      </c>
      <c r="AU128" s="63">
        <f t="shared" si="74"/>
        <v>0</v>
      </c>
      <c r="AV128" s="63">
        <f t="shared" si="75"/>
        <v>0</v>
      </c>
      <c r="AW128" s="63">
        <f t="shared" si="76"/>
        <v>2</v>
      </c>
      <c r="AX128" s="63">
        <f t="shared" si="77"/>
        <v>2</v>
      </c>
      <c r="AY128" s="64">
        <f t="shared" si="78"/>
        <v>0.86000000000001364</v>
      </c>
      <c r="AZ128" s="65">
        <f t="shared" si="79"/>
        <v>102.86000000000001</v>
      </c>
      <c r="BA128" s="45"/>
      <c r="BB128" s="66">
        <f t="shared" si="80"/>
        <v>102.86000000000001</v>
      </c>
      <c r="BC128" s="62">
        <f t="shared" si="81"/>
        <v>2.8600000000000136</v>
      </c>
      <c r="BD128" s="62">
        <f t="shared" si="82"/>
        <v>2.8600000000000136</v>
      </c>
      <c r="BE128" s="62">
        <f t="shared" si="83"/>
        <v>2.8600000000000136</v>
      </c>
      <c r="BF128" s="62">
        <f t="shared" si="84"/>
        <v>2.8600000000000136</v>
      </c>
      <c r="BG128" s="62">
        <f t="shared" si="85"/>
        <v>2.8600000000000136</v>
      </c>
      <c r="BH128" s="62">
        <f t="shared" si="86"/>
        <v>0.86000000000001364</v>
      </c>
      <c r="BI128" s="62"/>
    </row>
    <row r="129" spans="1:61" ht="30" customHeight="1">
      <c r="A129" s="83">
        <v>117</v>
      </c>
      <c r="B129" s="50" t="s">
        <v>387</v>
      </c>
      <c r="C129" s="84" t="s">
        <v>388</v>
      </c>
      <c r="D129" s="84" t="s">
        <v>389</v>
      </c>
      <c r="E129" s="85" t="s">
        <v>299</v>
      </c>
      <c r="F129" s="68">
        <v>45537</v>
      </c>
      <c r="G129" s="51">
        <v>208</v>
      </c>
      <c r="H129" s="52">
        <v>26</v>
      </c>
      <c r="I129" s="53">
        <f t="shared" si="59"/>
        <v>208</v>
      </c>
      <c r="J129" s="86"/>
      <c r="K129" s="87">
        <f t="shared" si="60"/>
        <v>0</v>
      </c>
      <c r="L129" s="86"/>
      <c r="M129" s="88">
        <f t="shared" si="61"/>
        <v>0</v>
      </c>
      <c r="N129" s="89"/>
      <c r="O129" s="87">
        <f t="shared" si="62"/>
        <v>0</v>
      </c>
      <c r="P129" s="57">
        <v>0</v>
      </c>
      <c r="Q129" s="57">
        <v>0</v>
      </c>
      <c r="R129" s="54"/>
      <c r="S129" s="55">
        <v>0</v>
      </c>
      <c r="T129" s="56"/>
      <c r="U129" s="57">
        <f t="shared" si="63"/>
        <v>0</v>
      </c>
      <c r="V129" s="57">
        <v>9.8960000000000008</v>
      </c>
      <c r="W129" s="90">
        <v>7</v>
      </c>
      <c r="X129" s="56">
        <v>2.13</v>
      </c>
      <c r="Y129" s="91">
        <f t="shared" si="64"/>
        <v>2.13</v>
      </c>
      <c r="Z129" s="58"/>
      <c r="AA129" s="59"/>
      <c r="AB129" s="59">
        <v>0</v>
      </c>
      <c r="AC129" s="60">
        <f t="shared" si="65"/>
        <v>222.76600000000002</v>
      </c>
      <c r="AD129" s="60"/>
      <c r="AE129" s="61">
        <f t="shared" si="58"/>
        <v>4.4553200000000004</v>
      </c>
      <c r="AF129" s="61">
        <v>0</v>
      </c>
      <c r="AG129" s="61">
        <v>0</v>
      </c>
      <c r="AH129" s="92"/>
      <c r="AI129" s="112">
        <v>100</v>
      </c>
      <c r="AJ129" s="93">
        <f t="shared" si="66"/>
        <v>118.31068000000002</v>
      </c>
      <c r="AK129" s="94"/>
      <c r="AL129" s="62"/>
      <c r="AM129" s="63">
        <f t="shared" si="67"/>
        <v>100</v>
      </c>
      <c r="AN129" s="63">
        <f t="shared" si="68"/>
        <v>1</v>
      </c>
      <c r="AO129" s="63">
        <f t="shared" si="69"/>
        <v>0</v>
      </c>
      <c r="AP129" s="63"/>
      <c r="AQ129" s="63">
        <f t="shared" si="70"/>
        <v>0</v>
      </c>
      <c r="AR129" s="63">
        <f t="shared" si="71"/>
        <v>0</v>
      </c>
      <c r="AS129" s="63">
        <f t="shared" si="72"/>
        <v>10</v>
      </c>
      <c r="AT129" s="63">
        <f t="shared" si="73"/>
        <v>1</v>
      </c>
      <c r="AU129" s="63">
        <f t="shared" si="74"/>
        <v>5</v>
      </c>
      <c r="AV129" s="63">
        <f t="shared" si="75"/>
        <v>1</v>
      </c>
      <c r="AW129" s="63">
        <f t="shared" si="76"/>
        <v>3</v>
      </c>
      <c r="AX129" s="63">
        <f t="shared" si="77"/>
        <v>3</v>
      </c>
      <c r="AY129" s="64">
        <f t="shared" si="78"/>
        <v>0.31068000000001916</v>
      </c>
      <c r="AZ129" s="65">
        <f t="shared" si="79"/>
        <v>118.31068000000002</v>
      </c>
      <c r="BA129" s="45"/>
      <c r="BB129" s="66">
        <f t="shared" si="80"/>
        <v>118.31068000000002</v>
      </c>
      <c r="BC129" s="62">
        <f t="shared" si="81"/>
        <v>18.310680000000019</v>
      </c>
      <c r="BD129" s="62">
        <f t="shared" si="82"/>
        <v>18.310680000000019</v>
      </c>
      <c r="BE129" s="62">
        <f t="shared" si="83"/>
        <v>18.310680000000019</v>
      </c>
      <c r="BF129" s="62">
        <f t="shared" si="84"/>
        <v>8.3106800000000192</v>
      </c>
      <c r="BG129" s="62">
        <f t="shared" si="85"/>
        <v>3.3106800000000192</v>
      </c>
      <c r="BH129" s="62">
        <f t="shared" si="86"/>
        <v>0.31068000000001916</v>
      </c>
      <c r="BI129" s="62"/>
    </row>
    <row r="130" spans="1:61" ht="30" customHeight="1">
      <c r="A130" s="83">
        <v>118</v>
      </c>
      <c r="B130" s="50" t="s">
        <v>390</v>
      </c>
      <c r="C130" s="84" t="s">
        <v>187</v>
      </c>
      <c r="D130" s="84" t="s">
        <v>391</v>
      </c>
      <c r="E130" s="85" t="s">
        <v>299</v>
      </c>
      <c r="F130" s="68">
        <v>45537</v>
      </c>
      <c r="G130" s="51">
        <v>208</v>
      </c>
      <c r="H130" s="52">
        <v>26</v>
      </c>
      <c r="I130" s="53">
        <f t="shared" si="59"/>
        <v>208</v>
      </c>
      <c r="J130" s="86"/>
      <c r="K130" s="87">
        <f t="shared" si="60"/>
        <v>0</v>
      </c>
      <c r="L130" s="86"/>
      <c r="M130" s="88">
        <f t="shared" si="61"/>
        <v>0</v>
      </c>
      <c r="N130" s="89"/>
      <c r="O130" s="87">
        <f t="shared" si="62"/>
        <v>0</v>
      </c>
      <c r="P130" s="57">
        <v>0</v>
      </c>
      <c r="Q130" s="57">
        <v>0</v>
      </c>
      <c r="R130" s="54"/>
      <c r="S130" s="55">
        <v>0</v>
      </c>
      <c r="T130" s="56"/>
      <c r="U130" s="57">
        <f t="shared" si="63"/>
        <v>0</v>
      </c>
      <c r="V130" s="57">
        <v>10</v>
      </c>
      <c r="W130" s="90">
        <v>7</v>
      </c>
      <c r="X130" s="56"/>
      <c r="Y130" s="91">
        <f t="shared" si="64"/>
        <v>0</v>
      </c>
      <c r="Z130" s="58"/>
      <c r="AA130" s="59"/>
      <c r="AB130" s="59">
        <v>0</v>
      </c>
      <c r="AC130" s="60">
        <f t="shared" si="65"/>
        <v>225</v>
      </c>
      <c r="AD130" s="60"/>
      <c r="AE130" s="61">
        <f t="shared" si="58"/>
        <v>4.5</v>
      </c>
      <c r="AF130" s="61">
        <v>0</v>
      </c>
      <c r="AG130" s="61">
        <v>0</v>
      </c>
      <c r="AH130" s="92"/>
      <c r="AI130" s="112">
        <v>100</v>
      </c>
      <c r="AJ130" s="93">
        <f t="shared" si="66"/>
        <v>120.5</v>
      </c>
      <c r="AK130" s="94"/>
      <c r="AL130" s="62"/>
      <c r="AM130" s="63">
        <f t="shared" si="67"/>
        <v>100</v>
      </c>
      <c r="AN130" s="63">
        <f t="shared" si="68"/>
        <v>1</v>
      </c>
      <c r="AO130" s="63">
        <f t="shared" si="69"/>
        <v>0</v>
      </c>
      <c r="AP130" s="63"/>
      <c r="AQ130" s="63">
        <f t="shared" si="70"/>
        <v>20</v>
      </c>
      <c r="AR130" s="63">
        <f t="shared" si="71"/>
        <v>1</v>
      </c>
      <c r="AS130" s="63">
        <f t="shared" si="72"/>
        <v>0</v>
      </c>
      <c r="AT130" s="63">
        <f t="shared" si="73"/>
        <v>0</v>
      </c>
      <c r="AU130" s="63">
        <f t="shared" si="74"/>
        <v>0</v>
      </c>
      <c r="AV130" s="63">
        <f t="shared" si="75"/>
        <v>0</v>
      </c>
      <c r="AW130" s="63">
        <f t="shared" si="76"/>
        <v>0</v>
      </c>
      <c r="AX130" s="63">
        <f t="shared" si="77"/>
        <v>0</v>
      </c>
      <c r="AY130" s="64">
        <f t="shared" si="78"/>
        <v>0.5</v>
      </c>
      <c r="AZ130" s="65">
        <f t="shared" si="79"/>
        <v>120.5</v>
      </c>
      <c r="BA130" s="45"/>
      <c r="BB130" s="66">
        <f t="shared" si="80"/>
        <v>120.5</v>
      </c>
      <c r="BC130" s="62">
        <f t="shared" si="81"/>
        <v>20.5</v>
      </c>
      <c r="BD130" s="62">
        <f t="shared" si="82"/>
        <v>20.5</v>
      </c>
      <c r="BE130" s="62">
        <f t="shared" si="83"/>
        <v>0.5</v>
      </c>
      <c r="BF130" s="62">
        <f t="shared" si="84"/>
        <v>0.5</v>
      </c>
      <c r="BG130" s="62">
        <f t="shared" si="85"/>
        <v>0.5</v>
      </c>
      <c r="BH130" s="62">
        <f t="shared" si="86"/>
        <v>0.5</v>
      </c>
      <c r="BI130" s="62"/>
    </row>
    <row r="131" spans="1:61" ht="30" customHeight="1">
      <c r="A131" s="83">
        <v>119</v>
      </c>
      <c r="B131" s="50" t="s">
        <v>392</v>
      </c>
      <c r="C131" s="84" t="s">
        <v>125</v>
      </c>
      <c r="D131" s="84" t="s">
        <v>108</v>
      </c>
      <c r="E131" s="85" t="s">
        <v>299</v>
      </c>
      <c r="F131" s="68">
        <v>45538</v>
      </c>
      <c r="G131" s="51">
        <v>208</v>
      </c>
      <c r="H131" s="52">
        <v>26</v>
      </c>
      <c r="I131" s="53">
        <f t="shared" si="59"/>
        <v>208</v>
      </c>
      <c r="J131" s="86"/>
      <c r="K131" s="87">
        <f t="shared" si="60"/>
        <v>0</v>
      </c>
      <c r="L131" s="86"/>
      <c r="M131" s="88">
        <f t="shared" si="61"/>
        <v>0</v>
      </c>
      <c r="N131" s="89"/>
      <c r="O131" s="87">
        <f t="shared" si="62"/>
        <v>0</v>
      </c>
      <c r="P131" s="57">
        <v>0</v>
      </c>
      <c r="Q131" s="57">
        <v>0</v>
      </c>
      <c r="R131" s="54"/>
      <c r="S131" s="55">
        <v>0</v>
      </c>
      <c r="T131" s="56"/>
      <c r="U131" s="57">
        <f t="shared" si="63"/>
        <v>0</v>
      </c>
      <c r="V131" s="57">
        <v>9.423</v>
      </c>
      <c r="W131" s="90">
        <v>7</v>
      </c>
      <c r="X131" s="56">
        <v>12</v>
      </c>
      <c r="Y131" s="91">
        <f t="shared" si="64"/>
        <v>12</v>
      </c>
      <c r="Z131" s="58"/>
      <c r="AA131" s="59"/>
      <c r="AB131" s="59">
        <v>0</v>
      </c>
      <c r="AC131" s="60">
        <f t="shared" si="65"/>
        <v>212.423</v>
      </c>
      <c r="AD131" s="60"/>
      <c r="AE131" s="61">
        <f t="shared" si="58"/>
        <v>4.2484599999999997</v>
      </c>
      <c r="AF131" s="61">
        <v>0</v>
      </c>
      <c r="AG131" s="61">
        <v>0</v>
      </c>
      <c r="AH131" s="92"/>
      <c r="AI131" s="112">
        <v>100</v>
      </c>
      <c r="AJ131" s="93">
        <f t="shared" si="66"/>
        <v>108.17454000000001</v>
      </c>
      <c r="AK131" s="94"/>
      <c r="AL131" s="62"/>
      <c r="AM131" s="63">
        <f t="shared" si="67"/>
        <v>100</v>
      </c>
      <c r="AN131" s="63">
        <f t="shared" si="68"/>
        <v>1</v>
      </c>
      <c r="AO131" s="63">
        <f t="shared" si="69"/>
        <v>0</v>
      </c>
      <c r="AP131" s="63"/>
      <c r="AQ131" s="63">
        <f t="shared" si="70"/>
        <v>0</v>
      </c>
      <c r="AR131" s="63">
        <f t="shared" si="71"/>
        <v>0</v>
      </c>
      <c r="AS131" s="63">
        <f t="shared" si="72"/>
        <v>0</v>
      </c>
      <c r="AT131" s="63">
        <f t="shared" si="73"/>
        <v>0</v>
      </c>
      <c r="AU131" s="63">
        <f t="shared" si="74"/>
        <v>5</v>
      </c>
      <c r="AV131" s="63">
        <f t="shared" si="75"/>
        <v>1</v>
      </c>
      <c r="AW131" s="63">
        <f t="shared" si="76"/>
        <v>3</v>
      </c>
      <c r="AX131" s="63">
        <f t="shared" si="77"/>
        <v>3</v>
      </c>
      <c r="AY131" s="64">
        <f t="shared" si="78"/>
        <v>0.17454000000000747</v>
      </c>
      <c r="AZ131" s="65">
        <f t="shared" si="79"/>
        <v>108.17454000000001</v>
      </c>
      <c r="BA131" s="45"/>
      <c r="BB131" s="66">
        <f t="shared" si="80"/>
        <v>108.17454000000001</v>
      </c>
      <c r="BC131" s="62">
        <f t="shared" si="81"/>
        <v>8.1745400000000075</v>
      </c>
      <c r="BD131" s="62">
        <f t="shared" si="82"/>
        <v>8.1745400000000075</v>
      </c>
      <c r="BE131" s="62">
        <f t="shared" si="83"/>
        <v>8.1745400000000075</v>
      </c>
      <c r="BF131" s="62">
        <f t="shared" si="84"/>
        <v>8.1745400000000075</v>
      </c>
      <c r="BG131" s="62">
        <f t="shared" si="85"/>
        <v>3.1745400000000075</v>
      </c>
      <c r="BH131" s="62">
        <f t="shared" si="86"/>
        <v>0.17454000000000747</v>
      </c>
      <c r="BI131" s="62"/>
    </row>
    <row r="132" spans="1:61" ht="30" customHeight="1">
      <c r="A132" s="83">
        <v>120</v>
      </c>
      <c r="B132" s="50" t="s">
        <v>393</v>
      </c>
      <c r="C132" s="84" t="s">
        <v>394</v>
      </c>
      <c r="D132" s="84" t="s">
        <v>395</v>
      </c>
      <c r="E132" s="85" t="s">
        <v>299</v>
      </c>
      <c r="F132" s="68">
        <v>45538</v>
      </c>
      <c r="G132" s="51">
        <v>208</v>
      </c>
      <c r="H132" s="52">
        <v>26</v>
      </c>
      <c r="I132" s="53">
        <f t="shared" si="59"/>
        <v>208</v>
      </c>
      <c r="J132" s="86"/>
      <c r="K132" s="87">
        <f t="shared" si="60"/>
        <v>0</v>
      </c>
      <c r="L132" s="86"/>
      <c r="M132" s="88">
        <f t="shared" si="61"/>
        <v>0</v>
      </c>
      <c r="N132" s="89"/>
      <c r="O132" s="87">
        <f t="shared" si="62"/>
        <v>0</v>
      </c>
      <c r="P132" s="57">
        <v>0</v>
      </c>
      <c r="Q132" s="57">
        <v>0</v>
      </c>
      <c r="R132" s="54"/>
      <c r="S132" s="55">
        <v>0</v>
      </c>
      <c r="T132" s="56"/>
      <c r="U132" s="57">
        <f t="shared" si="63"/>
        <v>0</v>
      </c>
      <c r="V132" s="57">
        <v>0</v>
      </c>
      <c r="W132" s="90">
        <v>7</v>
      </c>
      <c r="X132" s="56">
        <v>24</v>
      </c>
      <c r="Y132" s="91">
        <f t="shared" si="64"/>
        <v>24</v>
      </c>
      <c r="Z132" s="58"/>
      <c r="AA132" s="59"/>
      <c r="AB132" s="59">
        <v>0</v>
      </c>
      <c r="AC132" s="60">
        <f t="shared" si="65"/>
        <v>191</v>
      </c>
      <c r="AD132" s="60"/>
      <c r="AE132" s="61">
        <f t="shared" si="58"/>
        <v>3.8200000000000003</v>
      </c>
      <c r="AF132" s="61">
        <v>0</v>
      </c>
      <c r="AG132" s="61">
        <v>0</v>
      </c>
      <c r="AH132" s="92"/>
      <c r="AI132" s="112">
        <v>100</v>
      </c>
      <c r="AJ132" s="93">
        <f t="shared" si="66"/>
        <v>87.18</v>
      </c>
      <c r="AK132" s="94"/>
      <c r="AL132" s="62"/>
      <c r="AM132" s="63">
        <f t="shared" si="67"/>
        <v>0</v>
      </c>
      <c r="AN132" s="63">
        <f t="shared" si="68"/>
        <v>0</v>
      </c>
      <c r="AO132" s="63">
        <f t="shared" si="69"/>
        <v>0</v>
      </c>
      <c r="AP132" s="63"/>
      <c r="AQ132" s="63">
        <f t="shared" si="70"/>
        <v>80</v>
      </c>
      <c r="AR132" s="63">
        <f t="shared" si="71"/>
        <v>4</v>
      </c>
      <c r="AS132" s="63">
        <f t="shared" si="72"/>
        <v>0</v>
      </c>
      <c r="AT132" s="63">
        <f t="shared" si="73"/>
        <v>0</v>
      </c>
      <c r="AU132" s="63">
        <f t="shared" si="74"/>
        <v>5</v>
      </c>
      <c r="AV132" s="63">
        <f t="shared" si="75"/>
        <v>1</v>
      </c>
      <c r="AW132" s="63">
        <f t="shared" si="76"/>
        <v>2</v>
      </c>
      <c r="AX132" s="63">
        <f t="shared" si="77"/>
        <v>2</v>
      </c>
      <c r="AY132" s="64">
        <f t="shared" si="78"/>
        <v>0.18000000000000682</v>
      </c>
      <c r="AZ132" s="65">
        <f t="shared" si="79"/>
        <v>87.18</v>
      </c>
      <c r="BA132" s="45"/>
      <c r="BB132" s="66">
        <f t="shared" si="80"/>
        <v>87.18</v>
      </c>
      <c r="BC132" s="62">
        <f t="shared" si="81"/>
        <v>87.18</v>
      </c>
      <c r="BD132" s="62">
        <f t="shared" si="82"/>
        <v>87.18</v>
      </c>
      <c r="BE132" s="62">
        <f t="shared" si="83"/>
        <v>7.1800000000000068</v>
      </c>
      <c r="BF132" s="62">
        <f t="shared" si="84"/>
        <v>7.1800000000000068</v>
      </c>
      <c r="BG132" s="62">
        <f t="shared" si="85"/>
        <v>2.1800000000000068</v>
      </c>
      <c r="BH132" s="62">
        <f t="shared" si="86"/>
        <v>0.18000000000000682</v>
      </c>
      <c r="BI132" s="62"/>
    </row>
    <row r="133" spans="1:61" ht="30" customHeight="1">
      <c r="A133" s="83">
        <v>121</v>
      </c>
      <c r="B133" s="50" t="s">
        <v>396</v>
      </c>
      <c r="C133" s="84" t="s">
        <v>397</v>
      </c>
      <c r="D133" s="84" t="s">
        <v>398</v>
      </c>
      <c r="E133" s="85" t="s">
        <v>299</v>
      </c>
      <c r="F133" s="68">
        <v>45544</v>
      </c>
      <c r="G133" s="51">
        <v>208</v>
      </c>
      <c r="H133" s="52">
        <v>26</v>
      </c>
      <c r="I133" s="53">
        <f t="shared" si="59"/>
        <v>208</v>
      </c>
      <c r="J133" s="86"/>
      <c r="K133" s="87">
        <f t="shared" si="60"/>
        <v>0</v>
      </c>
      <c r="L133" s="86"/>
      <c r="M133" s="88">
        <f t="shared" si="61"/>
        <v>0</v>
      </c>
      <c r="N133" s="89"/>
      <c r="O133" s="87">
        <f t="shared" si="62"/>
        <v>0</v>
      </c>
      <c r="P133" s="57">
        <v>0</v>
      </c>
      <c r="Q133" s="57">
        <v>0</v>
      </c>
      <c r="R133" s="54"/>
      <c r="S133" s="55">
        <v>0</v>
      </c>
      <c r="T133" s="56"/>
      <c r="U133" s="57">
        <f t="shared" si="63"/>
        <v>0</v>
      </c>
      <c r="V133" s="57">
        <v>10</v>
      </c>
      <c r="W133" s="90">
        <v>7</v>
      </c>
      <c r="X133" s="56"/>
      <c r="Y133" s="91">
        <f t="shared" si="64"/>
        <v>0</v>
      </c>
      <c r="Z133" s="58"/>
      <c r="AA133" s="59"/>
      <c r="AB133" s="59">
        <v>0</v>
      </c>
      <c r="AC133" s="60">
        <f t="shared" si="65"/>
        <v>225</v>
      </c>
      <c r="AD133" s="60"/>
      <c r="AE133" s="61">
        <f t="shared" si="58"/>
        <v>4.5</v>
      </c>
      <c r="AF133" s="61">
        <v>0</v>
      </c>
      <c r="AG133" s="61">
        <v>0</v>
      </c>
      <c r="AH133" s="92"/>
      <c r="AI133" s="112">
        <v>100</v>
      </c>
      <c r="AJ133" s="93">
        <f t="shared" si="66"/>
        <v>120.5</v>
      </c>
      <c r="AK133" s="94"/>
      <c r="AL133" s="62"/>
      <c r="AM133" s="63">
        <f t="shared" si="67"/>
        <v>100</v>
      </c>
      <c r="AN133" s="63">
        <f t="shared" si="68"/>
        <v>1</v>
      </c>
      <c r="AO133" s="63">
        <f t="shared" si="69"/>
        <v>0</v>
      </c>
      <c r="AP133" s="63"/>
      <c r="AQ133" s="63">
        <f t="shared" si="70"/>
        <v>20</v>
      </c>
      <c r="AR133" s="63">
        <f t="shared" si="71"/>
        <v>1</v>
      </c>
      <c r="AS133" s="63">
        <f t="shared" si="72"/>
        <v>0</v>
      </c>
      <c r="AT133" s="63">
        <f t="shared" si="73"/>
        <v>0</v>
      </c>
      <c r="AU133" s="63">
        <f t="shared" si="74"/>
        <v>0</v>
      </c>
      <c r="AV133" s="63">
        <f t="shared" si="75"/>
        <v>0</v>
      </c>
      <c r="AW133" s="63">
        <f t="shared" si="76"/>
        <v>0</v>
      </c>
      <c r="AX133" s="63">
        <f t="shared" si="77"/>
        <v>0</v>
      </c>
      <c r="AY133" s="64">
        <f t="shared" si="78"/>
        <v>0.5</v>
      </c>
      <c r="AZ133" s="65">
        <f t="shared" si="79"/>
        <v>120.5</v>
      </c>
      <c r="BA133" s="45"/>
      <c r="BB133" s="66">
        <f t="shared" si="80"/>
        <v>120.5</v>
      </c>
      <c r="BC133" s="62">
        <f t="shared" si="81"/>
        <v>20.5</v>
      </c>
      <c r="BD133" s="62">
        <f t="shared" si="82"/>
        <v>20.5</v>
      </c>
      <c r="BE133" s="62">
        <f t="shared" si="83"/>
        <v>0.5</v>
      </c>
      <c r="BF133" s="62">
        <f t="shared" si="84"/>
        <v>0.5</v>
      </c>
      <c r="BG133" s="62">
        <f t="shared" si="85"/>
        <v>0.5</v>
      </c>
      <c r="BH133" s="62">
        <f t="shared" si="86"/>
        <v>0.5</v>
      </c>
      <c r="BI133" s="62"/>
    </row>
    <row r="134" spans="1:61" ht="30" customHeight="1">
      <c r="A134" s="83">
        <v>122</v>
      </c>
      <c r="B134" s="50" t="s">
        <v>399</v>
      </c>
      <c r="C134" s="84" t="s">
        <v>400</v>
      </c>
      <c r="D134" s="84" t="s">
        <v>103</v>
      </c>
      <c r="E134" s="85" t="s">
        <v>299</v>
      </c>
      <c r="F134" s="68">
        <v>45546</v>
      </c>
      <c r="G134" s="51">
        <v>208</v>
      </c>
      <c r="H134" s="52">
        <v>26</v>
      </c>
      <c r="I134" s="53">
        <f t="shared" si="59"/>
        <v>208</v>
      </c>
      <c r="J134" s="86"/>
      <c r="K134" s="87">
        <f t="shared" si="60"/>
        <v>0</v>
      </c>
      <c r="L134" s="86"/>
      <c r="M134" s="88">
        <f t="shared" si="61"/>
        <v>0</v>
      </c>
      <c r="N134" s="89"/>
      <c r="O134" s="87">
        <f t="shared" si="62"/>
        <v>0</v>
      </c>
      <c r="P134" s="57">
        <v>0</v>
      </c>
      <c r="Q134" s="57">
        <v>0</v>
      </c>
      <c r="R134" s="54"/>
      <c r="S134" s="55">
        <v>0</v>
      </c>
      <c r="T134" s="56"/>
      <c r="U134" s="57">
        <f t="shared" si="63"/>
        <v>0</v>
      </c>
      <c r="V134" s="57">
        <v>9.3770000000000007</v>
      </c>
      <c r="W134" s="90">
        <v>7</v>
      </c>
      <c r="X134" s="56">
        <v>13</v>
      </c>
      <c r="Y134" s="91">
        <f t="shared" si="64"/>
        <v>13</v>
      </c>
      <c r="Z134" s="58"/>
      <c r="AA134" s="59"/>
      <c r="AB134" s="59">
        <v>0</v>
      </c>
      <c r="AC134" s="60">
        <f t="shared" si="65"/>
        <v>211.37700000000001</v>
      </c>
      <c r="AD134" s="60"/>
      <c r="AE134" s="61">
        <f t="shared" si="58"/>
        <v>4.2275400000000003</v>
      </c>
      <c r="AF134" s="61">
        <v>0</v>
      </c>
      <c r="AG134" s="61">
        <v>0</v>
      </c>
      <c r="AH134" s="92"/>
      <c r="AI134" s="112">
        <v>100</v>
      </c>
      <c r="AJ134" s="93">
        <f t="shared" si="66"/>
        <v>107.14946</v>
      </c>
      <c r="AK134" s="94"/>
      <c r="AL134" s="62"/>
      <c r="AM134" s="63">
        <f t="shared" si="67"/>
        <v>100</v>
      </c>
      <c r="AN134" s="63">
        <f t="shared" si="68"/>
        <v>1</v>
      </c>
      <c r="AO134" s="63">
        <f t="shared" si="69"/>
        <v>0</v>
      </c>
      <c r="AP134" s="63"/>
      <c r="AQ134" s="63">
        <f t="shared" si="70"/>
        <v>0</v>
      </c>
      <c r="AR134" s="63">
        <f t="shared" si="71"/>
        <v>0</v>
      </c>
      <c r="AS134" s="63">
        <f t="shared" si="72"/>
        <v>0</v>
      </c>
      <c r="AT134" s="63">
        <f t="shared" si="73"/>
        <v>0</v>
      </c>
      <c r="AU134" s="63">
        <f t="shared" si="74"/>
        <v>5</v>
      </c>
      <c r="AV134" s="63">
        <f t="shared" si="75"/>
        <v>1</v>
      </c>
      <c r="AW134" s="63">
        <f t="shared" si="76"/>
        <v>2</v>
      </c>
      <c r="AX134" s="63">
        <f t="shared" si="77"/>
        <v>2</v>
      </c>
      <c r="AY134" s="64">
        <f t="shared" si="78"/>
        <v>0.14946000000000481</v>
      </c>
      <c r="AZ134" s="65">
        <f t="shared" si="79"/>
        <v>107.14946</v>
      </c>
      <c r="BA134" s="45"/>
      <c r="BB134" s="66">
        <f t="shared" si="80"/>
        <v>107.14946</v>
      </c>
      <c r="BC134" s="62">
        <f t="shared" si="81"/>
        <v>7.1494600000000048</v>
      </c>
      <c r="BD134" s="62">
        <f t="shared" si="82"/>
        <v>7.1494600000000048</v>
      </c>
      <c r="BE134" s="62">
        <f t="shared" si="83"/>
        <v>7.1494600000000048</v>
      </c>
      <c r="BF134" s="62">
        <f t="shared" si="84"/>
        <v>7.1494600000000048</v>
      </c>
      <c r="BG134" s="62">
        <f t="shared" si="85"/>
        <v>2.1494600000000048</v>
      </c>
      <c r="BH134" s="62">
        <f t="shared" si="86"/>
        <v>0.14946000000000481</v>
      </c>
      <c r="BI134" s="62"/>
    </row>
    <row r="135" spans="1:61" ht="30" customHeight="1">
      <c r="A135" s="83">
        <v>123</v>
      </c>
      <c r="B135" s="50" t="s">
        <v>401</v>
      </c>
      <c r="C135" s="84" t="s">
        <v>400</v>
      </c>
      <c r="D135" s="84" t="s">
        <v>402</v>
      </c>
      <c r="E135" s="85" t="s">
        <v>299</v>
      </c>
      <c r="F135" s="68">
        <v>45566</v>
      </c>
      <c r="G135" s="51">
        <v>208</v>
      </c>
      <c r="H135" s="52">
        <v>26</v>
      </c>
      <c r="I135" s="53">
        <f t="shared" si="59"/>
        <v>208</v>
      </c>
      <c r="J135" s="86"/>
      <c r="K135" s="87">
        <f t="shared" si="60"/>
        <v>0</v>
      </c>
      <c r="L135" s="86"/>
      <c r="M135" s="88">
        <f t="shared" si="61"/>
        <v>0</v>
      </c>
      <c r="N135" s="89"/>
      <c r="O135" s="87">
        <f t="shared" si="62"/>
        <v>0</v>
      </c>
      <c r="P135" s="57">
        <v>0</v>
      </c>
      <c r="Q135" s="57">
        <v>0</v>
      </c>
      <c r="R135" s="54"/>
      <c r="S135" s="55">
        <v>0</v>
      </c>
      <c r="T135" s="56"/>
      <c r="U135" s="57">
        <f t="shared" si="63"/>
        <v>0</v>
      </c>
      <c r="V135" s="57">
        <v>10</v>
      </c>
      <c r="W135" s="90">
        <v>7</v>
      </c>
      <c r="X135" s="56"/>
      <c r="Y135" s="91">
        <f t="shared" si="64"/>
        <v>0</v>
      </c>
      <c r="Z135" s="58"/>
      <c r="AA135" s="59"/>
      <c r="AB135" s="59">
        <v>0</v>
      </c>
      <c r="AC135" s="60">
        <f t="shared" si="65"/>
        <v>225</v>
      </c>
      <c r="AD135" s="60"/>
      <c r="AE135" s="61">
        <f t="shared" si="58"/>
        <v>4.5</v>
      </c>
      <c r="AF135" s="61">
        <v>0</v>
      </c>
      <c r="AG135" s="61">
        <v>0</v>
      </c>
      <c r="AH135" s="92"/>
      <c r="AI135" s="112">
        <v>100</v>
      </c>
      <c r="AJ135" s="93">
        <f t="shared" si="66"/>
        <v>120.5</v>
      </c>
      <c r="AK135" s="94"/>
      <c r="AL135" s="62"/>
      <c r="AM135" s="63">
        <f t="shared" si="67"/>
        <v>100</v>
      </c>
      <c r="AN135" s="63">
        <f t="shared" si="68"/>
        <v>1</v>
      </c>
      <c r="AO135" s="63">
        <f t="shared" si="69"/>
        <v>0</v>
      </c>
      <c r="AP135" s="63"/>
      <c r="AQ135" s="63">
        <f t="shared" si="70"/>
        <v>20</v>
      </c>
      <c r="AR135" s="63">
        <f t="shared" si="71"/>
        <v>1</v>
      </c>
      <c r="AS135" s="63">
        <f t="shared" si="72"/>
        <v>0</v>
      </c>
      <c r="AT135" s="63">
        <f t="shared" si="73"/>
        <v>0</v>
      </c>
      <c r="AU135" s="63">
        <f t="shared" si="74"/>
        <v>0</v>
      </c>
      <c r="AV135" s="63">
        <f t="shared" si="75"/>
        <v>0</v>
      </c>
      <c r="AW135" s="63">
        <f t="shared" si="76"/>
        <v>0</v>
      </c>
      <c r="AX135" s="63">
        <f t="shared" si="77"/>
        <v>0</v>
      </c>
      <c r="AY135" s="64">
        <f t="shared" si="78"/>
        <v>0.5</v>
      </c>
      <c r="AZ135" s="65">
        <f t="shared" si="79"/>
        <v>120.5</v>
      </c>
      <c r="BA135" s="45"/>
      <c r="BB135" s="66">
        <f t="shared" si="80"/>
        <v>120.5</v>
      </c>
      <c r="BC135" s="62">
        <f t="shared" si="81"/>
        <v>20.5</v>
      </c>
      <c r="BD135" s="62">
        <f t="shared" si="82"/>
        <v>20.5</v>
      </c>
      <c r="BE135" s="62">
        <f t="shared" si="83"/>
        <v>0.5</v>
      </c>
      <c r="BF135" s="62">
        <f t="shared" si="84"/>
        <v>0.5</v>
      </c>
      <c r="BG135" s="62">
        <f t="shared" si="85"/>
        <v>0.5</v>
      </c>
      <c r="BH135" s="62">
        <f t="shared" si="86"/>
        <v>0.5</v>
      </c>
      <c r="BI135" s="62"/>
    </row>
    <row r="136" spans="1:61" ht="30" customHeight="1">
      <c r="A136" s="83">
        <v>124</v>
      </c>
      <c r="B136" s="50" t="s">
        <v>403</v>
      </c>
      <c r="C136" s="84" t="s">
        <v>359</v>
      </c>
      <c r="D136" s="84" t="s">
        <v>404</v>
      </c>
      <c r="E136" s="85" t="s">
        <v>299</v>
      </c>
      <c r="F136" s="68">
        <v>45572</v>
      </c>
      <c r="G136" s="51">
        <v>208</v>
      </c>
      <c r="H136" s="52">
        <v>26</v>
      </c>
      <c r="I136" s="53">
        <f t="shared" si="59"/>
        <v>208</v>
      </c>
      <c r="J136" s="86"/>
      <c r="K136" s="87">
        <f t="shared" si="60"/>
        <v>0</v>
      </c>
      <c r="L136" s="86"/>
      <c r="M136" s="88">
        <f t="shared" si="61"/>
        <v>0</v>
      </c>
      <c r="N136" s="89"/>
      <c r="O136" s="87">
        <f t="shared" si="62"/>
        <v>0</v>
      </c>
      <c r="P136" s="57">
        <v>0</v>
      </c>
      <c r="Q136" s="57">
        <v>0</v>
      </c>
      <c r="R136" s="54"/>
      <c r="S136" s="55">
        <v>0</v>
      </c>
      <c r="T136" s="56"/>
      <c r="U136" s="57">
        <f t="shared" si="63"/>
        <v>0</v>
      </c>
      <c r="V136" s="57">
        <v>0</v>
      </c>
      <c r="W136" s="90">
        <v>7</v>
      </c>
      <c r="X136" s="56">
        <v>8</v>
      </c>
      <c r="Y136" s="91">
        <f t="shared" si="64"/>
        <v>8</v>
      </c>
      <c r="Z136" s="58"/>
      <c r="AA136" s="59"/>
      <c r="AB136" s="59">
        <v>0</v>
      </c>
      <c r="AC136" s="60">
        <f t="shared" si="65"/>
        <v>207</v>
      </c>
      <c r="AD136" s="60"/>
      <c r="AE136" s="61">
        <f t="shared" si="58"/>
        <v>4.1399999999999997</v>
      </c>
      <c r="AF136" s="61">
        <v>0</v>
      </c>
      <c r="AG136" s="61">
        <v>0</v>
      </c>
      <c r="AH136" s="92"/>
      <c r="AI136" s="112">
        <v>100</v>
      </c>
      <c r="AJ136" s="93">
        <f t="shared" si="66"/>
        <v>102.86000000000001</v>
      </c>
      <c r="AK136" s="94"/>
      <c r="AL136" s="62"/>
      <c r="AM136" s="63">
        <f t="shared" si="67"/>
        <v>100</v>
      </c>
      <c r="AN136" s="63">
        <f t="shared" si="68"/>
        <v>1</v>
      </c>
      <c r="AO136" s="63">
        <f t="shared" si="69"/>
        <v>0</v>
      </c>
      <c r="AP136" s="63"/>
      <c r="AQ136" s="63">
        <f t="shared" si="70"/>
        <v>0</v>
      </c>
      <c r="AR136" s="63">
        <f t="shared" si="71"/>
        <v>0</v>
      </c>
      <c r="AS136" s="63">
        <f t="shared" si="72"/>
        <v>0</v>
      </c>
      <c r="AT136" s="63">
        <f t="shared" si="73"/>
        <v>0</v>
      </c>
      <c r="AU136" s="63">
        <f t="shared" si="74"/>
        <v>0</v>
      </c>
      <c r="AV136" s="63">
        <f t="shared" si="75"/>
        <v>0</v>
      </c>
      <c r="AW136" s="63">
        <f t="shared" si="76"/>
        <v>2</v>
      </c>
      <c r="AX136" s="63">
        <f t="shared" si="77"/>
        <v>2</v>
      </c>
      <c r="AY136" s="64">
        <f t="shared" si="78"/>
        <v>0.86000000000001364</v>
      </c>
      <c r="AZ136" s="65">
        <f t="shared" si="79"/>
        <v>102.86000000000001</v>
      </c>
      <c r="BA136" s="45"/>
      <c r="BB136" s="66">
        <f t="shared" si="80"/>
        <v>102.86000000000001</v>
      </c>
      <c r="BC136" s="62">
        <f t="shared" si="81"/>
        <v>2.8600000000000136</v>
      </c>
      <c r="BD136" s="62">
        <f t="shared" si="82"/>
        <v>2.8600000000000136</v>
      </c>
      <c r="BE136" s="62">
        <f t="shared" si="83"/>
        <v>2.8600000000000136</v>
      </c>
      <c r="BF136" s="62">
        <f t="shared" si="84"/>
        <v>2.8600000000000136</v>
      </c>
      <c r="BG136" s="62">
        <f t="shared" si="85"/>
        <v>2.8600000000000136</v>
      </c>
      <c r="BH136" s="62">
        <f t="shared" si="86"/>
        <v>0.86000000000001364</v>
      </c>
      <c r="BI136" s="62"/>
    </row>
    <row r="137" spans="1:61" ht="30" customHeight="1">
      <c r="A137" s="83">
        <v>125</v>
      </c>
      <c r="B137" s="50" t="s">
        <v>405</v>
      </c>
      <c r="C137" s="84" t="s">
        <v>406</v>
      </c>
      <c r="D137" s="84" t="s">
        <v>407</v>
      </c>
      <c r="E137" s="85" t="s">
        <v>299</v>
      </c>
      <c r="F137" s="68">
        <v>45572</v>
      </c>
      <c r="G137" s="51">
        <v>208</v>
      </c>
      <c r="H137" s="52">
        <v>26</v>
      </c>
      <c r="I137" s="53">
        <f t="shared" si="59"/>
        <v>208</v>
      </c>
      <c r="J137" s="86"/>
      <c r="K137" s="87">
        <f t="shared" si="60"/>
        <v>0</v>
      </c>
      <c r="L137" s="86"/>
      <c r="M137" s="88">
        <f t="shared" si="61"/>
        <v>0</v>
      </c>
      <c r="N137" s="89"/>
      <c r="O137" s="87">
        <f t="shared" si="62"/>
        <v>0</v>
      </c>
      <c r="P137" s="57">
        <v>0</v>
      </c>
      <c r="Q137" s="57">
        <v>0</v>
      </c>
      <c r="R137" s="54"/>
      <c r="S137" s="55">
        <v>0</v>
      </c>
      <c r="T137" s="56"/>
      <c r="U137" s="57">
        <f t="shared" si="63"/>
        <v>0</v>
      </c>
      <c r="V137" s="57">
        <v>10</v>
      </c>
      <c r="W137" s="90">
        <v>7</v>
      </c>
      <c r="X137" s="56"/>
      <c r="Y137" s="91">
        <f t="shared" si="64"/>
        <v>0</v>
      </c>
      <c r="Z137" s="58"/>
      <c r="AA137" s="59"/>
      <c r="AB137" s="59">
        <v>0</v>
      </c>
      <c r="AC137" s="60">
        <f t="shared" si="65"/>
        <v>225</v>
      </c>
      <c r="AD137" s="60"/>
      <c r="AE137" s="61">
        <f t="shared" si="58"/>
        <v>4.5</v>
      </c>
      <c r="AF137" s="61">
        <v>0</v>
      </c>
      <c r="AG137" s="61">
        <v>0</v>
      </c>
      <c r="AH137" s="92"/>
      <c r="AI137" s="112">
        <v>100</v>
      </c>
      <c r="AJ137" s="93">
        <f t="shared" si="66"/>
        <v>120.5</v>
      </c>
      <c r="AK137" s="94"/>
      <c r="AL137" s="62"/>
      <c r="AM137" s="63">
        <f t="shared" si="67"/>
        <v>100</v>
      </c>
      <c r="AN137" s="63">
        <f t="shared" si="68"/>
        <v>1</v>
      </c>
      <c r="AO137" s="63">
        <f t="shared" si="69"/>
        <v>0</v>
      </c>
      <c r="AP137" s="63"/>
      <c r="AQ137" s="63">
        <f t="shared" si="70"/>
        <v>20</v>
      </c>
      <c r="AR137" s="63">
        <f t="shared" si="71"/>
        <v>1</v>
      </c>
      <c r="AS137" s="63">
        <f t="shared" si="72"/>
        <v>0</v>
      </c>
      <c r="AT137" s="63">
        <f t="shared" si="73"/>
        <v>0</v>
      </c>
      <c r="AU137" s="63">
        <f t="shared" si="74"/>
        <v>0</v>
      </c>
      <c r="AV137" s="63">
        <f t="shared" si="75"/>
        <v>0</v>
      </c>
      <c r="AW137" s="63">
        <f t="shared" si="76"/>
        <v>0</v>
      </c>
      <c r="AX137" s="63">
        <f t="shared" si="77"/>
        <v>0</v>
      </c>
      <c r="AY137" s="64">
        <f t="shared" si="78"/>
        <v>0.5</v>
      </c>
      <c r="AZ137" s="65">
        <f t="shared" si="79"/>
        <v>120.5</v>
      </c>
      <c r="BA137" s="45"/>
      <c r="BB137" s="66">
        <f t="shared" si="80"/>
        <v>120.5</v>
      </c>
      <c r="BC137" s="62">
        <f t="shared" si="81"/>
        <v>20.5</v>
      </c>
      <c r="BD137" s="62">
        <f t="shared" si="82"/>
        <v>20.5</v>
      </c>
      <c r="BE137" s="62">
        <f t="shared" si="83"/>
        <v>0.5</v>
      </c>
      <c r="BF137" s="62">
        <f t="shared" si="84"/>
        <v>0.5</v>
      </c>
      <c r="BG137" s="62">
        <f t="shared" si="85"/>
        <v>0.5</v>
      </c>
      <c r="BH137" s="62">
        <f t="shared" si="86"/>
        <v>0.5</v>
      </c>
      <c r="BI137" s="62"/>
    </row>
    <row r="138" spans="1:61" ht="30" customHeight="1">
      <c r="A138" s="83">
        <v>126</v>
      </c>
      <c r="B138" s="50" t="s">
        <v>408</v>
      </c>
      <c r="C138" s="84" t="s">
        <v>409</v>
      </c>
      <c r="D138" s="84" t="s">
        <v>410</v>
      </c>
      <c r="E138" s="85" t="s">
        <v>299</v>
      </c>
      <c r="F138" s="68">
        <v>45573</v>
      </c>
      <c r="G138" s="51">
        <v>208</v>
      </c>
      <c r="H138" s="52">
        <v>26</v>
      </c>
      <c r="I138" s="53">
        <f t="shared" si="59"/>
        <v>208</v>
      </c>
      <c r="J138" s="86"/>
      <c r="K138" s="87">
        <f t="shared" si="60"/>
        <v>0</v>
      </c>
      <c r="L138" s="86"/>
      <c r="M138" s="88">
        <f t="shared" si="61"/>
        <v>0</v>
      </c>
      <c r="N138" s="89"/>
      <c r="O138" s="87">
        <f t="shared" si="62"/>
        <v>0</v>
      </c>
      <c r="P138" s="57">
        <v>0</v>
      </c>
      <c r="Q138" s="57">
        <v>0</v>
      </c>
      <c r="R138" s="54"/>
      <c r="S138" s="55">
        <v>0</v>
      </c>
      <c r="T138" s="56"/>
      <c r="U138" s="57">
        <f t="shared" si="63"/>
        <v>0</v>
      </c>
      <c r="V138" s="57">
        <v>10</v>
      </c>
      <c r="W138" s="90">
        <v>7</v>
      </c>
      <c r="X138" s="56"/>
      <c r="Y138" s="91">
        <f t="shared" si="64"/>
        <v>0</v>
      </c>
      <c r="Z138" s="58"/>
      <c r="AA138" s="59"/>
      <c r="AB138" s="59">
        <v>0</v>
      </c>
      <c r="AC138" s="60">
        <f t="shared" si="65"/>
        <v>225</v>
      </c>
      <c r="AD138" s="60"/>
      <c r="AE138" s="61">
        <f t="shared" si="58"/>
        <v>4.5</v>
      </c>
      <c r="AF138" s="61">
        <v>0</v>
      </c>
      <c r="AG138" s="61">
        <v>0</v>
      </c>
      <c r="AH138" s="92"/>
      <c r="AI138" s="112">
        <v>100</v>
      </c>
      <c r="AJ138" s="93">
        <f t="shared" si="66"/>
        <v>120.5</v>
      </c>
      <c r="AK138" s="94"/>
      <c r="AL138" s="62"/>
      <c r="AM138" s="63">
        <f t="shared" si="67"/>
        <v>100</v>
      </c>
      <c r="AN138" s="63">
        <f t="shared" si="68"/>
        <v>1</v>
      </c>
      <c r="AO138" s="63">
        <f t="shared" si="69"/>
        <v>0</v>
      </c>
      <c r="AP138" s="63"/>
      <c r="AQ138" s="63">
        <f t="shared" si="70"/>
        <v>20</v>
      </c>
      <c r="AR138" s="63">
        <f t="shared" si="71"/>
        <v>1</v>
      </c>
      <c r="AS138" s="63">
        <f t="shared" si="72"/>
        <v>0</v>
      </c>
      <c r="AT138" s="63">
        <f t="shared" si="73"/>
        <v>0</v>
      </c>
      <c r="AU138" s="63">
        <f t="shared" si="74"/>
        <v>0</v>
      </c>
      <c r="AV138" s="63">
        <f t="shared" si="75"/>
        <v>0</v>
      </c>
      <c r="AW138" s="63">
        <f t="shared" si="76"/>
        <v>0</v>
      </c>
      <c r="AX138" s="63">
        <f t="shared" si="77"/>
        <v>0</v>
      </c>
      <c r="AY138" s="64">
        <f t="shared" si="78"/>
        <v>0.5</v>
      </c>
      <c r="AZ138" s="65">
        <f t="shared" si="79"/>
        <v>120.5</v>
      </c>
      <c r="BA138" s="45"/>
      <c r="BB138" s="66">
        <f t="shared" si="80"/>
        <v>120.5</v>
      </c>
      <c r="BC138" s="62">
        <f t="shared" si="81"/>
        <v>20.5</v>
      </c>
      <c r="BD138" s="62">
        <f t="shared" si="82"/>
        <v>20.5</v>
      </c>
      <c r="BE138" s="62">
        <f t="shared" si="83"/>
        <v>0.5</v>
      </c>
      <c r="BF138" s="62">
        <f t="shared" si="84"/>
        <v>0.5</v>
      </c>
      <c r="BG138" s="62">
        <f t="shared" si="85"/>
        <v>0.5</v>
      </c>
      <c r="BH138" s="62">
        <f t="shared" si="86"/>
        <v>0.5</v>
      </c>
      <c r="BI138" s="62"/>
    </row>
    <row r="139" spans="1:61" ht="30" customHeight="1">
      <c r="A139" s="83">
        <v>127</v>
      </c>
      <c r="B139" s="50" t="s">
        <v>411</v>
      </c>
      <c r="C139" s="84" t="s">
        <v>301</v>
      </c>
      <c r="D139" s="84" t="s">
        <v>412</v>
      </c>
      <c r="E139" s="85" t="s">
        <v>299</v>
      </c>
      <c r="F139" s="68">
        <v>45574</v>
      </c>
      <c r="G139" s="51">
        <v>208</v>
      </c>
      <c r="H139" s="52">
        <v>26</v>
      </c>
      <c r="I139" s="53">
        <f t="shared" si="59"/>
        <v>208</v>
      </c>
      <c r="J139" s="86"/>
      <c r="K139" s="87">
        <f t="shared" si="60"/>
        <v>0</v>
      </c>
      <c r="L139" s="86"/>
      <c r="M139" s="88">
        <f t="shared" si="61"/>
        <v>0</v>
      </c>
      <c r="N139" s="89"/>
      <c r="O139" s="87">
        <f t="shared" si="62"/>
        <v>0</v>
      </c>
      <c r="P139" s="57">
        <v>0</v>
      </c>
      <c r="Q139" s="57">
        <v>0</v>
      </c>
      <c r="R139" s="54"/>
      <c r="S139" s="55">
        <v>0</v>
      </c>
      <c r="T139" s="56"/>
      <c r="U139" s="57">
        <f t="shared" si="63"/>
        <v>0</v>
      </c>
      <c r="V139" s="57">
        <v>0</v>
      </c>
      <c r="W139" s="90">
        <v>7</v>
      </c>
      <c r="X139" s="56">
        <v>21</v>
      </c>
      <c r="Y139" s="91">
        <f t="shared" si="64"/>
        <v>21</v>
      </c>
      <c r="Z139" s="58"/>
      <c r="AA139" s="59"/>
      <c r="AB139" s="59">
        <v>0</v>
      </c>
      <c r="AC139" s="60">
        <f t="shared" si="65"/>
        <v>194</v>
      </c>
      <c r="AD139" s="60"/>
      <c r="AE139" s="61">
        <f t="shared" si="58"/>
        <v>3.88</v>
      </c>
      <c r="AF139" s="61">
        <v>0</v>
      </c>
      <c r="AG139" s="61">
        <v>0</v>
      </c>
      <c r="AH139" s="92"/>
      <c r="AI139" s="112">
        <v>100</v>
      </c>
      <c r="AJ139" s="93">
        <f t="shared" si="66"/>
        <v>90.12</v>
      </c>
      <c r="AK139" s="94"/>
      <c r="AL139" s="62"/>
      <c r="AM139" s="63">
        <f t="shared" si="67"/>
        <v>0</v>
      </c>
      <c r="AN139" s="63">
        <f t="shared" si="68"/>
        <v>0</v>
      </c>
      <c r="AO139" s="63">
        <f t="shared" si="69"/>
        <v>0</v>
      </c>
      <c r="AP139" s="63"/>
      <c r="AQ139" s="63">
        <f t="shared" si="70"/>
        <v>80</v>
      </c>
      <c r="AR139" s="63">
        <f t="shared" si="71"/>
        <v>4</v>
      </c>
      <c r="AS139" s="63">
        <f t="shared" si="72"/>
        <v>10</v>
      </c>
      <c r="AT139" s="63">
        <f t="shared" si="73"/>
        <v>1</v>
      </c>
      <c r="AU139" s="63">
        <f t="shared" si="74"/>
        <v>0</v>
      </c>
      <c r="AV139" s="63">
        <f t="shared" si="75"/>
        <v>0</v>
      </c>
      <c r="AW139" s="63">
        <f t="shared" si="76"/>
        <v>0</v>
      </c>
      <c r="AX139" s="63">
        <f t="shared" si="77"/>
        <v>0</v>
      </c>
      <c r="AY139" s="64">
        <f t="shared" si="78"/>
        <v>0.12000000000000455</v>
      </c>
      <c r="AZ139" s="65">
        <f t="shared" si="79"/>
        <v>90.12</v>
      </c>
      <c r="BA139" s="45"/>
      <c r="BB139" s="66">
        <f t="shared" si="80"/>
        <v>90.12</v>
      </c>
      <c r="BC139" s="62">
        <f t="shared" si="81"/>
        <v>90.12</v>
      </c>
      <c r="BD139" s="62">
        <f t="shared" si="82"/>
        <v>90.12</v>
      </c>
      <c r="BE139" s="62">
        <f t="shared" si="83"/>
        <v>10.120000000000005</v>
      </c>
      <c r="BF139" s="62">
        <f t="shared" si="84"/>
        <v>0.12000000000000455</v>
      </c>
      <c r="BG139" s="62">
        <f t="shared" si="85"/>
        <v>0.12000000000000455</v>
      </c>
      <c r="BH139" s="62">
        <f t="shared" si="86"/>
        <v>0.12000000000000455</v>
      </c>
      <c r="BI139" s="62"/>
    </row>
    <row r="140" spans="1:61" ht="30" customHeight="1">
      <c r="A140" s="83">
        <v>128</v>
      </c>
      <c r="B140" s="50" t="s">
        <v>413</v>
      </c>
      <c r="C140" s="84" t="s">
        <v>414</v>
      </c>
      <c r="D140" s="84" t="s">
        <v>328</v>
      </c>
      <c r="E140" s="85" t="s">
        <v>299</v>
      </c>
      <c r="F140" s="68">
        <v>45579</v>
      </c>
      <c r="G140" s="51">
        <v>208</v>
      </c>
      <c r="H140" s="52">
        <v>26</v>
      </c>
      <c r="I140" s="53">
        <f t="shared" si="59"/>
        <v>208</v>
      </c>
      <c r="J140" s="86"/>
      <c r="K140" s="87">
        <f t="shared" si="60"/>
        <v>0</v>
      </c>
      <c r="L140" s="86"/>
      <c r="M140" s="88">
        <f t="shared" si="61"/>
        <v>0</v>
      </c>
      <c r="N140" s="89"/>
      <c r="O140" s="87">
        <f t="shared" si="62"/>
        <v>0</v>
      </c>
      <c r="P140" s="57">
        <v>0</v>
      </c>
      <c r="Q140" s="57">
        <v>0</v>
      </c>
      <c r="R140" s="54"/>
      <c r="S140" s="55">
        <v>0</v>
      </c>
      <c r="T140" s="56"/>
      <c r="U140" s="57">
        <f t="shared" si="63"/>
        <v>0</v>
      </c>
      <c r="V140" s="57">
        <v>0</v>
      </c>
      <c r="W140" s="90">
        <v>7</v>
      </c>
      <c r="X140" s="56">
        <v>24</v>
      </c>
      <c r="Y140" s="91">
        <f t="shared" si="64"/>
        <v>24</v>
      </c>
      <c r="Z140" s="58"/>
      <c r="AA140" s="59"/>
      <c r="AB140" s="59">
        <v>0</v>
      </c>
      <c r="AC140" s="60">
        <f t="shared" si="65"/>
        <v>191</v>
      </c>
      <c r="AD140" s="60"/>
      <c r="AE140" s="61">
        <f t="shared" si="58"/>
        <v>3.8200000000000003</v>
      </c>
      <c r="AF140" s="61">
        <v>0</v>
      </c>
      <c r="AG140" s="61">
        <v>0</v>
      </c>
      <c r="AH140" s="92"/>
      <c r="AI140" s="112">
        <v>100</v>
      </c>
      <c r="AJ140" s="93">
        <f t="shared" si="66"/>
        <v>87.18</v>
      </c>
      <c r="AK140" s="94"/>
      <c r="AL140" s="62"/>
      <c r="AM140" s="63">
        <f t="shared" si="67"/>
        <v>0</v>
      </c>
      <c r="AN140" s="63">
        <f t="shared" si="68"/>
        <v>0</v>
      </c>
      <c r="AO140" s="63">
        <f t="shared" si="69"/>
        <v>0</v>
      </c>
      <c r="AP140" s="63"/>
      <c r="AQ140" s="63">
        <f t="shared" si="70"/>
        <v>80</v>
      </c>
      <c r="AR140" s="63">
        <f t="shared" si="71"/>
        <v>4</v>
      </c>
      <c r="AS140" s="63">
        <f t="shared" si="72"/>
        <v>0</v>
      </c>
      <c r="AT140" s="63">
        <f t="shared" si="73"/>
        <v>0</v>
      </c>
      <c r="AU140" s="63">
        <f t="shared" si="74"/>
        <v>5</v>
      </c>
      <c r="AV140" s="63">
        <f t="shared" si="75"/>
        <v>1</v>
      </c>
      <c r="AW140" s="63">
        <f t="shared" si="76"/>
        <v>2</v>
      </c>
      <c r="AX140" s="63">
        <f t="shared" si="77"/>
        <v>2</v>
      </c>
      <c r="AY140" s="64">
        <f t="shared" si="78"/>
        <v>0.18000000000000682</v>
      </c>
      <c r="AZ140" s="65">
        <f t="shared" si="79"/>
        <v>87.18</v>
      </c>
      <c r="BA140" s="45"/>
      <c r="BB140" s="66">
        <f t="shared" si="80"/>
        <v>87.18</v>
      </c>
      <c r="BC140" s="62">
        <f t="shared" si="81"/>
        <v>87.18</v>
      </c>
      <c r="BD140" s="62">
        <f t="shared" si="82"/>
        <v>87.18</v>
      </c>
      <c r="BE140" s="62">
        <f t="shared" si="83"/>
        <v>7.1800000000000068</v>
      </c>
      <c r="BF140" s="62">
        <f t="shared" si="84"/>
        <v>7.1800000000000068</v>
      </c>
      <c r="BG140" s="62">
        <f t="shared" si="85"/>
        <v>2.1800000000000068</v>
      </c>
      <c r="BH140" s="62">
        <f t="shared" si="86"/>
        <v>0.18000000000000682</v>
      </c>
      <c r="BI140" s="62"/>
    </row>
    <row r="141" spans="1:61" ht="30" customHeight="1">
      <c r="A141" s="83">
        <v>129</v>
      </c>
      <c r="B141" s="50" t="s">
        <v>415</v>
      </c>
      <c r="C141" s="84" t="s">
        <v>245</v>
      </c>
      <c r="D141" s="84" t="s">
        <v>416</v>
      </c>
      <c r="E141" s="85" t="s">
        <v>299</v>
      </c>
      <c r="F141" s="68">
        <v>45579</v>
      </c>
      <c r="G141" s="51">
        <v>208</v>
      </c>
      <c r="H141" s="52">
        <v>26</v>
      </c>
      <c r="I141" s="53">
        <f t="shared" si="59"/>
        <v>208</v>
      </c>
      <c r="J141" s="86"/>
      <c r="K141" s="87">
        <f t="shared" si="60"/>
        <v>0</v>
      </c>
      <c r="L141" s="86"/>
      <c r="M141" s="88">
        <f t="shared" si="61"/>
        <v>0</v>
      </c>
      <c r="N141" s="89"/>
      <c r="O141" s="87">
        <f t="shared" si="62"/>
        <v>0</v>
      </c>
      <c r="P141" s="57">
        <v>0</v>
      </c>
      <c r="Q141" s="57">
        <v>0</v>
      </c>
      <c r="R141" s="54"/>
      <c r="S141" s="55">
        <v>0</v>
      </c>
      <c r="T141" s="56"/>
      <c r="U141" s="57">
        <f t="shared" si="63"/>
        <v>0</v>
      </c>
      <c r="V141" s="57">
        <v>0</v>
      </c>
      <c r="W141" s="90">
        <v>7</v>
      </c>
      <c r="X141" s="56">
        <v>24</v>
      </c>
      <c r="Y141" s="91">
        <f t="shared" si="64"/>
        <v>24</v>
      </c>
      <c r="Z141" s="58"/>
      <c r="AA141" s="59"/>
      <c r="AB141" s="59">
        <v>0</v>
      </c>
      <c r="AC141" s="60">
        <f t="shared" si="65"/>
        <v>191</v>
      </c>
      <c r="AD141" s="60"/>
      <c r="AE141" s="61">
        <f t="shared" ref="AE141:AE202" si="87">IF(AC141&gt;=300,300*2%,IF(AC141&lt;=0,0*2%,IF(AC141&lt;=100,100*2%,SUM(AC141*2%))))</f>
        <v>3.8200000000000003</v>
      </c>
      <c r="AF141" s="61">
        <v>0</v>
      </c>
      <c r="AG141" s="61">
        <v>0</v>
      </c>
      <c r="AH141" s="92"/>
      <c r="AI141" s="112">
        <v>100</v>
      </c>
      <c r="AJ141" s="93">
        <f t="shared" si="66"/>
        <v>87.18</v>
      </c>
      <c r="AK141" s="94"/>
      <c r="AL141" s="62"/>
      <c r="AM141" s="63">
        <f t="shared" si="67"/>
        <v>0</v>
      </c>
      <c r="AN141" s="63">
        <f t="shared" si="68"/>
        <v>0</v>
      </c>
      <c r="AO141" s="63">
        <f t="shared" si="69"/>
        <v>0</v>
      </c>
      <c r="AP141" s="63"/>
      <c r="AQ141" s="63">
        <f t="shared" si="70"/>
        <v>80</v>
      </c>
      <c r="AR141" s="63">
        <f t="shared" si="71"/>
        <v>4</v>
      </c>
      <c r="AS141" s="63">
        <f t="shared" si="72"/>
        <v>0</v>
      </c>
      <c r="AT141" s="63">
        <f t="shared" si="73"/>
        <v>0</v>
      </c>
      <c r="AU141" s="63">
        <f t="shared" si="74"/>
        <v>5</v>
      </c>
      <c r="AV141" s="63">
        <f t="shared" si="75"/>
        <v>1</v>
      </c>
      <c r="AW141" s="63">
        <f t="shared" si="76"/>
        <v>2</v>
      </c>
      <c r="AX141" s="63">
        <f t="shared" si="77"/>
        <v>2</v>
      </c>
      <c r="AY141" s="64">
        <f t="shared" si="78"/>
        <v>0.18000000000000682</v>
      </c>
      <c r="AZ141" s="65">
        <f t="shared" si="79"/>
        <v>87.18</v>
      </c>
      <c r="BA141" s="45"/>
      <c r="BB141" s="66">
        <f t="shared" si="80"/>
        <v>87.18</v>
      </c>
      <c r="BC141" s="62">
        <f t="shared" si="81"/>
        <v>87.18</v>
      </c>
      <c r="BD141" s="62">
        <f t="shared" si="82"/>
        <v>87.18</v>
      </c>
      <c r="BE141" s="62">
        <f t="shared" si="83"/>
        <v>7.1800000000000068</v>
      </c>
      <c r="BF141" s="62">
        <f t="shared" si="84"/>
        <v>7.1800000000000068</v>
      </c>
      <c r="BG141" s="62">
        <f t="shared" si="85"/>
        <v>2.1800000000000068</v>
      </c>
      <c r="BH141" s="62">
        <f t="shared" si="86"/>
        <v>0.18000000000000682</v>
      </c>
      <c r="BI141" s="62"/>
    </row>
    <row r="142" spans="1:61" ht="30" customHeight="1">
      <c r="A142" s="83">
        <v>130</v>
      </c>
      <c r="B142" s="50" t="s">
        <v>417</v>
      </c>
      <c r="C142" s="84" t="s">
        <v>418</v>
      </c>
      <c r="D142" s="84" t="s">
        <v>419</v>
      </c>
      <c r="E142" s="85" t="s">
        <v>299</v>
      </c>
      <c r="F142" s="68">
        <v>45597</v>
      </c>
      <c r="G142" s="51">
        <v>208</v>
      </c>
      <c r="H142" s="52">
        <v>26</v>
      </c>
      <c r="I142" s="53">
        <f t="shared" si="59"/>
        <v>208</v>
      </c>
      <c r="J142" s="86"/>
      <c r="K142" s="87">
        <f t="shared" si="60"/>
        <v>0</v>
      </c>
      <c r="L142" s="86"/>
      <c r="M142" s="88">
        <f t="shared" si="61"/>
        <v>0</v>
      </c>
      <c r="N142" s="89"/>
      <c r="O142" s="87">
        <f t="shared" si="62"/>
        <v>0</v>
      </c>
      <c r="P142" s="57">
        <v>0</v>
      </c>
      <c r="Q142" s="57">
        <v>0</v>
      </c>
      <c r="R142" s="54"/>
      <c r="S142" s="55">
        <v>0</v>
      </c>
      <c r="T142" s="56"/>
      <c r="U142" s="57">
        <f t="shared" si="63"/>
        <v>0</v>
      </c>
      <c r="V142" s="57">
        <v>10</v>
      </c>
      <c r="W142" s="90">
        <v>7</v>
      </c>
      <c r="X142" s="56"/>
      <c r="Y142" s="91">
        <f t="shared" si="64"/>
        <v>0</v>
      </c>
      <c r="Z142" s="58"/>
      <c r="AA142" s="59"/>
      <c r="AB142" s="59">
        <v>0</v>
      </c>
      <c r="AC142" s="60">
        <f t="shared" si="65"/>
        <v>225</v>
      </c>
      <c r="AD142" s="60"/>
      <c r="AE142" s="61">
        <f t="shared" si="87"/>
        <v>4.5</v>
      </c>
      <c r="AF142" s="61">
        <v>0</v>
      </c>
      <c r="AG142" s="61">
        <v>0</v>
      </c>
      <c r="AH142" s="92"/>
      <c r="AI142" s="112">
        <v>100</v>
      </c>
      <c r="AJ142" s="93">
        <f t="shared" si="66"/>
        <v>120.5</v>
      </c>
      <c r="AK142" s="94"/>
      <c r="AL142" s="62"/>
      <c r="AM142" s="63">
        <f t="shared" si="67"/>
        <v>100</v>
      </c>
      <c r="AN142" s="63">
        <f t="shared" si="68"/>
        <v>1</v>
      </c>
      <c r="AO142" s="63">
        <f t="shared" si="69"/>
        <v>0</v>
      </c>
      <c r="AP142" s="63"/>
      <c r="AQ142" s="63">
        <f t="shared" si="70"/>
        <v>20</v>
      </c>
      <c r="AR142" s="63">
        <f t="shared" si="71"/>
        <v>1</v>
      </c>
      <c r="AS142" s="63">
        <f t="shared" si="72"/>
        <v>0</v>
      </c>
      <c r="AT142" s="63">
        <f t="shared" si="73"/>
        <v>0</v>
      </c>
      <c r="AU142" s="63">
        <f t="shared" si="74"/>
        <v>0</v>
      </c>
      <c r="AV142" s="63">
        <f t="shared" si="75"/>
        <v>0</v>
      </c>
      <c r="AW142" s="63">
        <f t="shared" si="76"/>
        <v>0</v>
      </c>
      <c r="AX142" s="63">
        <f t="shared" si="77"/>
        <v>0</v>
      </c>
      <c r="AY142" s="64">
        <f t="shared" si="78"/>
        <v>0.5</v>
      </c>
      <c r="AZ142" s="65">
        <f t="shared" si="79"/>
        <v>120.5</v>
      </c>
      <c r="BA142" s="45"/>
      <c r="BB142" s="66">
        <f t="shared" si="80"/>
        <v>120.5</v>
      </c>
      <c r="BC142" s="62">
        <f t="shared" si="81"/>
        <v>20.5</v>
      </c>
      <c r="BD142" s="62">
        <f t="shared" si="82"/>
        <v>20.5</v>
      </c>
      <c r="BE142" s="62">
        <f t="shared" si="83"/>
        <v>0.5</v>
      </c>
      <c r="BF142" s="62">
        <f t="shared" si="84"/>
        <v>0.5</v>
      </c>
      <c r="BG142" s="62">
        <f t="shared" si="85"/>
        <v>0.5</v>
      </c>
      <c r="BH142" s="62">
        <f t="shared" si="86"/>
        <v>0.5</v>
      </c>
      <c r="BI142" s="62"/>
    </row>
    <row r="143" spans="1:61" ht="30" customHeight="1">
      <c r="A143" s="83">
        <v>131</v>
      </c>
      <c r="B143" s="50" t="s">
        <v>420</v>
      </c>
      <c r="C143" s="84" t="s">
        <v>181</v>
      </c>
      <c r="D143" s="84" t="s">
        <v>421</v>
      </c>
      <c r="E143" s="85" t="s">
        <v>299</v>
      </c>
      <c r="F143" s="68">
        <v>45600</v>
      </c>
      <c r="G143" s="51">
        <v>208</v>
      </c>
      <c r="H143" s="52">
        <v>26</v>
      </c>
      <c r="I143" s="53">
        <f t="shared" si="59"/>
        <v>208</v>
      </c>
      <c r="J143" s="86"/>
      <c r="K143" s="87">
        <f t="shared" si="60"/>
        <v>0</v>
      </c>
      <c r="L143" s="86"/>
      <c r="M143" s="88">
        <f t="shared" si="61"/>
        <v>0</v>
      </c>
      <c r="N143" s="89"/>
      <c r="O143" s="87">
        <f t="shared" si="62"/>
        <v>0</v>
      </c>
      <c r="P143" s="57">
        <v>0</v>
      </c>
      <c r="Q143" s="57">
        <v>0</v>
      </c>
      <c r="R143" s="54"/>
      <c r="S143" s="55">
        <v>0</v>
      </c>
      <c r="T143" s="56"/>
      <c r="U143" s="57">
        <f t="shared" si="63"/>
        <v>0</v>
      </c>
      <c r="V143" s="57">
        <v>10</v>
      </c>
      <c r="W143" s="90">
        <v>7</v>
      </c>
      <c r="X143" s="56"/>
      <c r="Y143" s="91">
        <f t="shared" si="64"/>
        <v>0</v>
      </c>
      <c r="Z143" s="58"/>
      <c r="AA143" s="59"/>
      <c r="AB143" s="59">
        <v>0</v>
      </c>
      <c r="AC143" s="60">
        <f t="shared" si="65"/>
        <v>225</v>
      </c>
      <c r="AD143" s="60"/>
      <c r="AE143" s="61">
        <f t="shared" si="87"/>
        <v>4.5</v>
      </c>
      <c r="AF143" s="61">
        <v>0</v>
      </c>
      <c r="AG143" s="61">
        <v>0</v>
      </c>
      <c r="AH143" s="92"/>
      <c r="AI143" s="112">
        <v>100</v>
      </c>
      <c r="AJ143" s="93">
        <f t="shared" si="66"/>
        <v>120.5</v>
      </c>
      <c r="AK143" s="94"/>
      <c r="AL143" s="62"/>
      <c r="AM143" s="63">
        <f t="shared" si="67"/>
        <v>100</v>
      </c>
      <c r="AN143" s="63">
        <f t="shared" si="68"/>
        <v>1</v>
      </c>
      <c r="AO143" s="63">
        <f t="shared" si="69"/>
        <v>0</v>
      </c>
      <c r="AP143" s="63"/>
      <c r="AQ143" s="63">
        <f t="shared" si="70"/>
        <v>20</v>
      </c>
      <c r="AR143" s="63">
        <f t="shared" si="71"/>
        <v>1</v>
      </c>
      <c r="AS143" s="63">
        <f t="shared" si="72"/>
        <v>0</v>
      </c>
      <c r="AT143" s="63">
        <f t="shared" si="73"/>
        <v>0</v>
      </c>
      <c r="AU143" s="63">
        <f t="shared" si="74"/>
        <v>0</v>
      </c>
      <c r="AV143" s="63">
        <f t="shared" si="75"/>
        <v>0</v>
      </c>
      <c r="AW143" s="63">
        <f t="shared" si="76"/>
        <v>0</v>
      </c>
      <c r="AX143" s="63">
        <f t="shared" si="77"/>
        <v>0</v>
      </c>
      <c r="AY143" s="64">
        <f t="shared" si="78"/>
        <v>0.5</v>
      </c>
      <c r="AZ143" s="65">
        <f t="shared" si="79"/>
        <v>120.5</v>
      </c>
      <c r="BA143" s="45"/>
      <c r="BB143" s="66">
        <f t="shared" si="80"/>
        <v>120.5</v>
      </c>
      <c r="BC143" s="62">
        <f t="shared" si="81"/>
        <v>20.5</v>
      </c>
      <c r="BD143" s="62">
        <f t="shared" si="82"/>
        <v>20.5</v>
      </c>
      <c r="BE143" s="62">
        <f t="shared" si="83"/>
        <v>0.5</v>
      </c>
      <c r="BF143" s="62">
        <f t="shared" si="84"/>
        <v>0.5</v>
      </c>
      <c r="BG143" s="62">
        <f t="shared" si="85"/>
        <v>0.5</v>
      </c>
      <c r="BH143" s="62">
        <f t="shared" si="86"/>
        <v>0.5</v>
      </c>
      <c r="BI143" s="62"/>
    </row>
    <row r="144" spans="1:61" ht="30" customHeight="1">
      <c r="A144" s="83">
        <v>132</v>
      </c>
      <c r="B144" s="50" t="s">
        <v>422</v>
      </c>
      <c r="C144" s="84" t="s">
        <v>423</v>
      </c>
      <c r="D144" s="84" t="s">
        <v>424</v>
      </c>
      <c r="E144" s="85" t="s">
        <v>299</v>
      </c>
      <c r="F144" s="68">
        <v>45604</v>
      </c>
      <c r="G144" s="51">
        <v>208</v>
      </c>
      <c r="H144" s="52">
        <v>26</v>
      </c>
      <c r="I144" s="53">
        <f t="shared" si="59"/>
        <v>208</v>
      </c>
      <c r="J144" s="86"/>
      <c r="K144" s="87">
        <f t="shared" si="60"/>
        <v>0</v>
      </c>
      <c r="L144" s="86"/>
      <c r="M144" s="88">
        <f t="shared" si="61"/>
        <v>0</v>
      </c>
      <c r="N144" s="89"/>
      <c r="O144" s="87">
        <f t="shared" si="62"/>
        <v>0</v>
      </c>
      <c r="P144" s="57">
        <v>0</v>
      </c>
      <c r="Q144" s="57">
        <v>0</v>
      </c>
      <c r="R144" s="54"/>
      <c r="S144" s="55">
        <v>0</v>
      </c>
      <c r="T144" s="56"/>
      <c r="U144" s="57">
        <f t="shared" si="63"/>
        <v>0</v>
      </c>
      <c r="V144" s="57">
        <v>9.173</v>
      </c>
      <c r="W144" s="90">
        <v>7</v>
      </c>
      <c r="X144" s="56">
        <v>17.23</v>
      </c>
      <c r="Y144" s="91">
        <f t="shared" si="64"/>
        <v>17.23</v>
      </c>
      <c r="Z144" s="58"/>
      <c r="AA144" s="59"/>
      <c r="AB144" s="59">
        <v>0</v>
      </c>
      <c r="AC144" s="60">
        <f t="shared" si="65"/>
        <v>206.94300000000001</v>
      </c>
      <c r="AD144" s="60"/>
      <c r="AE144" s="61">
        <f t="shared" si="87"/>
        <v>4.1388600000000002</v>
      </c>
      <c r="AF144" s="61">
        <v>0</v>
      </c>
      <c r="AG144" s="61">
        <v>0</v>
      </c>
      <c r="AH144" s="92"/>
      <c r="AI144" s="112">
        <v>100</v>
      </c>
      <c r="AJ144" s="93">
        <f t="shared" si="66"/>
        <v>102.80414000000002</v>
      </c>
      <c r="AK144" s="94"/>
      <c r="AL144" s="62"/>
      <c r="AM144" s="63">
        <f t="shared" si="67"/>
        <v>100</v>
      </c>
      <c r="AN144" s="63">
        <f t="shared" si="68"/>
        <v>1</v>
      </c>
      <c r="AO144" s="63">
        <f t="shared" si="69"/>
        <v>0</v>
      </c>
      <c r="AP144" s="63"/>
      <c r="AQ144" s="63">
        <f t="shared" si="70"/>
        <v>0</v>
      </c>
      <c r="AR144" s="63">
        <f t="shared" si="71"/>
        <v>0</v>
      </c>
      <c r="AS144" s="63">
        <f t="shared" si="72"/>
        <v>0</v>
      </c>
      <c r="AT144" s="63">
        <f t="shared" si="73"/>
        <v>0</v>
      </c>
      <c r="AU144" s="63">
        <f t="shared" si="74"/>
        <v>0</v>
      </c>
      <c r="AV144" s="63">
        <f t="shared" si="75"/>
        <v>0</v>
      </c>
      <c r="AW144" s="63">
        <f t="shared" si="76"/>
        <v>2</v>
      </c>
      <c r="AX144" s="63">
        <f t="shared" si="77"/>
        <v>2</v>
      </c>
      <c r="AY144" s="64">
        <f t="shared" si="78"/>
        <v>0.80414000000001806</v>
      </c>
      <c r="AZ144" s="65">
        <f t="shared" si="79"/>
        <v>102.80414000000002</v>
      </c>
      <c r="BA144" s="45"/>
      <c r="BB144" s="66">
        <f t="shared" si="80"/>
        <v>102.80414000000002</v>
      </c>
      <c r="BC144" s="62">
        <f t="shared" si="81"/>
        <v>2.8041400000000181</v>
      </c>
      <c r="BD144" s="62">
        <f t="shared" si="82"/>
        <v>2.8041400000000181</v>
      </c>
      <c r="BE144" s="62">
        <f t="shared" si="83"/>
        <v>2.8041400000000181</v>
      </c>
      <c r="BF144" s="62">
        <f t="shared" si="84"/>
        <v>2.8041400000000181</v>
      </c>
      <c r="BG144" s="62">
        <f t="shared" si="85"/>
        <v>2.8041400000000181</v>
      </c>
      <c r="BH144" s="62">
        <f t="shared" si="86"/>
        <v>0.80414000000001806</v>
      </c>
      <c r="BI144" s="62"/>
    </row>
    <row r="145" spans="1:61" ht="30" customHeight="1">
      <c r="A145" s="83">
        <v>133</v>
      </c>
      <c r="B145" s="50" t="s">
        <v>425</v>
      </c>
      <c r="C145" s="84" t="s">
        <v>423</v>
      </c>
      <c r="D145" s="84" t="s">
        <v>426</v>
      </c>
      <c r="E145" s="85" t="s">
        <v>299</v>
      </c>
      <c r="F145" s="68">
        <v>45604</v>
      </c>
      <c r="G145" s="51">
        <v>208</v>
      </c>
      <c r="H145" s="52">
        <v>26</v>
      </c>
      <c r="I145" s="53">
        <f t="shared" si="59"/>
        <v>208</v>
      </c>
      <c r="J145" s="86"/>
      <c r="K145" s="87">
        <f t="shared" si="60"/>
        <v>0</v>
      </c>
      <c r="L145" s="86"/>
      <c r="M145" s="88">
        <f t="shared" si="61"/>
        <v>0</v>
      </c>
      <c r="N145" s="89"/>
      <c r="O145" s="87">
        <f t="shared" si="62"/>
        <v>0</v>
      </c>
      <c r="P145" s="57">
        <v>0</v>
      </c>
      <c r="Q145" s="57">
        <v>0</v>
      </c>
      <c r="R145" s="54"/>
      <c r="S145" s="55">
        <v>0</v>
      </c>
      <c r="T145" s="56"/>
      <c r="U145" s="57">
        <f t="shared" si="63"/>
        <v>0</v>
      </c>
      <c r="V145" s="57">
        <v>0</v>
      </c>
      <c r="W145" s="90">
        <v>7</v>
      </c>
      <c r="X145" s="56">
        <v>30.02</v>
      </c>
      <c r="Y145" s="91">
        <f t="shared" si="64"/>
        <v>30.02</v>
      </c>
      <c r="Z145" s="58"/>
      <c r="AA145" s="59"/>
      <c r="AB145" s="59">
        <v>0</v>
      </c>
      <c r="AC145" s="60">
        <f t="shared" si="65"/>
        <v>184.98</v>
      </c>
      <c r="AD145" s="60"/>
      <c r="AE145" s="61">
        <f t="shared" si="87"/>
        <v>3.6995999999999998</v>
      </c>
      <c r="AF145" s="61">
        <v>0</v>
      </c>
      <c r="AG145" s="61">
        <v>0</v>
      </c>
      <c r="AH145" s="92"/>
      <c r="AI145" s="112">
        <v>100</v>
      </c>
      <c r="AJ145" s="93">
        <f t="shared" si="66"/>
        <v>81.280399999999986</v>
      </c>
      <c r="AK145" s="94"/>
      <c r="AL145" s="62"/>
      <c r="AM145" s="63">
        <f t="shared" si="67"/>
        <v>0</v>
      </c>
      <c r="AN145" s="63">
        <f t="shared" si="68"/>
        <v>0</v>
      </c>
      <c r="AO145" s="63">
        <f t="shared" si="69"/>
        <v>0</v>
      </c>
      <c r="AP145" s="63"/>
      <c r="AQ145" s="63">
        <f t="shared" si="70"/>
        <v>80</v>
      </c>
      <c r="AR145" s="63">
        <f t="shared" si="71"/>
        <v>4</v>
      </c>
      <c r="AS145" s="63">
        <f t="shared" si="72"/>
        <v>0</v>
      </c>
      <c r="AT145" s="63">
        <f t="shared" si="73"/>
        <v>0</v>
      </c>
      <c r="AU145" s="63">
        <f t="shared" si="74"/>
        <v>0</v>
      </c>
      <c r="AV145" s="63">
        <f t="shared" si="75"/>
        <v>0</v>
      </c>
      <c r="AW145" s="63">
        <f t="shared" si="76"/>
        <v>1</v>
      </c>
      <c r="AX145" s="63">
        <f t="shared" si="77"/>
        <v>1</v>
      </c>
      <c r="AY145" s="64">
        <f t="shared" si="78"/>
        <v>0.28039999999998599</v>
      </c>
      <c r="AZ145" s="65">
        <f t="shared" si="79"/>
        <v>81.280399999999986</v>
      </c>
      <c r="BA145" s="45"/>
      <c r="BB145" s="66">
        <f t="shared" si="80"/>
        <v>81.280399999999986</v>
      </c>
      <c r="BC145" s="62">
        <f t="shared" si="81"/>
        <v>81.280399999999986</v>
      </c>
      <c r="BD145" s="62">
        <f t="shared" si="82"/>
        <v>81.280399999999986</v>
      </c>
      <c r="BE145" s="62">
        <f t="shared" si="83"/>
        <v>1.280399999999986</v>
      </c>
      <c r="BF145" s="62">
        <f t="shared" si="84"/>
        <v>1.280399999999986</v>
      </c>
      <c r="BG145" s="62">
        <f t="shared" si="85"/>
        <v>1.280399999999986</v>
      </c>
      <c r="BH145" s="62">
        <f t="shared" si="86"/>
        <v>0.28039999999998599</v>
      </c>
      <c r="BI145" s="62"/>
    </row>
    <row r="146" spans="1:61" ht="30" customHeight="1">
      <c r="A146" s="83">
        <v>134</v>
      </c>
      <c r="B146" s="50" t="s">
        <v>427</v>
      </c>
      <c r="C146" s="84" t="s">
        <v>428</v>
      </c>
      <c r="D146" s="84" t="s">
        <v>429</v>
      </c>
      <c r="E146" s="85" t="s">
        <v>299</v>
      </c>
      <c r="F146" s="68">
        <v>45604</v>
      </c>
      <c r="G146" s="51">
        <v>208</v>
      </c>
      <c r="H146" s="52">
        <v>26</v>
      </c>
      <c r="I146" s="53">
        <f t="shared" si="59"/>
        <v>208</v>
      </c>
      <c r="J146" s="86"/>
      <c r="K146" s="87">
        <f t="shared" si="60"/>
        <v>0</v>
      </c>
      <c r="L146" s="86"/>
      <c r="M146" s="88">
        <f t="shared" si="61"/>
        <v>0</v>
      </c>
      <c r="N146" s="89"/>
      <c r="O146" s="87">
        <f t="shared" si="62"/>
        <v>0</v>
      </c>
      <c r="P146" s="57">
        <v>0</v>
      </c>
      <c r="Q146" s="57">
        <v>0</v>
      </c>
      <c r="R146" s="54"/>
      <c r="S146" s="55">
        <v>0</v>
      </c>
      <c r="T146" s="56"/>
      <c r="U146" s="57">
        <f t="shared" si="63"/>
        <v>0</v>
      </c>
      <c r="V146" s="57">
        <v>9.6150000000000002</v>
      </c>
      <c r="W146" s="90">
        <v>7</v>
      </c>
      <c r="X146" s="56">
        <v>8</v>
      </c>
      <c r="Y146" s="91">
        <f t="shared" si="64"/>
        <v>8</v>
      </c>
      <c r="Z146" s="58"/>
      <c r="AA146" s="59"/>
      <c r="AB146" s="59">
        <v>0</v>
      </c>
      <c r="AC146" s="60">
        <f t="shared" si="65"/>
        <v>216.61500000000001</v>
      </c>
      <c r="AD146" s="60"/>
      <c r="AE146" s="61">
        <f t="shared" si="87"/>
        <v>4.3323</v>
      </c>
      <c r="AF146" s="61">
        <v>0</v>
      </c>
      <c r="AG146" s="61">
        <v>0</v>
      </c>
      <c r="AH146" s="92"/>
      <c r="AI146" s="112">
        <v>100</v>
      </c>
      <c r="AJ146" s="93">
        <f t="shared" si="66"/>
        <v>112.28270000000001</v>
      </c>
      <c r="AK146" s="94"/>
      <c r="AL146" s="62"/>
      <c r="AM146" s="63">
        <f t="shared" si="67"/>
        <v>100</v>
      </c>
      <c r="AN146" s="63">
        <f t="shared" si="68"/>
        <v>1</v>
      </c>
      <c r="AO146" s="63">
        <f t="shared" si="69"/>
        <v>0</v>
      </c>
      <c r="AP146" s="63"/>
      <c r="AQ146" s="63">
        <f t="shared" si="70"/>
        <v>0</v>
      </c>
      <c r="AR146" s="63">
        <f t="shared" si="71"/>
        <v>0</v>
      </c>
      <c r="AS146" s="63">
        <f t="shared" si="72"/>
        <v>10</v>
      </c>
      <c r="AT146" s="63">
        <f t="shared" si="73"/>
        <v>1</v>
      </c>
      <c r="AU146" s="63">
        <f t="shared" si="74"/>
        <v>0</v>
      </c>
      <c r="AV146" s="63">
        <f t="shared" si="75"/>
        <v>0</v>
      </c>
      <c r="AW146" s="63">
        <f t="shared" si="76"/>
        <v>2</v>
      </c>
      <c r="AX146" s="63">
        <f t="shared" si="77"/>
        <v>2</v>
      </c>
      <c r="AY146" s="64">
        <f t="shared" si="78"/>
        <v>0.2827000000000055</v>
      </c>
      <c r="AZ146" s="65">
        <f t="shared" si="79"/>
        <v>112.28270000000001</v>
      </c>
      <c r="BA146" s="45"/>
      <c r="BB146" s="66">
        <f t="shared" si="80"/>
        <v>112.28270000000001</v>
      </c>
      <c r="BC146" s="62">
        <f t="shared" si="81"/>
        <v>12.282700000000006</v>
      </c>
      <c r="BD146" s="62">
        <f t="shared" si="82"/>
        <v>12.282700000000006</v>
      </c>
      <c r="BE146" s="62">
        <f t="shared" si="83"/>
        <v>12.282700000000006</v>
      </c>
      <c r="BF146" s="62">
        <f t="shared" si="84"/>
        <v>2.2827000000000055</v>
      </c>
      <c r="BG146" s="62">
        <f t="shared" si="85"/>
        <v>2.2827000000000055</v>
      </c>
      <c r="BH146" s="62">
        <f t="shared" si="86"/>
        <v>0.2827000000000055</v>
      </c>
      <c r="BI146" s="62"/>
    </row>
    <row r="147" spans="1:61" ht="30" customHeight="1">
      <c r="A147" s="83">
        <v>135</v>
      </c>
      <c r="B147" s="50" t="s">
        <v>430</v>
      </c>
      <c r="C147" s="84" t="s">
        <v>431</v>
      </c>
      <c r="D147" s="84" t="s">
        <v>110</v>
      </c>
      <c r="E147" s="85" t="s">
        <v>299</v>
      </c>
      <c r="F147" s="68">
        <v>45649</v>
      </c>
      <c r="G147" s="51">
        <v>206</v>
      </c>
      <c r="H147" s="52">
        <v>26</v>
      </c>
      <c r="I147" s="53">
        <f t="shared" si="59"/>
        <v>206</v>
      </c>
      <c r="J147" s="86"/>
      <c r="K147" s="87">
        <f t="shared" si="60"/>
        <v>0</v>
      </c>
      <c r="L147" s="86"/>
      <c r="M147" s="88">
        <f t="shared" si="61"/>
        <v>0</v>
      </c>
      <c r="N147" s="89"/>
      <c r="O147" s="87">
        <f t="shared" si="62"/>
        <v>0</v>
      </c>
      <c r="P147" s="57">
        <v>0</v>
      </c>
      <c r="Q147" s="57">
        <v>0</v>
      </c>
      <c r="R147" s="54"/>
      <c r="S147" s="55">
        <v>0</v>
      </c>
      <c r="T147" s="56"/>
      <c r="U147" s="57">
        <f t="shared" si="63"/>
        <v>0</v>
      </c>
      <c r="V147" s="57">
        <v>10</v>
      </c>
      <c r="W147" s="90">
        <v>7</v>
      </c>
      <c r="X147" s="56"/>
      <c r="Y147" s="91">
        <f t="shared" si="64"/>
        <v>0</v>
      </c>
      <c r="Z147" s="58"/>
      <c r="AA147" s="59"/>
      <c r="AB147" s="59">
        <v>0</v>
      </c>
      <c r="AC147" s="60">
        <f t="shared" si="65"/>
        <v>223</v>
      </c>
      <c r="AD147" s="60"/>
      <c r="AE147" s="61">
        <f t="shared" si="87"/>
        <v>4.46</v>
      </c>
      <c r="AF147" s="61">
        <v>0</v>
      </c>
      <c r="AG147" s="61">
        <v>0</v>
      </c>
      <c r="AH147" s="92"/>
      <c r="AI147" s="112">
        <v>100</v>
      </c>
      <c r="AJ147" s="93">
        <f t="shared" si="66"/>
        <v>118.53999999999999</v>
      </c>
      <c r="AK147" s="94"/>
      <c r="AL147" s="62"/>
      <c r="AM147" s="63">
        <f t="shared" si="67"/>
        <v>100</v>
      </c>
      <c r="AN147" s="63">
        <f t="shared" si="68"/>
        <v>1</v>
      </c>
      <c r="AO147" s="63">
        <f t="shared" si="69"/>
        <v>0</v>
      </c>
      <c r="AP147" s="63"/>
      <c r="AQ147" s="63">
        <f t="shared" si="70"/>
        <v>0</v>
      </c>
      <c r="AR147" s="63">
        <f t="shared" si="71"/>
        <v>0</v>
      </c>
      <c r="AS147" s="63">
        <f t="shared" si="72"/>
        <v>10</v>
      </c>
      <c r="AT147" s="63">
        <f t="shared" si="73"/>
        <v>1</v>
      </c>
      <c r="AU147" s="63">
        <f t="shared" si="74"/>
        <v>5</v>
      </c>
      <c r="AV147" s="63">
        <f t="shared" si="75"/>
        <v>1</v>
      </c>
      <c r="AW147" s="63">
        <f t="shared" si="76"/>
        <v>3</v>
      </c>
      <c r="AX147" s="63">
        <f t="shared" si="77"/>
        <v>3</v>
      </c>
      <c r="AY147" s="64">
        <f t="shared" si="78"/>
        <v>0.53999999999999204</v>
      </c>
      <c r="AZ147" s="65">
        <f t="shared" si="79"/>
        <v>118.53999999999999</v>
      </c>
      <c r="BA147" s="45"/>
      <c r="BB147" s="66">
        <f t="shared" si="80"/>
        <v>118.53999999999999</v>
      </c>
      <c r="BC147" s="62">
        <f t="shared" si="81"/>
        <v>18.539999999999992</v>
      </c>
      <c r="BD147" s="62">
        <f t="shared" si="82"/>
        <v>18.539999999999992</v>
      </c>
      <c r="BE147" s="62">
        <f t="shared" si="83"/>
        <v>18.539999999999992</v>
      </c>
      <c r="BF147" s="62">
        <f t="shared" si="84"/>
        <v>8.539999999999992</v>
      </c>
      <c r="BG147" s="62">
        <f t="shared" si="85"/>
        <v>3.539999999999992</v>
      </c>
      <c r="BH147" s="62">
        <f t="shared" si="86"/>
        <v>0.53999999999999204</v>
      </c>
      <c r="BI147" s="62"/>
    </row>
    <row r="148" spans="1:61" ht="30" customHeight="1">
      <c r="A148" s="83">
        <v>136</v>
      </c>
      <c r="B148" s="50" t="s">
        <v>432</v>
      </c>
      <c r="C148" s="84" t="s">
        <v>433</v>
      </c>
      <c r="D148" s="84" t="s">
        <v>434</v>
      </c>
      <c r="E148" s="85" t="s">
        <v>299</v>
      </c>
      <c r="F148" s="68">
        <v>45650</v>
      </c>
      <c r="G148" s="51">
        <v>206</v>
      </c>
      <c r="H148" s="52">
        <v>26</v>
      </c>
      <c r="I148" s="53">
        <f t="shared" si="59"/>
        <v>206</v>
      </c>
      <c r="J148" s="86"/>
      <c r="K148" s="87">
        <f t="shared" si="60"/>
        <v>0</v>
      </c>
      <c r="L148" s="86"/>
      <c r="M148" s="88">
        <f t="shared" si="61"/>
        <v>0</v>
      </c>
      <c r="N148" s="89"/>
      <c r="O148" s="87">
        <f t="shared" si="62"/>
        <v>0</v>
      </c>
      <c r="P148" s="57">
        <v>0</v>
      </c>
      <c r="Q148" s="57">
        <v>0</v>
      </c>
      <c r="R148" s="54"/>
      <c r="S148" s="55">
        <v>0</v>
      </c>
      <c r="T148" s="56"/>
      <c r="U148" s="57">
        <f t="shared" si="63"/>
        <v>0</v>
      </c>
      <c r="V148" s="57">
        <v>10</v>
      </c>
      <c r="W148" s="90">
        <v>7</v>
      </c>
      <c r="X148" s="56"/>
      <c r="Y148" s="91">
        <f t="shared" si="64"/>
        <v>0</v>
      </c>
      <c r="Z148" s="58"/>
      <c r="AA148" s="59"/>
      <c r="AB148" s="59">
        <v>0</v>
      </c>
      <c r="AC148" s="60">
        <f t="shared" si="65"/>
        <v>223</v>
      </c>
      <c r="AD148" s="60"/>
      <c r="AE148" s="61">
        <f t="shared" si="87"/>
        <v>4.46</v>
      </c>
      <c r="AF148" s="61">
        <v>0</v>
      </c>
      <c r="AG148" s="61">
        <v>0</v>
      </c>
      <c r="AH148" s="92"/>
      <c r="AI148" s="112">
        <v>100</v>
      </c>
      <c r="AJ148" s="93">
        <f t="shared" si="66"/>
        <v>118.53999999999999</v>
      </c>
      <c r="AK148" s="94"/>
      <c r="AL148" s="62"/>
      <c r="AM148" s="63">
        <f t="shared" si="67"/>
        <v>100</v>
      </c>
      <c r="AN148" s="63">
        <f t="shared" si="68"/>
        <v>1</v>
      </c>
      <c r="AO148" s="63">
        <f t="shared" si="69"/>
        <v>0</v>
      </c>
      <c r="AP148" s="63"/>
      <c r="AQ148" s="63">
        <f t="shared" si="70"/>
        <v>0</v>
      </c>
      <c r="AR148" s="63">
        <f t="shared" si="71"/>
        <v>0</v>
      </c>
      <c r="AS148" s="63">
        <f t="shared" si="72"/>
        <v>10</v>
      </c>
      <c r="AT148" s="63">
        <f t="shared" si="73"/>
        <v>1</v>
      </c>
      <c r="AU148" s="63">
        <f t="shared" si="74"/>
        <v>5</v>
      </c>
      <c r="AV148" s="63">
        <f t="shared" si="75"/>
        <v>1</v>
      </c>
      <c r="AW148" s="63">
        <f t="shared" si="76"/>
        <v>3</v>
      </c>
      <c r="AX148" s="63">
        <f t="shared" si="77"/>
        <v>3</v>
      </c>
      <c r="AY148" s="64">
        <f t="shared" si="78"/>
        <v>0.53999999999999204</v>
      </c>
      <c r="AZ148" s="65">
        <f t="shared" si="79"/>
        <v>118.53999999999999</v>
      </c>
      <c r="BA148" s="45"/>
      <c r="BB148" s="66">
        <f t="shared" si="80"/>
        <v>118.53999999999999</v>
      </c>
      <c r="BC148" s="62">
        <f t="shared" si="81"/>
        <v>18.539999999999992</v>
      </c>
      <c r="BD148" s="62">
        <f t="shared" si="82"/>
        <v>18.539999999999992</v>
      </c>
      <c r="BE148" s="62">
        <f t="shared" si="83"/>
        <v>18.539999999999992</v>
      </c>
      <c r="BF148" s="62">
        <f t="shared" si="84"/>
        <v>8.539999999999992</v>
      </c>
      <c r="BG148" s="62">
        <f t="shared" si="85"/>
        <v>3.539999999999992</v>
      </c>
      <c r="BH148" s="62">
        <f t="shared" si="86"/>
        <v>0.53999999999999204</v>
      </c>
      <c r="BI148" s="62"/>
    </row>
    <row r="149" spans="1:61" ht="30" customHeight="1">
      <c r="A149" s="83">
        <v>137</v>
      </c>
      <c r="B149" s="50">
        <v>211</v>
      </c>
      <c r="C149" s="84" t="s">
        <v>436</v>
      </c>
      <c r="D149" s="84" t="s">
        <v>437</v>
      </c>
      <c r="E149" s="85" t="s">
        <v>435</v>
      </c>
      <c r="F149" s="68">
        <v>39142</v>
      </c>
      <c r="G149" s="51">
        <v>208</v>
      </c>
      <c r="H149" s="52">
        <v>0</v>
      </c>
      <c r="I149" s="53">
        <f t="shared" si="59"/>
        <v>0</v>
      </c>
      <c r="J149" s="86"/>
      <c r="K149" s="87">
        <f t="shared" si="60"/>
        <v>0</v>
      </c>
      <c r="L149" s="86"/>
      <c r="M149" s="88">
        <f t="shared" si="61"/>
        <v>0</v>
      </c>
      <c r="N149" s="89"/>
      <c r="O149" s="87">
        <f t="shared" si="62"/>
        <v>0</v>
      </c>
      <c r="P149" s="57">
        <v>0</v>
      </c>
      <c r="Q149" s="57">
        <v>0</v>
      </c>
      <c r="R149" s="54"/>
      <c r="S149" s="55"/>
      <c r="T149" s="56"/>
      <c r="U149" s="57">
        <f t="shared" si="63"/>
        <v>0</v>
      </c>
      <c r="V149" s="57"/>
      <c r="W149" s="90"/>
      <c r="X149" s="56"/>
      <c r="Y149" s="91">
        <f t="shared" si="64"/>
        <v>0</v>
      </c>
      <c r="Z149" s="58"/>
      <c r="AA149" s="59"/>
      <c r="AB149" s="59"/>
      <c r="AC149" s="60">
        <f t="shared" si="65"/>
        <v>0</v>
      </c>
      <c r="AD149" s="60"/>
      <c r="AE149" s="61">
        <f t="shared" si="87"/>
        <v>0</v>
      </c>
      <c r="AF149" s="61">
        <v>0</v>
      </c>
      <c r="AG149" s="61">
        <v>0</v>
      </c>
      <c r="AH149" s="92"/>
      <c r="AI149" s="112">
        <v>0</v>
      </c>
      <c r="AJ149" s="93">
        <f t="shared" si="66"/>
        <v>0</v>
      </c>
      <c r="AK149" s="94"/>
      <c r="AL149" s="62"/>
      <c r="AM149" s="63">
        <f t="shared" si="67"/>
        <v>0</v>
      </c>
      <c r="AN149" s="63">
        <f t="shared" si="68"/>
        <v>0</v>
      </c>
      <c r="AO149" s="63">
        <f t="shared" si="69"/>
        <v>0</v>
      </c>
      <c r="AP149" s="63"/>
      <c r="AQ149" s="63">
        <f t="shared" si="70"/>
        <v>0</v>
      </c>
      <c r="AR149" s="63">
        <f t="shared" si="71"/>
        <v>0</v>
      </c>
      <c r="AS149" s="63">
        <f t="shared" si="72"/>
        <v>0</v>
      </c>
      <c r="AT149" s="63">
        <f t="shared" si="73"/>
        <v>0</v>
      </c>
      <c r="AU149" s="63">
        <f t="shared" si="74"/>
        <v>0</v>
      </c>
      <c r="AV149" s="63">
        <f t="shared" si="75"/>
        <v>0</v>
      </c>
      <c r="AW149" s="63">
        <f t="shared" si="76"/>
        <v>0</v>
      </c>
      <c r="AX149" s="63">
        <f t="shared" si="77"/>
        <v>0</v>
      </c>
      <c r="AY149" s="64">
        <f t="shared" si="78"/>
        <v>0</v>
      </c>
      <c r="AZ149" s="65">
        <f t="shared" si="79"/>
        <v>0</v>
      </c>
      <c r="BA149" s="45"/>
      <c r="BB149" s="66">
        <f t="shared" si="80"/>
        <v>0</v>
      </c>
      <c r="BC149" s="62">
        <f t="shared" si="81"/>
        <v>0</v>
      </c>
      <c r="BD149" s="62">
        <f t="shared" si="82"/>
        <v>0</v>
      </c>
      <c r="BE149" s="62">
        <f t="shared" si="83"/>
        <v>0</v>
      </c>
      <c r="BF149" s="62">
        <f t="shared" si="84"/>
        <v>0</v>
      </c>
      <c r="BG149" s="62">
        <f t="shared" si="85"/>
        <v>0</v>
      </c>
      <c r="BH149" s="62">
        <f t="shared" si="86"/>
        <v>0</v>
      </c>
      <c r="BI149" s="62"/>
    </row>
    <row r="150" spans="1:61" ht="30" customHeight="1">
      <c r="A150" s="83">
        <v>138</v>
      </c>
      <c r="B150" s="50">
        <v>227</v>
      </c>
      <c r="C150" s="84" t="s">
        <v>438</v>
      </c>
      <c r="D150" s="84" t="s">
        <v>269</v>
      </c>
      <c r="E150" s="85" t="s">
        <v>435</v>
      </c>
      <c r="F150" s="68">
        <v>39173</v>
      </c>
      <c r="G150" s="51">
        <v>208</v>
      </c>
      <c r="H150" s="52">
        <v>26</v>
      </c>
      <c r="I150" s="53">
        <f t="shared" si="59"/>
        <v>208</v>
      </c>
      <c r="J150" s="86"/>
      <c r="K150" s="87">
        <f t="shared" si="60"/>
        <v>0</v>
      </c>
      <c r="L150" s="86"/>
      <c r="M150" s="88">
        <f t="shared" si="61"/>
        <v>0</v>
      </c>
      <c r="N150" s="89"/>
      <c r="O150" s="87">
        <f t="shared" si="62"/>
        <v>0</v>
      </c>
      <c r="P150" s="57">
        <v>0</v>
      </c>
      <c r="Q150" s="57">
        <v>0</v>
      </c>
      <c r="R150" s="54"/>
      <c r="S150" s="55">
        <v>11</v>
      </c>
      <c r="T150" s="56"/>
      <c r="U150" s="57">
        <f t="shared" si="63"/>
        <v>0</v>
      </c>
      <c r="V150" s="57">
        <v>10</v>
      </c>
      <c r="W150" s="90">
        <v>7</v>
      </c>
      <c r="X150" s="56"/>
      <c r="Y150" s="91">
        <f t="shared" si="64"/>
        <v>0</v>
      </c>
      <c r="Z150" s="58"/>
      <c r="AA150" s="59"/>
      <c r="AB150" s="59">
        <v>0</v>
      </c>
      <c r="AC150" s="60">
        <f t="shared" si="65"/>
        <v>236</v>
      </c>
      <c r="AD150" s="60"/>
      <c r="AE150" s="61">
        <f t="shared" si="87"/>
        <v>4.72</v>
      </c>
      <c r="AF150" s="61">
        <v>0</v>
      </c>
      <c r="AG150" s="61">
        <v>0</v>
      </c>
      <c r="AH150" s="92">
        <v>0.5</v>
      </c>
      <c r="AI150" s="112">
        <v>100</v>
      </c>
      <c r="AJ150" s="93">
        <f t="shared" si="66"/>
        <v>130.78</v>
      </c>
      <c r="AK150" s="94"/>
      <c r="AL150" s="62"/>
      <c r="AM150" s="63">
        <f t="shared" si="67"/>
        <v>100</v>
      </c>
      <c r="AN150" s="63">
        <f t="shared" si="68"/>
        <v>1</v>
      </c>
      <c r="AO150" s="63">
        <f t="shared" si="69"/>
        <v>0</v>
      </c>
      <c r="AP150" s="63"/>
      <c r="AQ150" s="63">
        <f t="shared" si="70"/>
        <v>20</v>
      </c>
      <c r="AR150" s="63">
        <f t="shared" si="71"/>
        <v>1</v>
      </c>
      <c r="AS150" s="63">
        <f t="shared" si="72"/>
        <v>10</v>
      </c>
      <c r="AT150" s="63">
        <f t="shared" si="73"/>
        <v>1</v>
      </c>
      <c r="AU150" s="63">
        <f t="shared" si="74"/>
        <v>0</v>
      </c>
      <c r="AV150" s="63">
        <f t="shared" si="75"/>
        <v>0</v>
      </c>
      <c r="AW150" s="63">
        <f t="shared" si="76"/>
        <v>0</v>
      </c>
      <c r="AX150" s="63">
        <f t="shared" si="77"/>
        <v>0</v>
      </c>
      <c r="AY150" s="64">
        <f t="shared" si="78"/>
        <v>0.78000000000000114</v>
      </c>
      <c r="AZ150" s="65">
        <f t="shared" si="79"/>
        <v>130.78</v>
      </c>
      <c r="BA150" s="45"/>
      <c r="BB150" s="66">
        <f t="shared" si="80"/>
        <v>130.78</v>
      </c>
      <c r="BC150" s="62">
        <f t="shared" si="81"/>
        <v>30.78</v>
      </c>
      <c r="BD150" s="62">
        <f t="shared" si="82"/>
        <v>30.78</v>
      </c>
      <c r="BE150" s="62">
        <f t="shared" si="83"/>
        <v>10.780000000000001</v>
      </c>
      <c r="BF150" s="62">
        <f t="shared" si="84"/>
        <v>0.78000000000000114</v>
      </c>
      <c r="BG150" s="62">
        <f t="shared" si="85"/>
        <v>0.78000000000000114</v>
      </c>
      <c r="BH150" s="62">
        <f t="shared" si="86"/>
        <v>0.78000000000000114</v>
      </c>
      <c r="BI150" s="62"/>
    </row>
    <row r="151" spans="1:61" ht="30" customHeight="1">
      <c r="A151" s="83">
        <v>139</v>
      </c>
      <c r="B151" s="50">
        <v>1026</v>
      </c>
      <c r="C151" s="84" t="s">
        <v>113</v>
      </c>
      <c r="D151" s="84" t="s">
        <v>439</v>
      </c>
      <c r="E151" s="85" t="s">
        <v>435</v>
      </c>
      <c r="F151" s="68">
        <v>36813</v>
      </c>
      <c r="G151" s="51">
        <v>208</v>
      </c>
      <c r="H151" s="52">
        <v>26</v>
      </c>
      <c r="I151" s="53">
        <f t="shared" si="59"/>
        <v>208</v>
      </c>
      <c r="J151" s="86"/>
      <c r="K151" s="87">
        <f t="shared" si="60"/>
        <v>0</v>
      </c>
      <c r="L151" s="86"/>
      <c r="M151" s="88">
        <f t="shared" si="61"/>
        <v>0</v>
      </c>
      <c r="N151" s="89"/>
      <c r="O151" s="87">
        <f t="shared" si="62"/>
        <v>0</v>
      </c>
      <c r="P151" s="57">
        <v>0</v>
      </c>
      <c r="Q151" s="57">
        <v>0</v>
      </c>
      <c r="R151" s="54"/>
      <c r="S151" s="55">
        <v>11</v>
      </c>
      <c r="T151" s="56"/>
      <c r="U151" s="57">
        <f t="shared" si="63"/>
        <v>0</v>
      </c>
      <c r="V151" s="57">
        <v>0</v>
      </c>
      <c r="W151" s="90">
        <v>7</v>
      </c>
      <c r="X151" s="56">
        <v>16</v>
      </c>
      <c r="Y151" s="91">
        <f t="shared" si="64"/>
        <v>16</v>
      </c>
      <c r="Z151" s="58"/>
      <c r="AA151" s="59"/>
      <c r="AB151" s="59">
        <v>0</v>
      </c>
      <c r="AC151" s="60">
        <f t="shared" si="65"/>
        <v>210</v>
      </c>
      <c r="AD151" s="60"/>
      <c r="AE151" s="61">
        <f t="shared" si="87"/>
        <v>4.2</v>
      </c>
      <c r="AF151" s="61">
        <v>0</v>
      </c>
      <c r="AG151" s="61">
        <v>0</v>
      </c>
      <c r="AH151" s="92">
        <v>0.5</v>
      </c>
      <c r="AI151" s="112">
        <v>100</v>
      </c>
      <c r="AJ151" s="93">
        <f t="shared" si="66"/>
        <v>105.30000000000001</v>
      </c>
      <c r="AK151" s="94"/>
      <c r="AL151" s="62"/>
      <c r="AM151" s="63">
        <f t="shared" si="67"/>
        <v>100</v>
      </c>
      <c r="AN151" s="63">
        <f t="shared" si="68"/>
        <v>1</v>
      </c>
      <c r="AO151" s="63">
        <f t="shared" si="69"/>
        <v>0</v>
      </c>
      <c r="AP151" s="63"/>
      <c r="AQ151" s="63">
        <f t="shared" si="70"/>
        <v>0</v>
      </c>
      <c r="AR151" s="63">
        <f t="shared" si="71"/>
        <v>0</v>
      </c>
      <c r="AS151" s="63">
        <f t="shared" si="72"/>
        <v>0</v>
      </c>
      <c r="AT151" s="63">
        <f t="shared" si="73"/>
        <v>0</v>
      </c>
      <c r="AU151" s="63">
        <f t="shared" si="74"/>
        <v>5</v>
      </c>
      <c r="AV151" s="63">
        <f t="shared" si="75"/>
        <v>1</v>
      </c>
      <c r="AW151" s="63">
        <f t="shared" si="76"/>
        <v>0</v>
      </c>
      <c r="AX151" s="63">
        <f t="shared" si="77"/>
        <v>0</v>
      </c>
      <c r="AY151" s="64">
        <f t="shared" si="78"/>
        <v>0.30000000000001137</v>
      </c>
      <c r="AZ151" s="65">
        <f t="shared" si="79"/>
        <v>105.30000000000001</v>
      </c>
      <c r="BA151" s="45"/>
      <c r="BB151" s="66">
        <f t="shared" si="80"/>
        <v>105.30000000000001</v>
      </c>
      <c r="BC151" s="62">
        <f t="shared" si="81"/>
        <v>5.3000000000000114</v>
      </c>
      <c r="BD151" s="62">
        <f t="shared" si="82"/>
        <v>5.3000000000000114</v>
      </c>
      <c r="BE151" s="62">
        <f t="shared" si="83"/>
        <v>5.3000000000000114</v>
      </c>
      <c r="BF151" s="62">
        <f t="shared" si="84"/>
        <v>5.3000000000000114</v>
      </c>
      <c r="BG151" s="62">
        <f t="shared" si="85"/>
        <v>0.30000000000001137</v>
      </c>
      <c r="BH151" s="62">
        <f t="shared" si="86"/>
        <v>0.30000000000001137</v>
      </c>
      <c r="BI151" s="62"/>
    </row>
    <row r="152" spans="1:61" ht="30" customHeight="1">
      <c r="A152" s="83">
        <v>140</v>
      </c>
      <c r="B152" s="50">
        <v>11074</v>
      </c>
      <c r="C152" s="84" t="s">
        <v>440</v>
      </c>
      <c r="D152" s="84" t="s">
        <v>441</v>
      </c>
      <c r="E152" s="85" t="s">
        <v>435</v>
      </c>
      <c r="F152" s="68">
        <v>44562</v>
      </c>
      <c r="G152" s="51">
        <v>208</v>
      </c>
      <c r="H152" s="52">
        <v>26</v>
      </c>
      <c r="I152" s="53">
        <f t="shared" si="59"/>
        <v>208</v>
      </c>
      <c r="J152" s="86"/>
      <c r="K152" s="87">
        <f t="shared" si="60"/>
        <v>0</v>
      </c>
      <c r="L152" s="86"/>
      <c r="M152" s="88">
        <f t="shared" si="61"/>
        <v>0</v>
      </c>
      <c r="N152" s="89"/>
      <c r="O152" s="87">
        <f t="shared" si="62"/>
        <v>0</v>
      </c>
      <c r="P152" s="57">
        <v>0</v>
      </c>
      <c r="Q152" s="57">
        <v>0</v>
      </c>
      <c r="R152" s="54"/>
      <c r="S152" s="55">
        <v>4</v>
      </c>
      <c r="T152" s="56"/>
      <c r="U152" s="57">
        <f t="shared" si="63"/>
        <v>0</v>
      </c>
      <c r="V152" s="57">
        <v>10</v>
      </c>
      <c r="W152" s="90">
        <v>7</v>
      </c>
      <c r="X152" s="56"/>
      <c r="Y152" s="91">
        <f t="shared" si="64"/>
        <v>0</v>
      </c>
      <c r="Z152" s="58"/>
      <c r="AA152" s="59"/>
      <c r="AB152" s="59">
        <v>0</v>
      </c>
      <c r="AC152" s="60">
        <f t="shared" si="65"/>
        <v>229</v>
      </c>
      <c r="AD152" s="60"/>
      <c r="AE152" s="61">
        <f t="shared" si="87"/>
        <v>4.58</v>
      </c>
      <c r="AF152" s="61">
        <v>0</v>
      </c>
      <c r="AG152" s="61">
        <v>0</v>
      </c>
      <c r="AH152" s="92">
        <v>0.5</v>
      </c>
      <c r="AI152" s="112">
        <v>100</v>
      </c>
      <c r="AJ152" s="93">
        <f t="shared" si="66"/>
        <v>123.91999999999999</v>
      </c>
      <c r="AK152" s="94"/>
      <c r="AL152" s="62"/>
      <c r="AM152" s="63">
        <f t="shared" si="67"/>
        <v>100</v>
      </c>
      <c r="AN152" s="63">
        <f t="shared" si="68"/>
        <v>1</v>
      </c>
      <c r="AO152" s="63">
        <f t="shared" si="69"/>
        <v>0</v>
      </c>
      <c r="AP152" s="63"/>
      <c r="AQ152" s="63">
        <f t="shared" si="70"/>
        <v>20</v>
      </c>
      <c r="AR152" s="63">
        <f t="shared" si="71"/>
        <v>1</v>
      </c>
      <c r="AS152" s="63">
        <f t="shared" si="72"/>
        <v>0</v>
      </c>
      <c r="AT152" s="63">
        <f t="shared" si="73"/>
        <v>0</v>
      </c>
      <c r="AU152" s="63">
        <f t="shared" si="74"/>
        <v>0</v>
      </c>
      <c r="AV152" s="63">
        <f t="shared" si="75"/>
        <v>0</v>
      </c>
      <c r="AW152" s="63">
        <f t="shared" si="76"/>
        <v>3</v>
      </c>
      <c r="AX152" s="63">
        <f t="shared" si="77"/>
        <v>3</v>
      </c>
      <c r="AY152" s="64">
        <f t="shared" si="78"/>
        <v>0.91999999999998749</v>
      </c>
      <c r="AZ152" s="65">
        <f t="shared" si="79"/>
        <v>123.91999999999999</v>
      </c>
      <c r="BA152" s="45"/>
      <c r="BB152" s="66">
        <f t="shared" si="80"/>
        <v>123.91999999999999</v>
      </c>
      <c r="BC152" s="62">
        <f t="shared" si="81"/>
        <v>23.919999999999987</v>
      </c>
      <c r="BD152" s="62">
        <f t="shared" si="82"/>
        <v>23.919999999999987</v>
      </c>
      <c r="BE152" s="62">
        <f t="shared" si="83"/>
        <v>3.9199999999999875</v>
      </c>
      <c r="BF152" s="62">
        <f t="shared" si="84"/>
        <v>3.9199999999999875</v>
      </c>
      <c r="BG152" s="62">
        <f t="shared" si="85"/>
        <v>3.9199999999999875</v>
      </c>
      <c r="BH152" s="62">
        <f t="shared" si="86"/>
        <v>0.91999999999998749</v>
      </c>
      <c r="BI152" s="62"/>
    </row>
    <row r="153" spans="1:61" ht="30" customHeight="1">
      <c r="A153" s="83">
        <v>141</v>
      </c>
      <c r="B153" s="50">
        <v>1249</v>
      </c>
      <c r="C153" s="84" t="s">
        <v>442</v>
      </c>
      <c r="D153" s="84" t="s">
        <v>243</v>
      </c>
      <c r="E153" s="85" t="s">
        <v>435</v>
      </c>
      <c r="F153" s="68">
        <v>37180</v>
      </c>
      <c r="G153" s="51">
        <v>208</v>
      </c>
      <c r="H153" s="52">
        <v>26</v>
      </c>
      <c r="I153" s="53">
        <f t="shared" si="59"/>
        <v>208</v>
      </c>
      <c r="J153" s="86"/>
      <c r="K153" s="87">
        <f t="shared" si="60"/>
        <v>0</v>
      </c>
      <c r="L153" s="86"/>
      <c r="M153" s="88">
        <f t="shared" si="61"/>
        <v>0</v>
      </c>
      <c r="N153" s="89"/>
      <c r="O153" s="87">
        <f t="shared" si="62"/>
        <v>0</v>
      </c>
      <c r="P153" s="57">
        <v>0</v>
      </c>
      <c r="Q153" s="57">
        <v>0</v>
      </c>
      <c r="R153" s="54"/>
      <c r="S153" s="55">
        <v>11</v>
      </c>
      <c r="T153" s="56"/>
      <c r="U153" s="57">
        <f t="shared" si="63"/>
        <v>0</v>
      </c>
      <c r="V153" s="57">
        <v>10</v>
      </c>
      <c r="W153" s="90">
        <v>7</v>
      </c>
      <c r="X153" s="56"/>
      <c r="Y153" s="91">
        <f t="shared" si="64"/>
        <v>0</v>
      </c>
      <c r="Z153" s="58"/>
      <c r="AA153" s="59"/>
      <c r="AB153" s="59">
        <v>0</v>
      </c>
      <c r="AC153" s="60">
        <f t="shared" si="65"/>
        <v>236</v>
      </c>
      <c r="AD153" s="60"/>
      <c r="AE153" s="61">
        <f t="shared" si="87"/>
        <v>4.72</v>
      </c>
      <c r="AF153" s="61">
        <v>0</v>
      </c>
      <c r="AG153" s="61">
        <v>0</v>
      </c>
      <c r="AH153" s="92"/>
      <c r="AI153" s="112">
        <v>100</v>
      </c>
      <c r="AJ153" s="93">
        <f t="shared" si="66"/>
        <v>131.28</v>
      </c>
      <c r="AK153" s="94"/>
      <c r="AL153" s="62"/>
      <c r="AM153" s="63">
        <f t="shared" si="67"/>
        <v>100</v>
      </c>
      <c r="AN153" s="63">
        <f t="shared" si="68"/>
        <v>1</v>
      </c>
      <c r="AO153" s="63">
        <f t="shared" si="69"/>
        <v>0</v>
      </c>
      <c r="AP153" s="63"/>
      <c r="AQ153" s="63">
        <f t="shared" si="70"/>
        <v>20</v>
      </c>
      <c r="AR153" s="63">
        <f t="shared" si="71"/>
        <v>1</v>
      </c>
      <c r="AS153" s="63">
        <f t="shared" si="72"/>
        <v>10</v>
      </c>
      <c r="AT153" s="63">
        <f t="shared" si="73"/>
        <v>1</v>
      </c>
      <c r="AU153" s="63">
        <f t="shared" si="74"/>
        <v>0</v>
      </c>
      <c r="AV153" s="63">
        <f t="shared" si="75"/>
        <v>0</v>
      </c>
      <c r="AW153" s="63">
        <f t="shared" si="76"/>
        <v>1</v>
      </c>
      <c r="AX153" s="63">
        <f t="shared" si="77"/>
        <v>1</v>
      </c>
      <c r="AY153" s="64">
        <f t="shared" si="78"/>
        <v>0.28000000000000114</v>
      </c>
      <c r="AZ153" s="65">
        <f t="shared" si="79"/>
        <v>131.28</v>
      </c>
      <c r="BA153" s="45"/>
      <c r="BB153" s="66">
        <f t="shared" si="80"/>
        <v>131.28</v>
      </c>
      <c r="BC153" s="62">
        <f t="shared" si="81"/>
        <v>31.28</v>
      </c>
      <c r="BD153" s="62">
        <f t="shared" si="82"/>
        <v>31.28</v>
      </c>
      <c r="BE153" s="62">
        <f t="shared" si="83"/>
        <v>11.280000000000001</v>
      </c>
      <c r="BF153" s="62">
        <f t="shared" si="84"/>
        <v>1.2800000000000011</v>
      </c>
      <c r="BG153" s="62">
        <f t="shared" si="85"/>
        <v>1.2800000000000011</v>
      </c>
      <c r="BH153" s="62">
        <f t="shared" si="86"/>
        <v>0.28000000000000114</v>
      </c>
      <c r="BI153" s="62"/>
    </row>
    <row r="154" spans="1:61" ht="30" customHeight="1">
      <c r="A154" s="83">
        <v>142</v>
      </c>
      <c r="B154" s="50">
        <v>1364</v>
      </c>
      <c r="C154" s="84" t="s">
        <v>342</v>
      </c>
      <c r="D154" s="84" t="s">
        <v>443</v>
      </c>
      <c r="E154" s="85" t="s">
        <v>435</v>
      </c>
      <c r="F154" s="68">
        <v>37366</v>
      </c>
      <c r="G154" s="51">
        <v>208</v>
      </c>
      <c r="H154" s="52">
        <v>26</v>
      </c>
      <c r="I154" s="53">
        <f t="shared" si="59"/>
        <v>208</v>
      </c>
      <c r="J154" s="86"/>
      <c r="K154" s="87">
        <f t="shared" si="60"/>
        <v>0</v>
      </c>
      <c r="L154" s="86"/>
      <c r="M154" s="88">
        <f t="shared" si="61"/>
        <v>0</v>
      </c>
      <c r="N154" s="89"/>
      <c r="O154" s="87">
        <f t="shared" si="62"/>
        <v>0</v>
      </c>
      <c r="P154" s="57">
        <v>0</v>
      </c>
      <c r="Q154" s="57">
        <v>0</v>
      </c>
      <c r="R154" s="54"/>
      <c r="S154" s="55">
        <v>11</v>
      </c>
      <c r="T154" s="56"/>
      <c r="U154" s="57">
        <f t="shared" si="63"/>
        <v>0</v>
      </c>
      <c r="V154" s="57">
        <v>10</v>
      </c>
      <c r="W154" s="90">
        <v>7</v>
      </c>
      <c r="X154" s="56"/>
      <c r="Y154" s="91">
        <f t="shared" si="64"/>
        <v>0</v>
      </c>
      <c r="Z154" s="58"/>
      <c r="AA154" s="59"/>
      <c r="AB154" s="59">
        <v>0</v>
      </c>
      <c r="AC154" s="60">
        <f t="shared" si="65"/>
        <v>236</v>
      </c>
      <c r="AD154" s="60"/>
      <c r="AE154" s="61">
        <f t="shared" si="87"/>
        <v>4.72</v>
      </c>
      <c r="AF154" s="61">
        <v>0</v>
      </c>
      <c r="AG154" s="61">
        <v>0</v>
      </c>
      <c r="AH154" s="92">
        <v>0.5</v>
      </c>
      <c r="AI154" s="112">
        <v>100</v>
      </c>
      <c r="AJ154" s="93">
        <f t="shared" si="66"/>
        <v>130.78</v>
      </c>
      <c r="AK154" s="94"/>
      <c r="AL154" s="62"/>
      <c r="AM154" s="63">
        <f t="shared" si="67"/>
        <v>100</v>
      </c>
      <c r="AN154" s="63">
        <f t="shared" si="68"/>
        <v>1</v>
      </c>
      <c r="AO154" s="63">
        <f t="shared" si="69"/>
        <v>0</v>
      </c>
      <c r="AP154" s="63"/>
      <c r="AQ154" s="63">
        <f t="shared" si="70"/>
        <v>20</v>
      </c>
      <c r="AR154" s="63">
        <f t="shared" si="71"/>
        <v>1</v>
      </c>
      <c r="AS154" s="63">
        <f t="shared" si="72"/>
        <v>10</v>
      </c>
      <c r="AT154" s="63">
        <f t="shared" si="73"/>
        <v>1</v>
      </c>
      <c r="AU154" s="63">
        <f t="shared" si="74"/>
        <v>0</v>
      </c>
      <c r="AV154" s="63">
        <f t="shared" si="75"/>
        <v>0</v>
      </c>
      <c r="AW154" s="63">
        <f t="shared" si="76"/>
        <v>0</v>
      </c>
      <c r="AX154" s="63">
        <f t="shared" si="77"/>
        <v>0</v>
      </c>
      <c r="AY154" s="64">
        <f t="shared" si="78"/>
        <v>0.78000000000000114</v>
      </c>
      <c r="AZ154" s="65">
        <f t="shared" si="79"/>
        <v>130.78</v>
      </c>
      <c r="BA154" s="45"/>
      <c r="BB154" s="66">
        <f t="shared" si="80"/>
        <v>130.78</v>
      </c>
      <c r="BC154" s="62">
        <f t="shared" si="81"/>
        <v>30.78</v>
      </c>
      <c r="BD154" s="62">
        <f t="shared" si="82"/>
        <v>30.78</v>
      </c>
      <c r="BE154" s="62">
        <f t="shared" si="83"/>
        <v>10.780000000000001</v>
      </c>
      <c r="BF154" s="62">
        <f t="shared" si="84"/>
        <v>0.78000000000000114</v>
      </c>
      <c r="BG154" s="62">
        <f t="shared" si="85"/>
        <v>0.78000000000000114</v>
      </c>
      <c r="BH154" s="62">
        <f t="shared" si="86"/>
        <v>0.78000000000000114</v>
      </c>
      <c r="BI154" s="62"/>
    </row>
    <row r="155" spans="1:61" ht="30" customHeight="1">
      <c r="A155" s="83">
        <v>143</v>
      </c>
      <c r="B155" s="50">
        <v>1446</v>
      </c>
      <c r="C155" s="84" t="s">
        <v>381</v>
      </c>
      <c r="D155" s="84" t="s">
        <v>444</v>
      </c>
      <c r="E155" s="85" t="s">
        <v>435</v>
      </c>
      <c r="F155" s="68">
        <v>39783</v>
      </c>
      <c r="G155" s="51">
        <v>208</v>
      </c>
      <c r="H155" s="52">
        <v>26</v>
      </c>
      <c r="I155" s="53">
        <f t="shared" si="59"/>
        <v>208</v>
      </c>
      <c r="J155" s="86"/>
      <c r="K155" s="87">
        <f t="shared" si="60"/>
        <v>0</v>
      </c>
      <c r="L155" s="86"/>
      <c r="M155" s="88">
        <f t="shared" si="61"/>
        <v>0</v>
      </c>
      <c r="N155" s="89"/>
      <c r="O155" s="87">
        <f t="shared" si="62"/>
        <v>0</v>
      </c>
      <c r="P155" s="57">
        <v>0</v>
      </c>
      <c r="Q155" s="57">
        <v>0</v>
      </c>
      <c r="R155" s="54"/>
      <c r="S155" s="55">
        <v>11</v>
      </c>
      <c r="T155" s="56"/>
      <c r="U155" s="57">
        <f t="shared" si="63"/>
        <v>0</v>
      </c>
      <c r="V155" s="57">
        <v>10</v>
      </c>
      <c r="W155" s="90">
        <v>7</v>
      </c>
      <c r="X155" s="56"/>
      <c r="Y155" s="91">
        <f t="shared" si="64"/>
        <v>0</v>
      </c>
      <c r="Z155" s="58"/>
      <c r="AA155" s="59"/>
      <c r="AB155" s="59">
        <v>0</v>
      </c>
      <c r="AC155" s="60">
        <f t="shared" si="65"/>
        <v>236</v>
      </c>
      <c r="AD155" s="60"/>
      <c r="AE155" s="61">
        <f t="shared" si="87"/>
        <v>4.72</v>
      </c>
      <c r="AF155" s="61">
        <v>0</v>
      </c>
      <c r="AG155" s="61">
        <v>0</v>
      </c>
      <c r="AH155" s="92">
        <v>0.5</v>
      </c>
      <c r="AI155" s="112">
        <v>100</v>
      </c>
      <c r="AJ155" s="93">
        <f t="shared" si="66"/>
        <v>130.78</v>
      </c>
      <c r="AK155" s="94"/>
      <c r="AL155" s="62"/>
      <c r="AM155" s="63">
        <f t="shared" si="67"/>
        <v>100</v>
      </c>
      <c r="AN155" s="63">
        <f t="shared" si="68"/>
        <v>1</v>
      </c>
      <c r="AO155" s="63">
        <f t="shared" si="69"/>
        <v>0</v>
      </c>
      <c r="AP155" s="63"/>
      <c r="AQ155" s="63">
        <f t="shared" si="70"/>
        <v>20</v>
      </c>
      <c r="AR155" s="63">
        <f t="shared" si="71"/>
        <v>1</v>
      </c>
      <c r="AS155" s="63">
        <f t="shared" si="72"/>
        <v>10</v>
      </c>
      <c r="AT155" s="63">
        <f t="shared" si="73"/>
        <v>1</v>
      </c>
      <c r="AU155" s="63">
        <f t="shared" si="74"/>
        <v>0</v>
      </c>
      <c r="AV155" s="63">
        <f t="shared" si="75"/>
        <v>0</v>
      </c>
      <c r="AW155" s="63">
        <f t="shared" si="76"/>
        <v>0</v>
      </c>
      <c r="AX155" s="63">
        <f t="shared" si="77"/>
        <v>0</v>
      </c>
      <c r="AY155" s="64">
        <f t="shared" si="78"/>
        <v>0.78000000000000114</v>
      </c>
      <c r="AZ155" s="65">
        <f t="shared" si="79"/>
        <v>130.78</v>
      </c>
      <c r="BA155" s="45"/>
      <c r="BB155" s="66">
        <f t="shared" si="80"/>
        <v>130.78</v>
      </c>
      <c r="BC155" s="62">
        <f t="shared" si="81"/>
        <v>30.78</v>
      </c>
      <c r="BD155" s="62">
        <f t="shared" si="82"/>
        <v>30.78</v>
      </c>
      <c r="BE155" s="62">
        <f t="shared" si="83"/>
        <v>10.780000000000001</v>
      </c>
      <c r="BF155" s="62">
        <f t="shared" si="84"/>
        <v>0.78000000000000114</v>
      </c>
      <c r="BG155" s="62">
        <f t="shared" si="85"/>
        <v>0.78000000000000114</v>
      </c>
      <c r="BH155" s="62">
        <f t="shared" si="86"/>
        <v>0.78000000000000114</v>
      </c>
      <c r="BI155" s="62"/>
    </row>
    <row r="156" spans="1:61" ht="30" customHeight="1">
      <c r="A156" s="83">
        <v>144</v>
      </c>
      <c r="B156" s="50">
        <v>1905</v>
      </c>
      <c r="C156" s="84" t="s">
        <v>211</v>
      </c>
      <c r="D156" s="84" t="s">
        <v>445</v>
      </c>
      <c r="E156" s="85" t="s">
        <v>435</v>
      </c>
      <c r="F156" s="68">
        <v>40087</v>
      </c>
      <c r="G156" s="51">
        <v>208</v>
      </c>
      <c r="H156" s="52">
        <v>26</v>
      </c>
      <c r="I156" s="53">
        <f t="shared" si="59"/>
        <v>208</v>
      </c>
      <c r="J156" s="86"/>
      <c r="K156" s="87">
        <f t="shared" si="60"/>
        <v>0</v>
      </c>
      <c r="L156" s="86"/>
      <c r="M156" s="88">
        <f t="shared" si="61"/>
        <v>0</v>
      </c>
      <c r="N156" s="89"/>
      <c r="O156" s="87">
        <f t="shared" si="62"/>
        <v>0</v>
      </c>
      <c r="P156" s="57">
        <v>0</v>
      </c>
      <c r="Q156" s="57">
        <v>0</v>
      </c>
      <c r="R156" s="54"/>
      <c r="S156" s="55">
        <v>11</v>
      </c>
      <c r="T156" s="56"/>
      <c r="U156" s="57">
        <f t="shared" si="63"/>
        <v>0</v>
      </c>
      <c r="V156" s="57">
        <v>10</v>
      </c>
      <c r="W156" s="90">
        <v>7</v>
      </c>
      <c r="X156" s="56"/>
      <c r="Y156" s="91">
        <f t="shared" si="64"/>
        <v>0</v>
      </c>
      <c r="Z156" s="58"/>
      <c r="AA156" s="59"/>
      <c r="AB156" s="59">
        <v>0</v>
      </c>
      <c r="AC156" s="60">
        <f t="shared" si="65"/>
        <v>236</v>
      </c>
      <c r="AD156" s="60"/>
      <c r="AE156" s="61">
        <f t="shared" si="87"/>
        <v>4.72</v>
      </c>
      <c r="AF156" s="61">
        <v>0</v>
      </c>
      <c r="AG156" s="61">
        <v>0</v>
      </c>
      <c r="AH156" s="92">
        <v>0.5</v>
      </c>
      <c r="AI156" s="112">
        <v>100</v>
      </c>
      <c r="AJ156" s="93">
        <f t="shared" si="66"/>
        <v>130.78</v>
      </c>
      <c r="AK156" s="94"/>
      <c r="AL156" s="62"/>
      <c r="AM156" s="63">
        <f t="shared" si="67"/>
        <v>100</v>
      </c>
      <c r="AN156" s="63">
        <f t="shared" si="68"/>
        <v>1</v>
      </c>
      <c r="AO156" s="63">
        <f t="shared" si="69"/>
        <v>0</v>
      </c>
      <c r="AP156" s="63"/>
      <c r="AQ156" s="63">
        <f t="shared" si="70"/>
        <v>20</v>
      </c>
      <c r="AR156" s="63">
        <f t="shared" si="71"/>
        <v>1</v>
      </c>
      <c r="AS156" s="63">
        <f t="shared" si="72"/>
        <v>10</v>
      </c>
      <c r="AT156" s="63">
        <f t="shared" si="73"/>
        <v>1</v>
      </c>
      <c r="AU156" s="63">
        <f t="shared" si="74"/>
        <v>0</v>
      </c>
      <c r="AV156" s="63">
        <f t="shared" si="75"/>
        <v>0</v>
      </c>
      <c r="AW156" s="63">
        <f t="shared" si="76"/>
        <v>0</v>
      </c>
      <c r="AX156" s="63">
        <f t="shared" si="77"/>
        <v>0</v>
      </c>
      <c r="AY156" s="64">
        <f t="shared" si="78"/>
        <v>0.78000000000000114</v>
      </c>
      <c r="AZ156" s="65">
        <f t="shared" si="79"/>
        <v>130.78</v>
      </c>
      <c r="BA156" s="45"/>
      <c r="BB156" s="66">
        <f t="shared" si="80"/>
        <v>130.78</v>
      </c>
      <c r="BC156" s="62">
        <f t="shared" si="81"/>
        <v>30.78</v>
      </c>
      <c r="BD156" s="62">
        <f t="shared" si="82"/>
        <v>30.78</v>
      </c>
      <c r="BE156" s="62">
        <f t="shared" si="83"/>
        <v>10.780000000000001</v>
      </c>
      <c r="BF156" s="62">
        <f t="shared" si="84"/>
        <v>0.78000000000000114</v>
      </c>
      <c r="BG156" s="62">
        <f t="shared" si="85"/>
        <v>0.78000000000000114</v>
      </c>
      <c r="BH156" s="62">
        <f t="shared" si="86"/>
        <v>0.78000000000000114</v>
      </c>
      <c r="BI156" s="62"/>
    </row>
    <row r="157" spans="1:61" ht="30" customHeight="1">
      <c r="A157" s="83">
        <v>145</v>
      </c>
      <c r="B157" s="50">
        <v>2390</v>
      </c>
      <c r="C157" s="84" t="s">
        <v>446</v>
      </c>
      <c r="D157" s="84" t="s">
        <v>447</v>
      </c>
      <c r="E157" s="85" t="s">
        <v>435</v>
      </c>
      <c r="F157" s="68">
        <v>40422</v>
      </c>
      <c r="G157" s="51">
        <v>208</v>
      </c>
      <c r="H157" s="52">
        <v>26</v>
      </c>
      <c r="I157" s="53">
        <f t="shared" si="59"/>
        <v>208</v>
      </c>
      <c r="J157" s="86"/>
      <c r="K157" s="87">
        <f t="shared" si="60"/>
        <v>0</v>
      </c>
      <c r="L157" s="86"/>
      <c r="M157" s="88">
        <f t="shared" si="61"/>
        <v>0</v>
      </c>
      <c r="N157" s="89"/>
      <c r="O157" s="87">
        <f t="shared" si="62"/>
        <v>0</v>
      </c>
      <c r="P157" s="57">
        <v>0</v>
      </c>
      <c r="Q157" s="57">
        <v>0</v>
      </c>
      <c r="R157" s="54"/>
      <c r="S157" s="55">
        <v>11</v>
      </c>
      <c r="T157" s="56"/>
      <c r="U157" s="57">
        <f t="shared" si="63"/>
        <v>0</v>
      </c>
      <c r="V157" s="57">
        <v>10</v>
      </c>
      <c r="W157" s="90">
        <v>7</v>
      </c>
      <c r="X157" s="56">
        <v>1.24</v>
      </c>
      <c r="Y157" s="91">
        <f t="shared" si="64"/>
        <v>1.24</v>
      </c>
      <c r="Z157" s="58"/>
      <c r="AA157" s="59"/>
      <c r="AB157" s="59">
        <v>0</v>
      </c>
      <c r="AC157" s="60">
        <f t="shared" si="65"/>
        <v>234.76</v>
      </c>
      <c r="AD157" s="60"/>
      <c r="AE157" s="61">
        <f t="shared" si="87"/>
        <v>4.6951999999999998</v>
      </c>
      <c r="AF157" s="61">
        <v>0</v>
      </c>
      <c r="AG157" s="61">
        <v>0</v>
      </c>
      <c r="AH157" s="92">
        <v>0.5</v>
      </c>
      <c r="AI157" s="112">
        <v>100</v>
      </c>
      <c r="AJ157" s="93">
        <f t="shared" si="66"/>
        <v>129.56479999999999</v>
      </c>
      <c r="AK157" s="94"/>
      <c r="AL157" s="62"/>
      <c r="AM157" s="63">
        <f t="shared" si="67"/>
        <v>100</v>
      </c>
      <c r="AN157" s="63">
        <f t="shared" si="68"/>
        <v>1</v>
      </c>
      <c r="AO157" s="63">
        <f t="shared" si="69"/>
        <v>0</v>
      </c>
      <c r="AP157" s="63"/>
      <c r="AQ157" s="63">
        <f t="shared" si="70"/>
        <v>20</v>
      </c>
      <c r="AR157" s="63">
        <f t="shared" si="71"/>
        <v>1</v>
      </c>
      <c r="AS157" s="63">
        <f t="shared" si="72"/>
        <v>0</v>
      </c>
      <c r="AT157" s="63">
        <f t="shared" si="73"/>
        <v>0</v>
      </c>
      <c r="AU157" s="63">
        <f t="shared" si="74"/>
        <v>5</v>
      </c>
      <c r="AV157" s="63">
        <f t="shared" si="75"/>
        <v>1</v>
      </c>
      <c r="AW157" s="63">
        <f t="shared" si="76"/>
        <v>4</v>
      </c>
      <c r="AX157" s="63">
        <f t="shared" si="77"/>
        <v>4</v>
      </c>
      <c r="AY157" s="64">
        <f t="shared" si="78"/>
        <v>0.56479999999999109</v>
      </c>
      <c r="AZ157" s="65">
        <f t="shared" si="79"/>
        <v>129.56479999999999</v>
      </c>
      <c r="BA157" s="45"/>
      <c r="BB157" s="66">
        <f t="shared" si="80"/>
        <v>129.56479999999999</v>
      </c>
      <c r="BC157" s="62">
        <f t="shared" si="81"/>
        <v>29.564799999999991</v>
      </c>
      <c r="BD157" s="62">
        <f t="shared" si="82"/>
        <v>29.564799999999991</v>
      </c>
      <c r="BE157" s="62">
        <f t="shared" si="83"/>
        <v>9.5647999999999911</v>
      </c>
      <c r="BF157" s="62">
        <f t="shared" si="84"/>
        <v>9.5647999999999911</v>
      </c>
      <c r="BG157" s="62">
        <f t="shared" si="85"/>
        <v>4.5647999999999911</v>
      </c>
      <c r="BH157" s="62">
        <f t="shared" si="86"/>
        <v>0.56479999999999109</v>
      </c>
      <c r="BI157" s="62"/>
    </row>
    <row r="158" spans="1:61" ht="30" customHeight="1">
      <c r="A158" s="83">
        <v>146</v>
      </c>
      <c r="B158" s="50">
        <v>2577</v>
      </c>
      <c r="C158" s="84" t="s">
        <v>448</v>
      </c>
      <c r="D158" s="84" t="s">
        <v>134</v>
      </c>
      <c r="E158" s="85" t="s">
        <v>435</v>
      </c>
      <c r="F158" s="68">
        <v>40518</v>
      </c>
      <c r="G158" s="51">
        <v>208</v>
      </c>
      <c r="H158" s="52">
        <v>26</v>
      </c>
      <c r="I158" s="53">
        <f t="shared" si="59"/>
        <v>208</v>
      </c>
      <c r="J158" s="86"/>
      <c r="K158" s="87">
        <f t="shared" si="60"/>
        <v>0</v>
      </c>
      <c r="L158" s="86"/>
      <c r="M158" s="88">
        <f t="shared" si="61"/>
        <v>0</v>
      </c>
      <c r="N158" s="89"/>
      <c r="O158" s="87">
        <f t="shared" si="62"/>
        <v>0</v>
      </c>
      <c r="P158" s="57">
        <v>0</v>
      </c>
      <c r="Q158" s="57">
        <v>0</v>
      </c>
      <c r="R158" s="54"/>
      <c r="S158" s="55">
        <v>11</v>
      </c>
      <c r="T158" s="56"/>
      <c r="U158" s="57">
        <f t="shared" si="63"/>
        <v>0</v>
      </c>
      <c r="V158" s="57">
        <v>10</v>
      </c>
      <c r="W158" s="90">
        <v>7</v>
      </c>
      <c r="X158" s="56"/>
      <c r="Y158" s="91">
        <f t="shared" si="64"/>
        <v>0</v>
      </c>
      <c r="Z158" s="58"/>
      <c r="AA158" s="59"/>
      <c r="AB158" s="59">
        <v>0</v>
      </c>
      <c r="AC158" s="60">
        <f t="shared" si="65"/>
        <v>236</v>
      </c>
      <c r="AD158" s="60"/>
      <c r="AE158" s="61">
        <f t="shared" si="87"/>
        <v>4.72</v>
      </c>
      <c r="AF158" s="61">
        <v>0</v>
      </c>
      <c r="AG158" s="61">
        <v>0</v>
      </c>
      <c r="AH158" s="92"/>
      <c r="AI158" s="112">
        <v>100</v>
      </c>
      <c r="AJ158" s="93">
        <f t="shared" si="66"/>
        <v>131.28</v>
      </c>
      <c r="AK158" s="94"/>
      <c r="AL158" s="62"/>
      <c r="AM158" s="63">
        <f t="shared" si="67"/>
        <v>100</v>
      </c>
      <c r="AN158" s="63">
        <f t="shared" si="68"/>
        <v>1</v>
      </c>
      <c r="AO158" s="63">
        <f t="shared" si="69"/>
        <v>0</v>
      </c>
      <c r="AP158" s="63"/>
      <c r="AQ158" s="63">
        <f t="shared" si="70"/>
        <v>20</v>
      </c>
      <c r="AR158" s="63">
        <f t="shared" si="71"/>
        <v>1</v>
      </c>
      <c r="AS158" s="63">
        <f t="shared" si="72"/>
        <v>10</v>
      </c>
      <c r="AT158" s="63">
        <f t="shared" si="73"/>
        <v>1</v>
      </c>
      <c r="AU158" s="63">
        <f t="shared" si="74"/>
        <v>0</v>
      </c>
      <c r="AV158" s="63">
        <f t="shared" si="75"/>
        <v>0</v>
      </c>
      <c r="AW158" s="63">
        <f t="shared" si="76"/>
        <v>1</v>
      </c>
      <c r="AX158" s="63">
        <f t="shared" si="77"/>
        <v>1</v>
      </c>
      <c r="AY158" s="64">
        <f t="shared" si="78"/>
        <v>0.28000000000000114</v>
      </c>
      <c r="AZ158" s="65">
        <f t="shared" si="79"/>
        <v>131.28</v>
      </c>
      <c r="BA158" s="45"/>
      <c r="BB158" s="66">
        <f t="shared" si="80"/>
        <v>131.28</v>
      </c>
      <c r="BC158" s="62">
        <f t="shared" si="81"/>
        <v>31.28</v>
      </c>
      <c r="BD158" s="62">
        <f t="shared" si="82"/>
        <v>31.28</v>
      </c>
      <c r="BE158" s="62">
        <f t="shared" si="83"/>
        <v>11.280000000000001</v>
      </c>
      <c r="BF158" s="62">
        <f t="shared" si="84"/>
        <v>1.2800000000000011</v>
      </c>
      <c r="BG158" s="62">
        <f t="shared" si="85"/>
        <v>1.2800000000000011</v>
      </c>
      <c r="BH158" s="62">
        <f t="shared" si="86"/>
        <v>0.28000000000000114</v>
      </c>
      <c r="BI158" s="62"/>
    </row>
    <row r="159" spans="1:61" ht="30" customHeight="1">
      <c r="A159" s="83">
        <v>147</v>
      </c>
      <c r="B159" s="50">
        <v>2611</v>
      </c>
      <c r="C159" s="84" t="s">
        <v>301</v>
      </c>
      <c r="D159" s="84" t="s">
        <v>449</v>
      </c>
      <c r="E159" s="85" t="s">
        <v>435</v>
      </c>
      <c r="F159" s="68">
        <v>40544</v>
      </c>
      <c r="G159" s="51">
        <v>208</v>
      </c>
      <c r="H159" s="52">
        <v>26</v>
      </c>
      <c r="I159" s="53">
        <f t="shared" si="59"/>
        <v>208</v>
      </c>
      <c r="J159" s="86"/>
      <c r="K159" s="87">
        <f t="shared" si="60"/>
        <v>0</v>
      </c>
      <c r="L159" s="86"/>
      <c r="M159" s="88">
        <f t="shared" si="61"/>
        <v>0</v>
      </c>
      <c r="N159" s="89"/>
      <c r="O159" s="87">
        <f t="shared" si="62"/>
        <v>0</v>
      </c>
      <c r="P159" s="57">
        <v>0</v>
      </c>
      <c r="Q159" s="57">
        <v>0</v>
      </c>
      <c r="R159" s="54"/>
      <c r="S159" s="55">
        <v>11</v>
      </c>
      <c r="T159" s="56"/>
      <c r="U159" s="57">
        <f t="shared" si="63"/>
        <v>0</v>
      </c>
      <c r="V159" s="57">
        <v>10</v>
      </c>
      <c r="W159" s="90">
        <v>7</v>
      </c>
      <c r="X159" s="56"/>
      <c r="Y159" s="91">
        <f t="shared" si="64"/>
        <v>0</v>
      </c>
      <c r="Z159" s="58"/>
      <c r="AA159" s="59"/>
      <c r="AB159" s="59">
        <v>0</v>
      </c>
      <c r="AC159" s="60">
        <f t="shared" si="65"/>
        <v>236</v>
      </c>
      <c r="AD159" s="60"/>
      <c r="AE159" s="61">
        <f t="shared" si="87"/>
        <v>4.72</v>
      </c>
      <c r="AF159" s="61">
        <v>0</v>
      </c>
      <c r="AG159" s="61">
        <v>0</v>
      </c>
      <c r="AH159" s="92">
        <v>0.5</v>
      </c>
      <c r="AI159" s="112">
        <v>100</v>
      </c>
      <c r="AJ159" s="93">
        <f t="shared" si="66"/>
        <v>130.78</v>
      </c>
      <c r="AK159" s="94"/>
      <c r="AL159" s="62"/>
      <c r="AM159" s="63">
        <f t="shared" si="67"/>
        <v>100</v>
      </c>
      <c r="AN159" s="63">
        <f t="shared" si="68"/>
        <v>1</v>
      </c>
      <c r="AO159" s="63">
        <f t="shared" si="69"/>
        <v>0</v>
      </c>
      <c r="AP159" s="63"/>
      <c r="AQ159" s="63">
        <f t="shared" si="70"/>
        <v>20</v>
      </c>
      <c r="AR159" s="63">
        <f t="shared" si="71"/>
        <v>1</v>
      </c>
      <c r="AS159" s="63">
        <f t="shared" si="72"/>
        <v>10</v>
      </c>
      <c r="AT159" s="63">
        <f t="shared" si="73"/>
        <v>1</v>
      </c>
      <c r="AU159" s="63">
        <f t="shared" si="74"/>
        <v>0</v>
      </c>
      <c r="AV159" s="63">
        <f t="shared" si="75"/>
        <v>0</v>
      </c>
      <c r="AW159" s="63">
        <f t="shared" si="76"/>
        <v>0</v>
      </c>
      <c r="AX159" s="63">
        <f t="shared" si="77"/>
        <v>0</v>
      </c>
      <c r="AY159" s="64">
        <f t="shared" si="78"/>
        <v>0.78000000000000114</v>
      </c>
      <c r="AZ159" s="65">
        <f t="shared" si="79"/>
        <v>130.78</v>
      </c>
      <c r="BA159" s="45"/>
      <c r="BB159" s="66">
        <f t="shared" si="80"/>
        <v>130.78</v>
      </c>
      <c r="BC159" s="62">
        <f t="shared" si="81"/>
        <v>30.78</v>
      </c>
      <c r="BD159" s="62">
        <f t="shared" si="82"/>
        <v>30.78</v>
      </c>
      <c r="BE159" s="62">
        <f t="shared" si="83"/>
        <v>10.780000000000001</v>
      </c>
      <c r="BF159" s="62">
        <f t="shared" si="84"/>
        <v>0.78000000000000114</v>
      </c>
      <c r="BG159" s="62">
        <f t="shared" si="85"/>
        <v>0.78000000000000114</v>
      </c>
      <c r="BH159" s="62">
        <f t="shared" si="86"/>
        <v>0.78000000000000114</v>
      </c>
      <c r="BI159" s="62"/>
    </row>
    <row r="160" spans="1:61" ht="30" customHeight="1">
      <c r="A160" s="83">
        <v>148</v>
      </c>
      <c r="B160" s="50">
        <v>2654</v>
      </c>
      <c r="C160" s="84" t="s">
        <v>333</v>
      </c>
      <c r="D160" s="84" t="s">
        <v>450</v>
      </c>
      <c r="E160" s="85" t="s">
        <v>435</v>
      </c>
      <c r="F160" s="68">
        <v>40562</v>
      </c>
      <c r="G160" s="51">
        <v>208</v>
      </c>
      <c r="H160" s="52">
        <v>26</v>
      </c>
      <c r="I160" s="53">
        <f t="shared" si="59"/>
        <v>208</v>
      </c>
      <c r="J160" s="86"/>
      <c r="K160" s="87">
        <f t="shared" si="60"/>
        <v>0</v>
      </c>
      <c r="L160" s="86"/>
      <c r="M160" s="88">
        <f t="shared" si="61"/>
        <v>0</v>
      </c>
      <c r="N160" s="89"/>
      <c r="O160" s="87">
        <f t="shared" si="62"/>
        <v>0</v>
      </c>
      <c r="P160" s="57">
        <v>0</v>
      </c>
      <c r="Q160" s="57">
        <v>0</v>
      </c>
      <c r="R160" s="54"/>
      <c r="S160" s="55">
        <v>11</v>
      </c>
      <c r="T160" s="56"/>
      <c r="U160" s="57">
        <f t="shared" si="63"/>
        <v>0</v>
      </c>
      <c r="V160" s="57">
        <v>10</v>
      </c>
      <c r="W160" s="90">
        <v>7</v>
      </c>
      <c r="X160" s="56"/>
      <c r="Y160" s="91">
        <f t="shared" si="64"/>
        <v>0</v>
      </c>
      <c r="Z160" s="58"/>
      <c r="AA160" s="59"/>
      <c r="AB160" s="59">
        <v>0</v>
      </c>
      <c r="AC160" s="60">
        <f t="shared" si="65"/>
        <v>236</v>
      </c>
      <c r="AD160" s="60"/>
      <c r="AE160" s="61">
        <f t="shared" si="87"/>
        <v>4.72</v>
      </c>
      <c r="AF160" s="61">
        <v>0</v>
      </c>
      <c r="AG160" s="61">
        <v>0</v>
      </c>
      <c r="AH160" s="92">
        <v>0.5</v>
      </c>
      <c r="AI160" s="112">
        <v>100</v>
      </c>
      <c r="AJ160" s="93">
        <f t="shared" si="66"/>
        <v>130.78</v>
      </c>
      <c r="AK160" s="94"/>
      <c r="AL160" s="62"/>
      <c r="AM160" s="63">
        <f t="shared" si="67"/>
        <v>100</v>
      </c>
      <c r="AN160" s="63">
        <f t="shared" si="68"/>
        <v>1</v>
      </c>
      <c r="AO160" s="63">
        <f t="shared" si="69"/>
        <v>0</v>
      </c>
      <c r="AP160" s="63"/>
      <c r="AQ160" s="63">
        <f t="shared" si="70"/>
        <v>20</v>
      </c>
      <c r="AR160" s="63">
        <f t="shared" si="71"/>
        <v>1</v>
      </c>
      <c r="AS160" s="63">
        <f t="shared" si="72"/>
        <v>10</v>
      </c>
      <c r="AT160" s="63">
        <f t="shared" si="73"/>
        <v>1</v>
      </c>
      <c r="AU160" s="63">
        <f t="shared" si="74"/>
        <v>0</v>
      </c>
      <c r="AV160" s="63">
        <f t="shared" si="75"/>
        <v>0</v>
      </c>
      <c r="AW160" s="63">
        <f t="shared" si="76"/>
        <v>0</v>
      </c>
      <c r="AX160" s="63">
        <f t="shared" si="77"/>
        <v>0</v>
      </c>
      <c r="AY160" s="64">
        <f t="shared" si="78"/>
        <v>0.78000000000000114</v>
      </c>
      <c r="AZ160" s="65">
        <f t="shared" si="79"/>
        <v>130.78</v>
      </c>
      <c r="BA160" s="45"/>
      <c r="BB160" s="66">
        <f t="shared" si="80"/>
        <v>130.78</v>
      </c>
      <c r="BC160" s="62">
        <f t="shared" si="81"/>
        <v>30.78</v>
      </c>
      <c r="BD160" s="62">
        <f t="shared" si="82"/>
        <v>30.78</v>
      </c>
      <c r="BE160" s="62">
        <f t="shared" si="83"/>
        <v>10.780000000000001</v>
      </c>
      <c r="BF160" s="62">
        <f t="shared" si="84"/>
        <v>0.78000000000000114</v>
      </c>
      <c r="BG160" s="62">
        <f t="shared" si="85"/>
        <v>0.78000000000000114</v>
      </c>
      <c r="BH160" s="62">
        <f t="shared" si="86"/>
        <v>0.78000000000000114</v>
      </c>
      <c r="BI160" s="62"/>
    </row>
    <row r="161" spans="1:61" ht="30" customHeight="1">
      <c r="A161" s="83">
        <v>149</v>
      </c>
      <c r="B161" s="50">
        <v>3032</v>
      </c>
      <c r="C161" s="84" t="s">
        <v>451</v>
      </c>
      <c r="D161" s="84" t="s">
        <v>452</v>
      </c>
      <c r="E161" s="85" t="s">
        <v>435</v>
      </c>
      <c r="F161" s="68">
        <v>40868</v>
      </c>
      <c r="G161" s="51">
        <v>208</v>
      </c>
      <c r="H161" s="52">
        <v>26</v>
      </c>
      <c r="I161" s="53">
        <f t="shared" si="59"/>
        <v>208</v>
      </c>
      <c r="J161" s="86"/>
      <c r="K161" s="87">
        <f t="shared" si="60"/>
        <v>0</v>
      </c>
      <c r="L161" s="86"/>
      <c r="M161" s="88">
        <f t="shared" si="61"/>
        <v>0</v>
      </c>
      <c r="N161" s="89"/>
      <c r="O161" s="87">
        <f t="shared" si="62"/>
        <v>0</v>
      </c>
      <c r="P161" s="57">
        <v>0</v>
      </c>
      <c r="Q161" s="57">
        <v>0</v>
      </c>
      <c r="R161" s="54"/>
      <c r="S161" s="55">
        <v>11</v>
      </c>
      <c r="T161" s="56"/>
      <c r="U161" s="57">
        <f t="shared" si="63"/>
        <v>0</v>
      </c>
      <c r="V161" s="57">
        <v>10</v>
      </c>
      <c r="W161" s="90">
        <v>7</v>
      </c>
      <c r="X161" s="56"/>
      <c r="Y161" s="91">
        <f t="shared" si="64"/>
        <v>0</v>
      </c>
      <c r="Z161" s="58"/>
      <c r="AA161" s="59"/>
      <c r="AB161" s="59">
        <v>0</v>
      </c>
      <c r="AC161" s="60">
        <f t="shared" si="65"/>
        <v>236</v>
      </c>
      <c r="AD161" s="60"/>
      <c r="AE161" s="61">
        <f t="shared" si="87"/>
        <v>4.72</v>
      </c>
      <c r="AF161" s="61">
        <v>0</v>
      </c>
      <c r="AG161" s="61">
        <v>0</v>
      </c>
      <c r="AH161" s="92">
        <v>0.5</v>
      </c>
      <c r="AI161" s="112">
        <v>100</v>
      </c>
      <c r="AJ161" s="93">
        <f t="shared" si="66"/>
        <v>130.78</v>
      </c>
      <c r="AK161" s="94"/>
      <c r="AL161" s="62"/>
      <c r="AM161" s="63">
        <f t="shared" si="67"/>
        <v>100</v>
      </c>
      <c r="AN161" s="63">
        <f t="shared" si="68"/>
        <v>1</v>
      </c>
      <c r="AO161" s="63">
        <f t="shared" si="69"/>
        <v>0</v>
      </c>
      <c r="AP161" s="63"/>
      <c r="AQ161" s="63">
        <f t="shared" si="70"/>
        <v>20</v>
      </c>
      <c r="AR161" s="63">
        <f t="shared" si="71"/>
        <v>1</v>
      </c>
      <c r="AS161" s="63">
        <f t="shared" si="72"/>
        <v>10</v>
      </c>
      <c r="AT161" s="63">
        <f t="shared" si="73"/>
        <v>1</v>
      </c>
      <c r="AU161" s="63">
        <f t="shared" si="74"/>
        <v>0</v>
      </c>
      <c r="AV161" s="63">
        <f t="shared" si="75"/>
        <v>0</v>
      </c>
      <c r="AW161" s="63">
        <f t="shared" si="76"/>
        <v>0</v>
      </c>
      <c r="AX161" s="63">
        <f t="shared" si="77"/>
        <v>0</v>
      </c>
      <c r="AY161" s="64">
        <f t="shared" si="78"/>
        <v>0.78000000000000114</v>
      </c>
      <c r="AZ161" s="65">
        <f t="shared" si="79"/>
        <v>130.78</v>
      </c>
      <c r="BA161" s="45"/>
      <c r="BB161" s="66">
        <f t="shared" si="80"/>
        <v>130.78</v>
      </c>
      <c r="BC161" s="62">
        <f t="shared" si="81"/>
        <v>30.78</v>
      </c>
      <c r="BD161" s="62">
        <f t="shared" si="82"/>
        <v>30.78</v>
      </c>
      <c r="BE161" s="62">
        <f t="shared" si="83"/>
        <v>10.780000000000001</v>
      </c>
      <c r="BF161" s="62">
        <f t="shared" si="84"/>
        <v>0.78000000000000114</v>
      </c>
      <c r="BG161" s="62">
        <f t="shared" si="85"/>
        <v>0.78000000000000114</v>
      </c>
      <c r="BH161" s="62">
        <f t="shared" si="86"/>
        <v>0.78000000000000114</v>
      </c>
      <c r="BI161" s="62"/>
    </row>
    <row r="162" spans="1:61" ht="30" customHeight="1">
      <c r="A162" s="83">
        <v>150</v>
      </c>
      <c r="B162" s="50">
        <v>3048</v>
      </c>
      <c r="C162" s="84" t="s">
        <v>453</v>
      </c>
      <c r="D162" s="84" t="s">
        <v>454</v>
      </c>
      <c r="E162" s="85" t="s">
        <v>435</v>
      </c>
      <c r="F162" s="68">
        <v>40878</v>
      </c>
      <c r="G162" s="51">
        <v>208</v>
      </c>
      <c r="H162" s="52">
        <v>26</v>
      </c>
      <c r="I162" s="53">
        <f t="shared" si="59"/>
        <v>208</v>
      </c>
      <c r="J162" s="86"/>
      <c r="K162" s="87">
        <f t="shared" si="60"/>
        <v>0</v>
      </c>
      <c r="L162" s="86"/>
      <c r="M162" s="88">
        <f t="shared" si="61"/>
        <v>0</v>
      </c>
      <c r="N162" s="89"/>
      <c r="O162" s="87">
        <f t="shared" si="62"/>
        <v>0</v>
      </c>
      <c r="P162" s="57">
        <v>0</v>
      </c>
      <c r="Q162" s="57">
        <v>0</v>
      </c>
      <c r="R162" s="54"/>
      <c r="S162" s="55">
        <v>11</v>
      </c>
      <c r="T162" s="56"/>
      <c r="U162" s="57">
        <f t="shared" si="63"/>
        <v>0</v>
      </c>
      <c r="V162" s="57">
        <v>10</v>
      </c>
      <c r="W162" s="90">
        <v>7</v>
      </c>
      <c r="X162" s="56"/>
      <c r="Y162" s="91">
        <f t="shared" si="64"/>
        <v>0</v>
      </c>
      <c r="Z162" s="58"/>
      <c r="AA162" s="59"/>
      <c r="AB162" s="59">
        <v>0</v>
      </c>
      <c r="AC162" s="60">
        <f t="shared" si="65"/>
        <v>236</v>
      </c>
      <c r="AD162" s="60"/>
      <c r="AE162" s="61">
        <f t="shared" si="87"/>
        <v>4.72</v>
      </c>
      <c r="AF162" s="61">
        <v>0</v>
      </c>
      <c r="AG162" s="61">
        <v>0</v>
      </c>
      <c r="AH162" s="92"/>
      <c r="AI162" s="112">
        <v>100</v>
      </c>
      <c r="AJ162" s="93">
        <f t="shared" si="66"/>
        <v>131.28</v>
      </c>
      <c r="AK162" s="94"/>
      <c r="AL162" s="62"/>
      <c r="AM162" s="63">
        <f t="shared" si="67"/>
        <v>100</v>
      </c>
      <c r="AN162" s="63">
        <f t="shared" si="68"/>
        <v>1</v>
      </c>
      <c r="AO162" s="63">
        <f t="shared" si="69"/>
        <v>0</v>
      </c>
      <c r="AP162" s="63"/>
      <c r="AQ162" s="63">
        <f t="shared" si="70"/>
        <v>20</v>
      </c>
      <c r="AR162" s="63">
        <f t="shared" si="71"/>
        <v>1</v>
      </c>
      <c r="AS162" s="63">
        <f t="shared" si="72"/>
        <v>10</v>
      </c>
      <c r="AT162" s="63">
        <f t="shared" si="73"/>
        <v>1</v>
      </c>
      <c r="AU162" s="63">
        <f t="shared" si="74"/>
        <v>0</v>
      </c>
      <c r="AV162" s="63">
        <f t="shared" si="75"/>
        <v>0</v>
      </c>
      <c r="AW162" s="63">
        <f t="shared" si="76"/>
        <v>1</v>
      </c>
      <c r="AX162" s="63">
        <f t="shared" si="77"/>
        <v>1</v>
      </c>
      <c r="AY162" s="64">
        <f t="shared" si="78"/>
        <v>0.28000000000000114</v>
      </c>
      <c r="AZ162" s="65">
        <f t="shared" si="79"/>
        <v>131.28</v>
      </c>
      <c r="BA162" s="45"/>
      <c r="BB162" s="66">
        <f t="shared" si="80"/>
        <v>131.28</v>
      </c>
      <c r="BC162" s="62">
        <f t="shared" si="81"/>
        <v>31.28</v>
      </c>
      <c r="BD162" s="62">
        <f t="shared" si="82"/>
        <v>31.28</v>
      </c>
      <c r="BE162" s="62">
        <f t="shared" si="83"/>
        <v>11.280000000000001</v>
      </c>
      <c r="BF162" s="62">
        <f t="shared" si="84"/>
        <v>1.2800000000000011</v>
      </c>
      <c r="BG162" s="62">
        <f t="shared" si="85"/>
        <v>1.2800000000000011</v>
      </c>
      <c r="BH162" s="62">
        <f t="shared" si="86"/>
        <v>0.28000000000000114</v>
      </c>
      <c r="BI162" s="62"/>
    </row>
    <row r="163" spans="1:61" ht="30" customHeight="1">
      <c r="A163" s="83">
        <v>151</v>
      </c>
      <c r="B163" s="50">
        <v>3852</v>
      </c>
      <c r="C163" s="84" t="s">
        <v>455</v>
      </c>
      <c r="D163" s="84" t="s">
        <v>456</v>
      </c>
      <c r="E163" s="85" t="s">
        <v>435</v>
      </c>
      <c r="F163" s="68">
        <v>41337</v>
      </c>
      <c r="G163" s="51">
        <v>208</v>
      </c>
      <c r="H163" s="52">
        <v>26</v>
      </c>
      <c r="I163" s="53">
        <f t="shared" si="59"/>
        <v>208</v>
      </c>
      <c r="J163" s="86"/>
      <c r="K163" s="87">
        <f t="shared" si="60"/>
        <v>0</v>
      </c>
      <c r="L163" s="86"/>
      <c r="M163" s="88">
        <f t="shared" si="61"/>
        <v>0</v>
      </c>
      <c r="N163" s="89"/>
      <c r="O163" s="87">
        <f t="shared" si="62"/>
        <v>0</v>
      </c>
      <c r="P163" s="57">
        <v>0</v>
      </c>
      <c r="Q163" s="57">
        <v>0</v>
      </c>
      <c r="R163" s="54"/>
      <c r="S163" s="55">
        <v>11</v>
      </c>
      <c r="T163" s="56"/>
      <c r="U163" s="57">
        <f t="shared" si="63"/>
        <v>0</v>
      </c>
      <c r="V163" s="57">
        <v>10</v>
      </c>
      <c r="W163" s="90">
        <v>7</v>
      </c>
      <c r="X163" s="56"/>
      <c r="Y163" s="91">
        <f t="shared" si="64"/>
        <v>0</v>
      </c>
      <c r="Z163" s="58"/>
      <c r="AA163" s="59"/>
      <c r="AB163" s="59">
        <v>0</v>
      </c>
      <c r="AC163" s="60">
        <f t="shared" si="65"/>
        <v>236</v>
      </c>
      <c r="AD163" s="60"/>
      <c r="AE163" s="61">
        <f t="shared" si="87"/>
        <v>4.72</v>
      </c>
      <c r="AF163" s="61">
        <v>0</v>
      </c>
      <c r="AG163" s="61">
        <v>0</v>
      </c>
      <c r="AH163" s="92"/>
      <c r="AI163" s="112">
        <v>100</v>
      </c>
      <c r="AJ163" s="93">
        <f t="shared" si="66"/>
        <v>131.28</v>
      </c>
      <c r="AK163" s="94"/>
      <c r="AL163" s="62"/>
      <c r="AM163" s="63">
        <f t="shared" si="67"/>
        <v>100</v>
      </c>
      <c r="AN163" s="63">
        <f t="shared" si="68"/>
        <v>1</v>
      </c>
      <c r="AO163" s="63">
        <f t="shared" si="69"/>
        <v>0</v>
      </c>
      <c r="AP163" s="63"/>
      <c r="AQ163" s="63">
        <f t="shared" si="70"/>
        <v>20</v>
      </c>
      <c r="AR163" s="63">
        <f t="shared" si="71"/>
        <v>1</v>
      </c>
      <c r="AS163" s="63">
        <f t="shared" si="72"/>
        <v>10</v>
      </c>
      <c r="AT163" s="63">
        <f t="shared" si="73"/>
        <v>1</v>
      </c>
      <c r="AU163" s="63">
        <f t="shared" si="74"/>
        <v>0</v>
      </c>
      <c r="AV163" s="63">
        <f t="shared" si="75"/>
        <v>0</v>
      </c>
      <c r="AW163" s="63">
        <f t="shared" si="76"/>
        <v>1</v>
      </c>
      <c r="AX163" s="63">
        <f t="shared" si="77"/>
        <v>1</v>
      </c>
      <c r="AY163" s="64">
        <f t="shared" si="78"/>
        <v>0.28000000000000114</v>
      </c>
      <c r="AZ163" s="65">
        <f t="shared" si="79"/>
        <v>131.28</v>
      </c>
      <c r="BA163" s="45"/>
      <c r="BB163" s="66">
        <f t="shared" si="80"/>
        <v>131.28</v>
      </c>
      <c r="BC163" s="62">
        <f t="shared" si="81"/>
        <v>31.28</v>
      </c>
      <c r="BD163" s="62">
        <f t="shared" si="82"/>
        <v>31.28</v>
      </c>
      <c r="BE163" s="62">
        <f t="shared" si="83"/>
        <v>11.280000000000001</v>
      </c>
      <c r="BF163" s="62">
        <f t="shared" si="84"/>
        <v>1.2800000000000011</v>
      </c>
      <c r="BG163" s="62">
        <f t="shared" si="85"/>
        <v>1.2800000000000011</v>
      </c>
      <c r="BH163" s="62">
        <f t="shared" si="86"/>
        <v>0.28000000000000114</v>
      </c>
      <c r="BI163" s="62"/>
    </row>
    <row r="164" spans="1:61" ht="30" customHeight="1">
      <c r="A164" s="83">
        <v>152</v>
      </c>
      <c r="B164" s="50">
        <v>4485</v>
      </c>
      <c r="C164" s="84" t="s">
        <v>457</v>
      </c>
      <c r="D164" s="84" t="s">
        <v>313</v>
      </c>
      <c r="E164" s="85" t="s">
        <v>435</v>
      </c>
      <c r="F164" s="68">
        <v>41730</v>
      </c>
      <c r="G164" s="51">
        <v>208</v>
      </c>
      <c r="H164" s="52">
        <v>26</v>
      </c>
      <c r="I164" s="53">
        <f t="shared" si="59"/>
        <v>208</v>
      </c>
      <c r="J164" s="86"/>
      <c r="K164" s="87">
        <f t="shared" si="60"/>
        <v>0</v>
      </c>
      <c r="L164" s="86"/>
      <c r="M164" s="88">
        <f t="shared" si="61"/>
        <v>0</v>
      </c>
      <c r="N164" s="89"/>
      <c r="O164" s="87">
        <f t="shared" si="62"/>
        <v>0</v>
      </c>
      <c r="P164" s="57">
        <v>0</v>
      </c>
      <c r="Q164" s="57">
        <v>0</v>
      </c>
      <c r="R164" s="54"/>
      <c r="S164" s="55">
        <v>11</v>
      </c>
      <c r="T164" s="56"/>
      <c r="U164" s="57">
        <f t="shared" si="63"/>
        <v>0</v>
      </c>
      <c r="V164" s="57">
        <v>0</v>
      </c>
      <c r="W164" s="90">
        <v>7</v>
      </c>
      <c r="X164" s="56">
        <v>8</v>
      </c>
      <c r="Y164" s="91">
        <f t="shared" si="64"/>
        <v>8</v>
      </c>
      <c r="Z164" s="58"/>
      <c r="AA164" s="59"/>
      <c r="AB164" s="59">
        <v>0</v>
      </c>
      <c r="AC164" s="60">
        <f t="shared" si="65"/>
        <v>218</v>
      </c>
      <c r="AD164" s="60"/>
      <c r="AE164" s="61">
        <f t="shared" si="87"/>
        <v>4.3600000000000003</v>
      </c>
      <c r="AF164" s="61">
        <v>0</v>
      </c>
      <c r="AG164" s="61">
        <v>0</v>
      </c>
      <c r="AH164" s="92"/>
      <c r="AI164" s="112">
        <v>100</v>
      </c>
      <c r="AJ164" s="93">
        <f t="shared" si="66"/>
        <v>113.63999999999999</v>
      </c>
      <c r="AK164" s="94"/>
      <c r="AL164" s="62"/>
      <c r="AM164" s="63">
        <f t="shared" si="67"/>
        <v>100</v>
      </c>
      <c r="AN164" s="63">
        <f t="shared" si="68"/>
        <v>1</v>
      </c>
      <c r="AO164" s="63">
        <f t="shared" si="69"/>
        <v>0</v>
      </c>
      <c r="AP164" s="63"/>
      <c r="AQ164" s="63">
        <f t="shared" si="70"/>
        <v>0</v>
      </c>
      <c r="AR164" s="63">
        <f t="shared" si="71"/>
        <v>0</v>
      </c>
      <c r="AS164" s="63">
        <f t="shared" si="72"/>
        <v>10</v>
      </c>
      <c r="AT164" s="63">
        <f t="shared" si="73"/>
        <v>1</v>
      </c>
      <c r="AU164" s="63">
        <f t="shared" si="74"/>
        <v>0</v>
      </c>
      <c r="AV164" s="63">
        <f t="shared" si="75"/>
        <v>0</v>
      </c>
      <c r="AW164" s="63">
        <f t="shared" si="76"/>
        <v>3</v>
      </c>
      <c r="AX164" s="63">
        <f t="shared" si="77"/>
        <v>3</v>
      </c>
      <c r="AY164" s="64">
        <f t="shared" si="78"/>
        <v>0.63999999999998636</v>
      </c>
      <c r="AZ164" s="65">
        <f t="shared" si="79"/>
        <v>113.63999999999999</v>
      </c>
      <c r="BA164" s="45"/>
      <c r="BB164" s="66">
        <f t="shared" si="80"/>
        <v>113.63999999999999</v>
      </c>
      <c r="BC164" s="62">
        <f t="shared" si="81"/>
        <v>13.639999999999986</v>
      </c>
      <c r="BD164" s="62">
        <f t="shared" si="82"/>
        <v>13.639999999999986</v>
      </c>
      <c r="BE164" s="62">
        <f t="shared" si="83"/>
        <v>13.639999999999986</v>
      </c>
      <c r="BF164" s="62">
        <f t="shared" si="84"/>
        <v>3.6399999999999864</v>
      </c>
      <c r="BG164" s="62">
        <f t="shared" si="85"/>
        <v>3.6399999999999864</v>
      </c>
      <c r="BH164" s="62">
        <f t="shared" si="86"/>
        <v>0.63999999999998636</v>
      </c>
      <c r="BI164" s="62"/>
    </row>
    <row r="165" spans="1:61" ht="30" customHeight="1">
      <c r="A165" s="83">
        <v>153</v>
      </c>
      <c r="B165" s="50">
        <v>4627</v>
      </c>
      <c r="C165" s="84" t="s">
        <v>458</v>
      </c>
      <c r="D165" s="84" t="s">
        <v>459</v>
      </c>
      <c r="E165" s="85" t="s">
        <v>435</v>
      </c>
      <c r="F165" s="68">
        <v>41813</v>
      </c>
      <c r="G165" s="51">
        <v>208</v>
      </c>
      <c r="H165" s="52">
        <v>26</v>
      </c>
      <c r="I165" s="53">
        <f t="shared" si="59"/>
        <v>208</v>
      </c>
      <c r="J165" s="86"/>
      <c r="K165" s="87">
        <f t="shared" si="60"/>
        <v>0</v>
      </c>
      <c r="L165" s="86"/>
      <c r="M165" s="88">
        <f t="shared" si="61"/>
        <v>0</v>
      </c>
      <c r="N165" s="89"/>
      <c r="O165" s="87">
        <f t="shared" si="62"/>
        <v>0</v>
      </c>
      <c r="P165" s="57">
        <v>0</v>
      </c>
      <c r="Q165" s="57">
        <v>0</v>
      </c>
      <c r="R165" s="54"/>
      <c r="S165" s="55">
        <v>11</v>
      </c>
      <c r="T165" s="56"/>
      <c r="U165" s="57">
        <f t="shared" si="63"/>
        <v>0</v>
      </c>
      <c r="V165" s="57">
        <v>10</v>
      </c>
      <c r="W165" s="90">
        <v>7</v>
      </c>
      <c r="X165" s="56"/>
      <c r="Y165" s="91">
        <f t="shared" si="64"/>
        <v>0</v>
      </c>
      <c r="Z165" s="58"/>
      <c r="AA165" s="59"/>
      <c r="AB165" s="59">
        <v>0</v>
      </c>
      <c r="AC165" s="60">
        <f t="shared" si="65"/>
        <v>236</v>
      </c>
      <c r="AD165" s="60"/>
      <c r="AE165" s="61">
        <f t="shared" si="87"/>
        <v>4.72</v>
      </c>
      <c r="AF165" s="61">
        <v>0</v>
      </c>
      <c r="AG165" s="61">
        <v>0</v>
      </c>
      <c r="AH165" s="92"/>
      <c r="AI165" s="112">
        <v>100</v>
      </c>
      <c r="AJ165" s="93">
        <f t="shared" si="66"/>
        <v>131.28</v>
      </c>
      <c r="AK165" s="94"/>
      <c r="AL165" s="62"/>
      <c r="AM165" s="63">
        <f t="shared" si="67"/>
        <v>100</v>
      </c>
      <c r="AN165" s="63">
        <f t="shared" si="68"/>
        <v>1</v>
      </c>
      <c r="AO165" s="63">
        <f t="shared" si="69"/>
        <v>0</v>
      </c>
      <c r="AP165" s="63"/>
      <c r="AQ165" s="63">
        <f t="shared" si="70"/>
        <v>20</v>
      </c>
      <c r="AR165" s="63">
        <f t="shared" si="71"/>
        <v>1</v>
      </c>
      <c r="AS165" s="63">
        <f t="shared" si="72"/>
        <v>10</v>
      </c>
      <c r="AT165" s="63">
        <f t="shared" si="73"/>
        <v>1</v>
      </c>
      <c r="AU165" s="63">
        <f t="shared" si="74"/>
        <v>0</v>
      </c>
      <c r="AV165" s="63">
        <f t="shared" si="75"/>
        <v>0</v>
      </c>
      <c r="AW165" s="63">
        <f t="shared" si="76"/>
        <v>1</v>
      </c>
      <c r="AX165" s="63">
        <f t="shared" si="77"/>
        <v>1</v>
      </c>
      <c r="AY165" s="64">
        <f t="shared" si="78"/>
        <v>0.28000000000000114</v>
      </c>
      <c r="AZ165" s="65">
        <f t="shared" si="79"/>
        <v>131.28</v>
      </c>
      <c r="BA165" s="45"/>
      <c r="BB165" s="66">
        <f t="shared" si="80"/>
        <v>131.28</v>
      </c>
      <c r="BC165" s="62">
        <f t="shared" si="81"/>
        <v>31.28</v>
      </c>
      <c r="BD165" s="62">
        <f t="shared" si="82"/>
        <v>31.28</v>
      </c>
      <c r="BE165" s="62">
        <f t="shared" si="83"/>
        <v>11.280000000000001</v>
      </c>
      <c r="BF165" s="62">
        <f t="shared" si="84"/>
        <v>1.2800000000000011</v>
      </c>
      <c r="BG165" s="62">
        <f t="shared" si="85"/>
        <v>1.2800000000000011</v>
      </c>
      <c r="BH165" s="62">
        <f t="shared" si="86"/>
        <v>0.28000000000000114</v>
      </c>
      <c r="BI165" s="62"/>
    </row>
    <row r="166" spans="1:61" ht="30" customHeight="1">
      <c r="A166" s="83">
        <v>154</v>
      </c>
      <c r="B166" s="50">
        <v>4913</v>
      </c>
      <c r="C166" s="84" t="s">
        <v>460</v>
      </c>
      <c r="D166" s="84" t="s">
        <v>461</v>
      </c>
      <c r="E166" s="85" t="s">
        <v>435</v>
      </c>
      <c r="F166" s="68">
        <v>41954</v>
      </c>
      <c r="G166" s="51">
        <v>208</v>
      </c>
      <c r="H166" s="52">
        <v>26</v>
      </c>
      <c r="I166" s="53">
        <f t="shared" si="59"/>
        <v>208</v>
      </c>
      <c r="J166" s="86"/>
      <c r="K166" s="87">
        <f t="shared" si="60"/>
        <v>0</v>
      </c>
      <c r="L166" s="86"/>
      <c r="M166" s="88">
        <f t="shared" si="61"/>
        <v>0</v>
      </c>
      <c r="N166" s="89"/>
      <c r="O166" s="87">
        <f t="shared" si="62"/>
        <v>0</v>
      </c>
      <c r="P166" s="57">
        <v>0</v>
      </c>
      <c r="Q166" s="57">
        <v>0</v>
      </c>
      <c r="R166" s="54"/>
      <c r="S166" s="55">
        <v>11</v>
      </c>
      <c r="T166" s="56"/>
      <c r="U166" s="57">
        <f t="shared" si="63"/>
        <v>0</v>
      </c>
      <c r="V166" s="57">
        <v>10</v>
      </c>
      <c r="W166" s="90">
        <v>7</v>
      </c>
      <c r="X166" s="56"/>
      <c r="Y166" s="91">
        <f t="shared" si="64"/>
        <v>0</v>
      </c>
      <c r="Z166" s="58"/>
      <c r="AA166" s="59"/>
      <c r="AB166" s="59">
        <v>0</v>
      </c>
      <c r="AC166" s="60">
        <f t="shared" si="65"/>
        <v>236</v>
      </c>
      <c r="AD166" s="60"/>
      <c r="AE166" s="61">
        <f t="shared" si="87"/>
        <v>4.72</v>
      </c>
      <c r="AF166" s="61">
        <v>0</v>
      </c>
      <c r="AG166" s="61">
        <v>0</v>
      </c>
      <c r="AH166" s="92">
        <v>0.5</v>
      </c>
      <c r="AI166" s="112">
        <v>100</v>
      </c>
      <c r="AJ166" s="93">
        <f t="shared" si="66"/>
        <v>130.78</v>
      </c>
      <c r="AK166" s="94"/>
      <c r="AL166" s="62"/>
      <c r="AM166" s="63">
        <f t="shared" si="67"/>
        <v>100</v>
      </c>
      <c r="AN166" s="63">
        <f t="shared" si="68"/>
        <v>1</v>
      </c>
      <c r="AO166" s="63">
        <f t="shared" si="69"/>
        <v>0</v>
      </c>
      <c r="AP166" s="63"/>
      <c r="AQ166" s="63">
        <f t="shared" si="70"/>
        <v>20</v>
      </c>
      <c r="AR166" s="63">
        <f t="shared" si="71"/>
        <v>1</v>
      </c>
      <c r="AS166" s="63">
        <f t="shared" si="72"/>
        <v>10</v>
      </c>
      <c r="AT166" s="63">
        <f t="shared" si="73"/>
        <v>1</v>
      </c>
      <c r="AU166" s="63">
        <f t="shared" si="74"/>
        <v>0</v>
      </c>
      <c r="AV166" s="63">
        <f t="shared" si="75"/>
        <v>0</v>
      </c>
      <c r="AW166" s="63">
        <f t="shared" si="76"/>
        <v>0</v>
      </c>
      <c r="AX166" s="63">
        <f t="shared" si="77"/>
        <v>0</v>
      </c>
      <c r="AY166" s="64">
        <f t="shared" si="78"/>
        <v>0.78000000000000114</v>
      </c>
      <c r="AZ166" s="65">
        <f t="shared" si="79"/>
        <v>130.78</v>
      </c>
      <c r="BA166" s="45"/>
      <c r="BB166" s="66">
        <f t="shared" si="80"/>
        <v>130.78</v>
      </c>
      <c r="BC166" s="62">
        <f t="shared" si="81"/>
        <v>30.78</v>
      </c>
      <c r="BD166" s="62">
        <f t="shared" si="82"/>
        <v>30.78</v>
      </c>
      <c r="BE166" s="62">
        <f t="shared" si="83"/>
        <v>10.780000000000001</v>
      </c>
      <c r="BF166" s="62">
        <f t="shared" si="84"/>
        <v>0.78000000000000114</v>
      </c>
      <c r="BG166" s="62">
        <f t="shared" si="85"/>
        <v>0.78000000000000114</v>
      </c>
      <c r="BH166" s="62">
        <f t="shared" si="86"/>
        <v>0.78000000000000114</v>
      </c>
      <c r="BI166" s="62"/>
    </row>
    <row r="167" spans="1:61" ht="30" customHeight="1">
      <c r="A167" s="83">
        <v>155</v>
      </c>
      <c r="B167" s="50">
        <v>5223</v>
      </c>
      <c r="C167" s="84" t="s">
        <v>462</v>
      </c>
      <c r="D167" s="84" t="s">
        <v>143</v>
      </c>
      <c r="E167" s="85" t="s">
        <v>435</v>
      </c>
      <c r="F167" s="68">
        <v>42065</v>
      </c>
      <c r="G167" s="51">
        <v>208</v>
      </c>
      <c r="H167" s="52">
        <v>26</v>
      </c>
      <c r="I167" s="53">
        <f t="shared" si="59"/>
        <v>208</v>
      </c>
      <c r="J167" s="86"/>
      <c r="K167" s="87">
        <f t="shared" si="60"/>
        <v>0</v>
      </c>
      <c r="L167" s="86"/>
      <c r="M167" s="88">
        <f t="shared" si="61"/>
        <v>0</v>
      </c>
      <c r="N167" s="89"/>
      <c r="O167" s="87">
        <f t="shared" si="62"/>
        <v>0</v>
      </c>
      <c r="P167" s="57">
        <v>0</v>
      </c>
      <c r="Q167" s="57">
        <v>0</v>
      </c>
      <c r="R167" s="54"/>
      <c r="S167" s="55">
        <v>10</v>
      </c>
      <c r="T167" s="56"/>
      <c r="U167" s="57">
        <f t="shared" si="63"/>
        <v>0</v>
      </c>
      <c r="V167" s="57">
        <v>10</v>
      </c>
      <c r="W167" s="90">
        <v>7</v>
      </c>
      <c r="X167" s="56"/>
      <c r="Y167" s="91">
        <f t="shared" si="64"/>
        <v>0</v>
      </c>
      <c r="Z167" s="58"/>
      <c r="AA167" s="59"/>
      <c r="AB167" s="59">
        <v>0</v>
      </c>
      <c r="AC167" s="60">
        <f t="shared" si="65"/>
        <v>235</v>
      </c>
      <c r="AD167" s="60"/>
      <c r="AE167" s="61">
        <f t="shared" si="87"/>
        <v>4.7</v>
      </c>
      <c r="AF167" s="61">
        <v>0</v>
      </c>
      <c r="AG167" s="61">
        <v>0</v>
      </c>
      <c r="AH167" s="92">
        <v>0.5</v>
      </c>
      <c r="AI167" s="112">
        <v>100</v>
      </c>
      <c r="AJ167" s="93">
        <f t="shared" si="66"/>
        <v>129.80000000000001</v>
      </c>
      <c r="AK167" s="94"/>
      <c r="AL167" s="62"/>
      <c r="AM167" s="63">
        <f t="shared" si="67"/>
        <v>100</v>
      </c>
      <c r="AN167" s="63">
        <f t="shared" si="68"/>
        <v>1</v>
      </c>
      <c r="AO167" s="63">
        <f t="shared" si="69"/>
        <v>0</v>
      </c>
      <c r="AP167" s="63"/>
      <c r="AQ167" s="63">
        <f t="shared" si="70"/>
        <v>20</v>
      </c>
      <c r="AR167" s="63">
        <f t="shared" si="71"/>
        <v>1</v>
      </c>
      <c r="AS167" s="63">
        <f t="shared" si="72"/>
        <v>0</v>
      </c>
      <c r="AT167" s="63">
        <f t="shared" si="73"/>
        <v>0</v>
      </c>
      <c r="AU167" s="63">
        <f t="shared" si="74"/>
        <v>5</v>
      </c>
      <c r="AV167" s="63">
        <f t="shared" si="75"/>
        <v>1</v>
      </c>
      <c r="AW167" s="63">
        <f t="shared" si="76"/>
        <v>4</v>
      </c>
      <c r="AX167" s="63">
        <f t="shared" si="77"/>
        <v>4</v>
      </c>
      <c r="AY167" s="64">
        <f t="shared" si="78"/>
        <v>0.80000000000001137</v>
      </c>
      <c r="AZ167" s="65">
        <f t="shared" si="79"/>
        <v>129.80000000000001</v>
      </c>
      <c r="BA167" s="45"/>
      <c r="BB167" s="66">
        <f t="shared" si="80"/>
        <v>129.80000000000001</v>
      </c>
      <c r="BC167" s="62">
        <f t="shared" si="81"/>
        <v>29.800000000000011</v>
      </c>
      <c r="BD167" s="62">
        <f t="shared" si="82"/>
        <v>29.800000000000011</v>
      </c>
      <c r="BE167" s="62">
        <f t="shared" si="83"/>
        <v>9.8000000000000114</v>
      </c>
      <c r="BF167" s="62">
        <f t="shared" si="84"/>
        <v>9.8000000000000114</v>
      </c>
      <c r="BG167" s="62">
        <f t="shared" si="85"/>
        <v>4.8000000000000114</v>
      </c>
      <c r="BH167" s="62">
        <f t="shared" si="86"/>
        <v>0.80000000000001137</v>
      </c>
      <c r="BI167" s="62"/>
    </row>
    <row r="168" spans="1:61" ht="30" customHeight="1">
      <c r="A168" s="83">
        <v>156</v>
      </c>
      <c r="B168" s="50">
        <v>5234</v>
      </c>
      <c r="C168" s="84" t="s">
        <v>463</v>
      </c>
      <c r="D168" s="84" t="s">
        <v>343</v>
      </c>
      <c r="E168" s="85" t="s">
        <v>435</v>
      </c>
      <c r="F168" s="68">
        <v>42065</v>
      </c>
      <c r="G168" s="51">
        <v>208</v>
      </c>
      <c r="H168" s="52">
        <v>26</v>
      </c>
      <c r="I168" s="53">
        <f t="shared" si="59"/>
        <v>208</v>
      </c>
      <c r="J168" s="86"/>
      <c r="K168" s="87">
        <f t="shared" si="60"/>
        <v>0</v>
      </c>
      <c r="L168" s="86"/>
      <c r="M168" s="88">
        <f t="shared" si="61"/>
        <v>0</v>
      </c>
      <c r="N168" s="89"/>
      <c r="O168" s="87">
        <f t="shared" si="62"/>
        <v>0</v>
      </c>
      <c r="P168" s="57">
        <v>0</v>
      </c>
      <c r="Q168" s="57">
        <v>0</v>
      </c>
      <c r="R168" s="54"/>
      <c r="S168" s="55">
        <v>10</v>
      </c>
      <c r="T168" s="56"/>
      <c r="U168" s="57">
        <f t="shared" si="63"/>
        <v>0</v>
      </c>
      <c r="V168" s="57">
        <v>0</v>
      </c>
      <c r="W168" s="90">
        <v>7</v>
      </c>
      <c r="X168" s="56">
        <v>16</v>
      </c>
      <c r="Y168" s="91">
        <f t="shared" si="64"/>
        <v>16</v>
      </c>
      <c r="Z168" s="58"/>
      <c r="AA168" s="59"/>
      <c r="AB168" s="59">
        <v>0</v>
      </c>
      <c r="AC168" s="60">
        <f t="shared" si="65"/>
        <v>209</v>
      </c>
      <c r="AD168" s="60"/>
      <c r="AE168" s="61">
        <f t="shared" si="87"/>
        <v>4.18</v>
      </c>
      <c r="AF168" s="61">
        <v>0</v>
      </c>
      <c r="AG168" s="61">
        <v>0</v>
      </c>
      <c r="AH168" s="92">
        <v>0.5</v>
      </c>
      <c r="AI168" s="112">
        <v>100</v>
      </c>
      <c r="AJ168" s="93">
        <f t="shared" si="66"/>
        <v>104.32</v>
      </c>
      <c r="AK168" s="94"/>
      <c r="AL168" s="62"/>
      <c r="AM168" s="63">
        <f t="shared" si="67"/>
        <v>100</v>
      </c>
      <c r="AN168" s="63">
        <f t="shared" si="68"/>
        <v>1</v>
      </c>
      <c r="AO168" s="63">
        <f t="shared" si="69"/>
        <v>0</v>
      </c>
      <c r="AP168" s="63"/>
      <c r="AQ168" s="63">
        <f t="shared" si="70"/>
        <v>0</v>
      </c>
      <c r="AR168" s="63">
        <f t="shared" si="71"/>
        <v>0</v>
      </c>
      <c r="AS168" s="63">
        <f t="shared" si="72"/>
        <v>0</v>
      </c>
      <c r="AT168" s="63">
        <f t="shared" si="73"/>
        <v>0</v>
      </c>
      <c r="AU168" s="63">
        <f t="shared" si="74"/>
        <v>0</v>
      </c>
      <c r="AV168" s="63">
        <f t="shared" si="75"/>
        <v>0</v>
      </c>
      <c r="AW168" s="63">
        <f t="shared" si="76"/>
        <v>4</v>
      </c>
      <c r="AX168" s="63">
        <f t="shared" si="77"/>
        <v>4</v>
      </c>
      <c r="AY168" s="64">
        <f t="shared" si="78"/>
        <v>0.31999999999999318</v>
      </c>
      <c r="AZ168" s="65">
        <f t="shared" si="79"/>
        <v>104.32</v>
      </c>
      <c r="BA168" s="45"/>
      <c r="BB168" s="66">
        <f t="shared" si="80"/>
        <v>104.32</v>
      </c>
      <c r="BC168" s="62">
        <f t="shared" si="81"/>
        <v>4.3199999999999932</v>
      </c>
      <c r="BD168" s="62">
        <f t="shared" si="82"/>
        <v>4.3199999999999932</v>
      </c>
      <c r="BE168" s="62">
        <f t="shared" si="83"/>
        <v>4.3199999999999932</v>
      </c>
      <c r="BF168" s="62">
        <f t="shared" si="84"/>
        <v>4.3199999999999932</v>
      </c>
      <c r="BG168" s="62">
        <f t="shared" si="85"/>
        <v>4.3199999999999932</v>
      </c>
      <c r="BH168" s="62">
        <f t="shared" si="86"/>
        <v>0.31999999999999318</v>
      </c>
      <c r="BI168" s="62"/>
    </row>
    <row r="169" spans="1:61" ht="30" customHeight="1">
      <c r="A169" s="83">
        <v>157</v>
      </c>
      <c r="B169" s="50">
        <v>5641</v>
      </c>
      <c r="C169" s="84" t="s">
        <v>464</v>
      </c>
      <c r="D169" s="84" t="s">
        <v>465</v>
      </c>
      <c r="E169" s="85" t="s">
        <v>435</v>
      </c>
      <c r="F169" s="68">
        <v>42278</v>
      </c>
      <c r="G169" s="51">
        <v>208</v>
      </c>
      <c r="H169" s="52">
        <v>26</v>
      </c>
      <c r="I169" s="53">
        <f t="shared" si="59"/>
        <v>208</v>
      </c>
      <c r="J169" s="86"/>
      <c r="K169" s="87">
        <f t="shared" si="60"/>
        <v>0</v>
      </c>
      <c r="L169" s="86"/>
      <c r="M169" s="88">
        <f t="shared" si="61"/>
        <v>0</v>
      </c>
      <c r="N169" s="89"/>
      <c r="O169" s="87">
        <f t="shared" si="62"/>
        <v>0</v>
      </c>
      <c r="P169" s="57">
        <v>0</v>
      </c>
      <c r="Q169" s="57">
        <v>0</v>
      </c>
      <c r="R169" s="54"/>
      <c r="S169" s="55">
        <v>10</v>
      </c>
      <c r="T169" s="56"/>
      <c r="U169" s="57">
        <f t="shared" si="63"/>
        <v>0</v>
      </c>
      <c r="V169" s="57">
        <v>10</v>
      </c>
      <c r="W169" s="90">
        <v>7</v>
      </c>
      <c r="X169" s="56"/>
      <c r="Y169" s="91">
        <f t="shared" si="64"/>
        <v>0</v>
      </c>
      <c r="Z169" s="58"/>
      <c r="AA169" s="59"/>
      <c r="AB169" s="59">
        <v>0</v>
      </c>
      <c r="AC169" s="60">
        <f t="shared" si="65"/>
        <v>235</v>
      </c>
      <c r="AD169" s="60"/>
      <c r="AE169" s="61">
        <f t="shared" si="87"/>
        <v>4.7</v>
      </c>
      <c r="AF169" s="61">
        <v>0</v>
      </c>
      <c r="AG169" s="61">
        <v>0</v>
      </c>
      <c r="AH169" s="92">
        <v>0.5</v>
      </c>
      <c r="AI169" s="112">
        <v>100</v>
      </c>
      <c r="AJ169" s="93">
        <f t="shared" si="66"/>
        <v>129.80000000000001</v>
      </c>
      <c r="AK169" s="94"/>
      <c r="AL169" s="62"/>
      <c r="AM169" s="63">
        <f t="shared" si="67"/>
        <v>100</v>
      </c>
      <c r="AN169" s="63">
        <f t="shared" si="68"/>
        <v>1</v>
      </c>
      <c r="AO169" s="63">
        <f t="shared" si="69"/>
        <v>0</v>
      </c>
      <c r="AP169" s="63"/>
      <c r="AQ169" s="63">
        <f t="shared" si="70"/>
        <v>20</v>
      </c>
      <c r="AR169" s="63">
        <f t="shared" si="71"/>
        <v>1</v>
      </c>
      <c r="AS169" s="63">
        <f t="shared" si="72"/>
        <v>0</v>
      </c>
      <c r="AT169" s="63">
        <f t="shared" si="73"/>
        <v>0</v>
      </c>
      <c r="AU169" s="63">
        <f t="shared" si="74"/>
        <v>5</v>
      </c>
      <c r="AV169" s="63">
        <f t="shared" si="75"/>
        <v>1</v>
      </c>
      <c r="AW169" s="63">
        <f t="shared" si="76"/>
        <v>4</v>
      </c>
      <c r="AX169" s="63">
        <f t="shared" si="77"/>
        <v>4</v>
      </c>
      <c r="AY169" s="64">
        <f t="shared" si="78"/>
        <v>0.80000000000001137</v>
      </c>
      <c r="AZ169" s="65">
        <f t="shared" si="79"/>
        <v>129.80000000000001</v>
      </c>
      <c r="BA169" s="45"/>
      <c r="BB169" s="66">
        <f t="shared" si="80"/>
        <v>129.80000000000001</v>
      </c>
      <c r="BC169" s="62">
        <f t="shared" si="81"/>
        <v>29.800000000000011</v>
      </c>
      <c r="BD169" s="62">
        <f t="shared" si="82"/>
        <v>29.800000000000011</v>
      </c>
      <c r="BE169" s="62">
        <f t="shared" si="83"/>
        <v>9.8000000000000114</v>
      </c>
      <c r="BF169" s="62">
        <f t="shared" si="84"/>
        <v>9.8000000000000114</v>
      </c>
      <c r="BG169" s="62">
        <f t="shared" si="85"/>
        <v>4.8000000000000114</v>
      </c>
      <c r="BH169" s="62">
        <f t="shared" si="86"/>
        <v>0.80000000000001137</v>
      </c>
      <c r="BI169" s="62"/>
    </row>
    <row r="170" spans="1:61" ht="30" customHeight="1">
      <c r="A170" s="83">
        <v>158</v>
      </c>
      <c r="B170" s="50">
        <v>5645</v>
      </c>
      <c r="C170" s="84" t="s">
        <v>336</v>
      </c>
      <c r="D170" s="84" t="s">
        <v>466</v>
      </c>
      <c r="E170" s="85" t="s">
        <v>435</v>
      </c>
      <c r="F170" s="68">
        <v>42278</v>
      </c>
      <c r="G170" s="51">
        <v>208</v>
      </c>
      <c r="H170" s="52">
        <v>26</v>
      </c>
      <c r="I170" s="53">
        <f t="shared" si="59"/>
        <v>208</v>
      </c>
      <c r="J170" s="86"/>
      <c r="K170" s="87">
        <f t="shared" si="60"/>
        <v>0</v>
      </c>
      <c r="L170" s="86"/>
      <c r="M170" s="88">
        <f t="shared" si="61"/>
        <v>0</v>
      </c>
      <c r="N170" s="89"/>
      <c r="O170" s="87">
        <f t="shared" si="62"/>
        <v>0</v>
      </c>
      <c r="P170" s="57">
        <v>0</v>
      </c>
      <c r="Q170" s="57">
        <v>0</v>
      </c>
      <c r="R170" s="54"/>
      <c r="S170" s="55">
        <v>10</v>
      </c>
      <c r="T170" s="56"/>
      <c r="U170" s="57">
        <f t="shared" si="63"/>
        <v>0</v>
      </c>
      <c r="V170" s="57">
        <v>0</v>
      </c>
      <c r="W170" s="90">
        <v>7</v>
      </c>
      <c r="X170" s="56">
        <v>16</v>
      </c>
      <c r="Y170" s="91">
        <f t="shared" si="64"/>
        <v>16</v>
      </c>
      <c r="Z170" s="58"/>
      <c r="AA170" s="59"/>
      <c r="AB170" s="59">
        <v>0</v>
      </c>
      <c r="AC170" s="60">
        <f t="shared" si="65"/>
        <v>209</v>
      </c>
      <c r="AD170" s="60"/>
      <c r="AE170" s="61">
        <f t="shared" si="87"/>
        <v>4.18</v>
      </c>
      <c r="AF170" s="61">
        <v>0</v>
      </c>
      <c r="AG170" s="61">
        <v>0</v>
      </c>
      <c r="AH170" s="92">
        <v>0.5</v>
      </c>
      <c r="AI170" s="112">
        <v>100</v>
      </c>
      <c r="AJ170" s="93">
        <f t="shared" si="66"/>
        <v>104.32</v>
      </c>
      <c r="AK170" s="94"/>
      <c r="AL170" s="62"/>
      <c r="AM170" s="63">
        <f t="shared" si="67"/>
        <v>100</v>
      </c>
      <c r="AN170" s="63">
        <f t="shared" si="68"/>
        <v>1</v>
      </c>
      <c r="AO170" s="63">
        <f t="shared" si="69"/>
        <v>0</v>
      </c>
      <c r="AP170" s="63"/>
      <c r="AQ170" s="63">
        <f t="shared" si="70"/>
        <v>0</v>
      </c>
      <c r="AR170" s="63">
        <f t="shared" si="71"/>
        <v>0</v>
      </c>
      <c r="AS170" s="63">
        <f t="shared" si="72"/>
        <v>0</v>
      </c>
      <c r="AT170" s="63">
        <f t="shared" si="73"/>
        <v>0</v>
      </c>
      <c r="AU170" s="63">
        <f t="shared" si="74"/>
        <v>0</v>
      </c>
      <c r="AV170" s="63">
        <f t="shared" si="75"/>
        <v>0</v>
      </c>
      <c r="AW170" s="63">
        <f t="shared" si="76"/>
        <v>4</v>
      </c>
      <c r="AX170" s="63">
        <f t="shared" si="77"/>
        <v>4</v>
      </c>
      <c r="AY170" s="64">
        <f t="shared" si="78"/>
        <v>0.31999999999999318</v>
      </c>
      <c r="AZ170" s="65">
        <f t="shared" si="79"/>
        <v>104.32</v>
      </c>
      <c r="BA170" s="45"/>
      <c r="BB170" s="66">
        <f t="shared" si="80"/>
        <v>104.32</v>
      </c>
      <c r="BC170" s="62">
        <f t="shared" si="81"/>
        <v>4.3199999999999932</v>
      </c>
      <c r="BD170" s="62">
        <f t="shared" si="82"/>
        <v>4.3199999999999932</v>
      </c>
      <c r="BE170" s="62">
        <f t="shared" si="83"/>
        <v>4.3199999999999932</v>
      </c>
      <c r="BF170" s="62">
        <f t="shared" si="84"/>
        <v>4.3199999999999932</v>
      </c>
      <c r="BG170" s="62">
        <f t="shared" si="85"/>
        <v>4.3199999999999932</v>
      </c>
      <c r="BH170" s="62">
        <f t="shared" si="86"/>
        <v>0.31999999999999318</v>
      </c>
      <c r="BI170" s="62"/>
    </row>
    <row r="171" spans="1:61" ht="30" customHeight="1">
      <c r="A171" s="83">
        <v>159</v>
      </c>
      <c r="B171" s="50">
        <v>6214</v>
      </c>
      <c r="C171" s="84" t="s">
        <v>113</v>
      </c>
      <c r="D171" s="84" t="s">
        <v>467</v>
      </c>
      <c r="E171" s="85" t="s">
        <v>435</v>
      </c>
      <c r="F171" s="68">
        <v>42537</v>
      </c>
      <c r="G171" s="51">
        <v>208</v>
      </c>
      <c r="H171" s="52">
        <v>26</v>
      </c>
      <c r="I171" s="53">
        <f t="shared" si="59"/>
        <v>208</v>
      </c>
      <c r="J171" s="86"/>
      <c r="K171" s="87">
        <f t="shared" si="60"/>
        <v>0</v>
      </c>
      <c r="L171" s="86"/>
      <c r="M171" s="88">
        <f t="shared" si="61"/>
        <v>0</v>
      </c>
      <c r="N171" s="89"/>
      <c r="O171" s="87">
        <f t="shared" si="62"/>
        <v>0</v>
      </c>
      <c r="P171" s="57">
        <v>0</v>
      </c>
      <c r="Q171" s="57">
        <v>0</v>
      </c>
      <c r="R171" s="54"/>
      <c r="S171" s="55">
        <v>9</v>
      </c>
      <c r="T171" s="56"/>
      <c r="U171" s="57">
        <f t="shared" si="63"/>
        <v>0</v>
      </c>
      <c r="V171" s="57">
        <v>9.6150000000000002</v>
      </c>
      <c r="W171" s="90">
        <v>7</v>
      </c>
      <c r="X171" s="56">
        <v>8</v>
      </c>
      <c r="Y171" s="91">
        <f t="shared" si="64"/>
        <v>8</v>
      </c>
      <c r="Z171" s="58"/>
      <c r="AA171" s="59"/>
      <c r="AB171" s="59">
        <v>0</v>
      </c>
      <c r="AC171" s="60">
        <f t="shared" si="65"/>
        <v>225.61500000000001</v>
      </c>
      <c r="AD171" s="60"/>
      <c r="AE171" s="61">
        <f t="shared" si="87"/>
        <v>4.5123000000000006</v>
      </c>
      <c r="AF171" s="61">
        <v>0</v>
      </c>
      <c r="AG171" s="61">
        <v>0</v>
      </c>
      <c r="AH171" s="92">
        <v>0.5</v>
      </c>
      <c r="AI171" s="112">
        <v>100</v>
      </c>
      <c r="AJ171" s="93">
        <f t="shared" si="66"/>
        <v>120.6027</v>
      </c>
      <c r="AK171" s="94"/>
      <c r="AL171" s="62"/>
      <c r="AM171" s="63">
        <f t="shared" si="67"/>
        <v>100</v>
      </c>
      <c r="AN171" s="63">
        <f t="shared" si="68"/>
        <v>1</v>
      </c>
      <c r="AO171" s="63">
        <f t="shared" si="69"/>
        <v>0</v>
      </c>
      <c r="AP171" s="63"/>
      <c r="AQ171" s="63">
        <f t="shared" si="70"/>
        <v>20</v>
      </c>
      <c r="AR171" s="63">
        <f t="shared" si="71"/>
        <v>1</v>
      </c>
      <c r="AS171" s="63">
        <f t="shared" si="72"/>
        <v>0</v>
      </c>
      <c r="AT171" s="63">
        <f t="shared" si="73"/>
        <v>0</v>
      </c>
      <c r="AU171" s="63">
        <f t="shared" si="74"/>
        <v>0</v>
      </c>
      <c r="AV171" s="63">
        <f t="shared" si="75"/>
        <v>0</v>
      </c>
      <c r="AW171" s="63">
        <f t="shared" si="76"/>
        <v>0</v>
      </c>
      <c r="AX171" s="63">
        <f t="shared" si="77"/>
        <v>0</v>
      </c>
      <c r="AY171" s="64">
        <f t="shared" si="78"/>
        <v>0.60269999999999868</v>
      </c>
      <c r="AZ171" s="65">
        <f t="shared" si="79"/>
        <v>120.6027</v>
      </c>
      <c r="BA171" s="45"/>
      <c r="BB171" s="66">
        <f t="shared" si="80"/>
        <v>120.6027</v>
      </c>
      <c r="BC171" s="62">
        <f t="shared" si="81"/>
        <v>20.602699999999999</v>
      </c>
      <c r="BD171" s="62">
        <f t="shared" si="82"/>
        <v>20.602699999999999</v>
      </c>
      <c r="BE171" s="62">
        <f t="shared" si="83"/>
        <v>0.60269999999999868</v>
      </c>
      <c r="BF171" s="62">
        <f t="shared" si="84"/>
        <v>0.60269999999999868</v>
      </c>
      <c r="BG171" s="62">
        <f t="shared" si="85"/>
        <v>0.60269999999999868</v>
      </c>
      <c r="BH171" s="62">
        <f t="shared" si="86"/>
        <v>0.60269999999999868</v>
      </c>
      <c r="BI171" s="62"/>
    </row>
    <row r="172" spans="1:61" ht="30" customHeight="1">
      <c r="A172" s="83">
        <v>160</v>
      </c>
      <c r="B172" s="50">
        <v>6321</v>
      </c>
      <c r="C172" s="84" t="s">
        <v>468</v>
      </c>
      <c r="D172" s="84" t="s">
        <v>240</v>
      </c>
      <c r="E172" s="85" t="s">
        <v>435</v>
      </c>
      <c r="F172" s="68">
        <v>42625</v>
      </c>
      <c r="G172" s="51">
        <v>208</v>
      </c>
      <c r="H172" s="52">
        <v>26</v>
      </c>
      <c r="I172" s="53">
        <f t="shared" si="59"/>
        <v>208</v>
      </c>
      <c r="J172" s="86"/>
      <c r="K172" s="87">
        <f t="shared" si="60"/>
        <v>0</v>
      </c>
      <c r="L172" s="86"/>
      <c r="M172" s="88">
        <f t="shared" si="61"/>
        <v>0</v>
      </c>
      <c r="N172" s="89"/>
      <c r="O172" s="87">
        <f t="shared" si="62"/>
        <v>0</v>
      </c>
      <c r="P172" s="57">
        <v>0</v>
      </c>
      <c r="Q172" s="57">
        <v>0</v>
      </c>
      <c r="R172" s="54"/>
      <c r="S172" s="55">
        <v>9</v>
      </c>
      <c r="T172" s="56"/>
      <c r="U172" s="57">
        <f t="shared" si="63"/>
        <v>0</v>
      </c>
      <c r="V172" s="57">
        <v>10</v>
      </c>
      <c r="W172" s="90">
        <v>7</v>
      </c>
      <c r="X172" s="56"/>
      <c r="Y172" s="91">
        <f t="shared" si="64"/>
        <v>0</v>
      </c>
      <c r="Z172" s="58"/>
      <c r="AA172" s="59"/>
      <c r="AB172" s="59">
        <v>0</v>
      </c>
      <c r="AC172" s="60">
        <f t="shared" si="65"/>
        <v>234</v>
      </c>
      <c r="AD172" s="60"/>
      <c r="AE172" s="61">
        <f t="shared" si="87"/>
        <v>4.68</v>
      </c>
      <c r="AF172" s="61">
        <v>0</v>
      </c>
      <c r="AG172" s="61">
        <v>0</v>
      </c>
      <c r="AH172" s="92">
        <v>0.5</v>
      </c>
      <c r="AI172" s="112">
        <v>100</v>
      </c>
      <c r="AJ172" s="93">
        <f t="shared" si="66"/>
        <v>128.82</v>
      </c>
      <c r="AK172" s="94"/>
      <c r="AL172" s="62"/>
      <c r="AM172" s="63">
        <f t="shared" si="67"/>
        <v>100</v>
      </c>
      <c r="AN172" s="63">
        <f t="shared" si="68"/>
        <v>1</v>
      </c>
      <c r="AO172" s="63">
        <f t="shared" si="69"/>
        <v>0</v>
      </c>
      <c r="AP172" s="63"/>
      <c r="AQ172" s="63">
        <f t="shared" si="70"/>
        <v>20</v>
      </c>
      <c r="AR172" s="63">
        <f t="shared" si="71"/>
        <v>1</v>
      </c>
      <c r="AS172" s="63">
        <f t="shared" si="72"/>
        <v>0</v>
      </c>
      <c r="AT172" s="63">
        <f t="shared" si="73"/>
        <v>0</v>
      </c>
      <c r="AU172" s="63">
        <f t="shared" si="74"/>
        <v>5</v>
      </c>
      <c r="AV172" s="63">
        <f t="shared" si="75"/>
        <v>1</v>
      </c>
      <c r="AW172" s="63">
        <f t="shared" si="76"/>
        <v>3</v>
      </c>
      <c r="AX172" s="63">
        <f t="shared" si="77"/>
        <v>3</v>
      </c>
      <c r="AY172" s="64">
        <f t="shared" si="78"/>
        <v>0.81999999999999318</v>
      </c>
      <c r="AZ172" s="65">
        <f t="shared" si="79"/>
        <v>128.82</v>
      </c>
      <c r="BA172" s="45"/>
      <c r="BB172" s="66">
        <f t="shared" si="80"/>
        <v>128.82</v>
      </c>
      <c r="BC172" s="62">
        <f t="shared" si="81"/>
        <v>28.819999999999993</v>
      </c>
      <c r="BD172" s="62">
        <f t="shared" si="82"/>
        <v>28.819999999999993</v>
      </c>
      <c r="BE172" s="62">
        <f t="shared" si="83"/>
        <v>8.8199999999999932</v>
      </c>
      <c r="BF172" s="62">
        <f t="shared" si="84"/>
        <v>8.8199999999999932</v>
      </c>
      <c r="BG172" s="62">
        <f t="shared" si="85"/>
        <v>3.8199999999999932</v>
      </c>
      <c r="BH172" s="62">
        <f t="shared" si="86"/>
        <v>0.81999999999999318</v>
      </c>
      <c r="BI172" s="62"/>
    </row>
    <row r="173" spans="1:61" ht="30" customHeight="1">
      <c r="A173" s="83">
        <v>161</v>
      </c>
      <c r="B173" s="50">
        <v>6322</v>
      </c>
      <c r="C173" s="84" t="s">
        <v>469</v>
      </c>
      <c r="D173" s="84" t="s">
        <v>470</v>
      </c>
      <c r="E173" s="85" t="s">
        <v>435</v>
      </c>
      <c r="F173" s="68">
        <v>42625</v>
      </c>
      <c r="G173" s="51">
        <v>208</v>
      </c>
      <c r="H173" s="52">
        <v>26</v>
      </c>
      <c r="I173" s="53">
        <f t="shared" ref="I173:I236" si="88">G173/IF(H173&gt;26,30,26)*H173</f>
        <v>208</v>
      </c>
      <c r="J173" s="86"/>
      <c r="K173" s="87">
        <f t="shared" ref="K173:K236" si="89">G173/26/8*1.5*J173</f>
        <v>0</v>
      </c>
      <c r="L173" s="86"/>
      <c r="M173" s="88">
        <f t="shared" ref="M173:M236" si="90">G173/26/8*2*L173</f>
        <v>0</v>
      </c>
      <c r="N173" s="89"/>
      <c r="O173" s="87">
        <f t="shared" ref="O173:O236" si="91">(G173/26/8*2)*N173</f>
        <v>0</v>
      </c>
      <c r="P173" s="57">
        <v>0</v>
      </c>
      <c r="Q173" s="57">
        <v>0</v>
      </c>
      <c r="R173" s="54"/>
      <c r="S173" s="55">
        <v>9</v>
      </c>
      <c r="T173" s="56"/>
      <c r="U173" s="57">
        <f t="shared" ref="U173:U236" si="92">G173/26*T173</f>
        <v>0</v>
      </c>
      <c r="V173" s="57">
        <v>10</v>
      </c>
      <c r="W173" s="90">
        <v>7</v>
      </c>
      <c r="X173" s="56"/>
      <c r="Y173" s="91">
        <f t="shared" ref="Y173:Y236" si="93">G173/26/8*X173</f>
        <v>0</v>
      </c>
      <c r="Z173" s="58"/>
      <c r="AA173" s="59"/>
      <c r="AB173" s="59">
        <v>0</v>
      </c>
      <c r="AC173" s="60">
        <f t="shared" ref="AC173:AC236" si="94">I173+K173+M173+O173+P173+Q173+R173+S173+U173+V173+W173-Y173-Z173-AA173+AB173</f>
        <v>234</v>
      </c>
      <c r="AD173" s="60"/>
      <c r="AE173" s="61">
        <f t="shared" si="87"/>
        <v>4.68</v>
      </c>
      <c r="AF173" s="61">
        <v>0</v>
      </c>
      <c r="AG173" s="61">
        <v>0</v>
      </c>
      <c r="AH173" s="92">
        <v>0.5</v>
      </c>
      <c r="AI173" s="112">
        <v>100</v>
      </c>
      <c r="AJ173" s="93">
        <f t="shared" ref="AJ173:AJ236" si="95">AC173-AE173-AD173-AF173-AG173-AH173-AI173</f>
        <v>128.82</v>
      </c>
      <c r="AK173" s="94"/>
      <c r="AL173" s="62"/>
      <c r="AM173" s="63">
        <f t="shared" ref="AM173:AM236" si="96">100*AN173</f>
        <v>100</v>
      </c>
      <c r="AN173" s="63">
        <f t="shared" ref="AN173:AN236" si="97">INT(BB173/100)</f>
        <v>1</v>
      </c>
      <c r="AO173" s="63">
        <f t="shared" ref="AO173:AO236" si="98">50*AP173</f>
        <v>0</v>
      </c>
      <c r="AP173" s="63"/>
      <c r="AQ173" s="63">
        <f t="shared" ref="AQ173:AQ236" si="99">20*AR173</f>
        <v>20</v>
      </c>
      <c r="AR173" s="63">
        <f t="shared" ref="AR173:AR236" si="100">INT(BD173/20)</f>
        <v>1</v>
      </c>
      <c r="AS173" s="63">
        <f t="shared" ref="AS173:AS236" si="101">10*AT173</f>
        <v>0</v>
      </c>
      <c r="AT173" s="63">
        <f t="shared" ref="AT173:AT236" si="102">INT(BE173/10)</f>
        <v>0</v>
      </c>
      <c r="AU173" s="63">
        <f t="shared" ref="AU173:AU236" si="103">5*AV173</f>
        <v>5</v>
      </c>
      <c r="AV173" s="63">
        <f t="shared" ref="AV173:AV236" si="104">INT(BF173/5)</f>
        <v>1</v>
      </c>
      <c r="AW173" s="63">
        <f t="shared" ref="AW173:AW236" si="105">1*AX173</f>
        <v>3</v>
      </c>
      <c r="AX173" s="63">
        <f t="shared" ref="AX173:AX236" si="106">INT(BG173/1)</f>
        <v>3</v>
      </c>
      <c r="AY173" s="64">
        <f t="shared" ref="AY173:AY236" si="107">BH173</f>
        <v>0.81999999999999318</v>
      </c>
      <c r="AZ173" s="65">
        <f t="shared" ref="AZ173:AZ236" si="108">AM173+AO173+AQ173+AS173+AU173+AW173+AY173</f>
        <v>128.82</v>
      </c>
      <c r="BA173" s="45"/>
      <c r="BB173" s="66">
        <f t="shared" ref="BB173:BB236" si="109">AJ173-0</f>
        <v>128.82</v>
      </c>
      <c r="BC173" s="62">
        <f t="shared" ref="BC173:BC236" si="110">BB173-AM173</f>
        <v>28.819999999999993</v>
      </c>
      <c r="BD173" s="62">
        <f t="shared" ref="BD173:BD236" si="111">BC173-AO173</f>
        <v>28.819999999999993</v>
      </c>
      <c r="BE173" s="62">
        <f t="shared" ref="BE173:BE236" si="112">BD173-AQ173</f>
        <v>8.8199999999999932</v>
      </c>
      <c r="BF173" s="62">
        <f t="shared" ref="BF173:BF236" si="113">BE173-AS173</f>
        <v>8.8199999999999932</v>
      </c>
      <c r="BG173" s="62">
        <f t="shared" ref="BG173:BG236" si="114">BF173-AU173</f>
        <v>3.8199999999999932</v>
      </c>
      <c r="BH173" s="62">
        <f t="shared" ref="BH173:BH236" si="115">BG173-AW173</f>
        <v>0.81999999999999318</v>
      </c>
      <c r="BI173" s="62"/>
    </row>
    <row r="174" spans="1:61" ht="30" customHeight="1">
      <c r="A174" s="83">
        <v>162</v>
      </c>
      <c r="B174" s="50">
        <v>6499</v>
      </c>
      <c r="C174" s="84" t="s">
        <v>163</v>
      </c>
      <c r="D174" s="84" t="s">
        <v>471</v>
      </c>
      <c r="E174" s="85" t="s">
        <v>435</v>
      </c>
      <c r="F174" s="68">
        <v>42697</v>
      </c>
      <c r="G174" s="51">
        <v>208</v>
      </c>
      <c r="H174" s="52">
        <v>26</v>
      </c>
      <c r="I174" s="53">
        <f t="shared" si="88"/>
        <v>208</v>
      </c>
      <c r="J174" s="86"/>
      <c r="K174" s="87">
        <f t="shared" si="89"/>
        <v>0</v>
      </c>
      <c r="L174" s="86"/>
      <c r="M174" s="88">
        <f t="shared" si="90"/>
        <v>0</v>
      </c>
      <c r="N174" s="89"/>
      <c r="O174" s="87">
        <f t="shared" si="91"/>
        <v>0</v>
      </c>
      <c r="P174" s="57">
        <v>0</v>
      </c>
      <c r="Q174" s="57">
        <v>0</v>
      </c>
      <c r="R174" s="54"/>
      <c r="S174" s="55">
        <v>9</v>
      </c>
      <c r="T174" s="56"/>
      <c r="U174" s="57">
        <f t="shared" si="92"/>
        <v>0</v>
      </c>
      <c r="V174" s="57">
        <v>9.6150000000000002</v>
      </c>
      <c r="W174" s="90">
        <v>7</v>
      </c>
      <c r="X174" s="56">
        <v>8</v>
      </c>
      <c r="Y174" s="91">
        <f t="shared" si="93"/>
        <v>8</v>
      </c>
      <c r="Z174" s="58"/>
      <c r="AA174" s="59"/>
      <c r="AB174" s="59">
        <v>0</v>
      </c>
      <c r="AC174" s="60">
        <f t="shared" si="94"/>
        <v>225.61500000000001</v>
      </c>
      <c r="AD174" s="60"/>
      <c r="AE174" s="61">
        <f t="shared" si="87"/>
        <v>4.5123000000000006</v>
      </c>
      <c r="AF174" s="61">
        <v>0</v>
      </c>
      <c r="AG174" s="61">
        <v>0</v>
      </c>
      <c r="AH174" s="92">
        <v>0.5</v>
      </c>
      <c r="AI174" s="112">
        <v>100</v>
      </c>
      <c r="AJ174" s="93">
        <f t="shared" si="95"/>
        <v>120.6027</v>
      </c>
      <c r="AK174" s="94"/>
      <c r="AL174" s="62"/>
      <c r="AM174" s="63">
        <f t="shared" si="96"/>
        <v>100</v>
      </c>
      <c r="AN174" s="63">
        <f t="shared" si="97"/>
        <v>1</v>
      </c>
      <c r="AO174" s="63">
        <f t="shared" si="98"/>
        <v>0</v>
      </c>
      <c r="AP174" s="63"/>
      <c r="AQ174" s="63">
        <f t="shared" si="99"/>
        <v>20</v>
      </c>
      <c r="AR174" s="63">
        <f t="shared" si="100"/>
        <v>1</v>
      </c>
      <c r="AS174" s="63">
        <f t="shared" si="101"/>
        <v>0</v>
      </c>
      <c r="AT174" s="63">
        <f t="shared" si="102"/>
        <v>0</v>
      </c>
      <c r="AU174" s="63">
        <f t="shared" si="103"/>
        <v>0</v>
      </c>
      <c r="AV174" s="63">
        <f t="shared" si="104"/>
        <v>0</v>
      </c>
      <c r="AW174" s="63">
        <f t="shared" si="105"/>
        <v>0</v>
      </c>
      <c r="AX174" s="63">
        <f t="shared" si="106"/>
        <v>0</v>
      </c>
      <c r="AY174" s="64">
        <f t="shared" si="107"/>
        <v>0.60269999999999868</v>
      </c>
      <c r="AZ174" s="65">
        <f t="shared" si="108"/>
        <v>120.6027</v>
      </c>
      <c r="BA174" s="45"/>
      <c r="BB174" s="66">
        <f t="shared" si="109"/>
        <v>120.6027</v>
      </c>
      <c r="BC174" s="62">
        <f t="shared" si="110"/>
        <v>20.602699999999999</v>
      </c>
      <c r="BD174" s="62">
        <f t="shared" si="111"/>
        <v>20.602699999999999</v>
      </c>
      <c r="BE174" s="62">
        <f t="shared" si="112"/>
        <v>0.60269999999999868</v>
      </c>
      <c r="BF174" s="62">
        <f t="shared" si="113"/>
        <v>0.60269999999999868</v>
      </c>
      <c r="BG174" s="62">
        <f t="shared" si="114"/>
        <v>0.60269999999999868</v>
      </c>
      <c r="BH174" s="62">
        <f t="shared" si="115"/>
        <v>0.60269999999999868</v>
      </c>
      <c r="BI174" s="62"/>
    </row>
    <row r="175" spans="1:61" ht="30" customHeight="1">
      <c r="A175" s="83">
        <v>163</v>
      </c>
      <c r="B175" s="50">
        <v>6601</v>
      </c>
      <c r="C175" s="84" t="s">
        <v>472</v>
      </c>
      <c r="D175" s="84" t="s">
        <v>473</v>
      </c>
      <c r="E175" s="85" t="s">
        <v>435</v>
      </c>
      <c r="F175" s="68">
        <v>42720</v>
      </c>
      <c r="G175" s="51">
        <v>208</v>
      </c>
      <c r="H175" s="52">
        <v>26</v>
      </c>
      <c r="I175" s="53">
        <f t="shared" si="88"/>
        <v>208</v>
      </c>
      <c r="J175" s="86"/>
      <c r="K175" s="87">
        <f t="shared" si="89"/>
        <v>0</v>
      </c>
      <c r="L175" s="86"/>
      <c r="M175" s="88">
        <f t="shared" si="90"/>
        <v>0</v>
      </c>
      <c r="N175" s="89"/>
      <c r="O175" s="87">
        <f t="shared" si="91"/>
        <v>0</v>
      </c>
      <c r="P175" s="57">
        <v>0</v>
      </c>
      <c r="Q175" s="57">
        <v>0</v>
      </c>
      <c r="R175" s="54"/>
      <c r="S175" s="55">
        <v>9</v>
      </c>
      <c r="T175" s="56"/>
      <c r="U175" s="57">
        <f t="shared" si="92"/>
        <v>0</v>
      </c>
      <c r="V175" s="57">
        <v>10</v>
      </c>
      <c r="W175" s="90">
        <v>7</v>
      </c>
      <c r="X175" s="56"/>
      <c r="Y175" s="91">
        <f t="shared" si="93"/>
        <v>0</v>
      </c>
      <c r="Z175" s="58"/>
      <c r="AA175" s="59"/>
      <c r="AB175" s="59">
        <v>0</v>
      </c>
      <c r="AC175" s="60">
        <f t="shared" si="94"/>
        <v>234</v>
      </c>
      <c r="AD175" s="60"/>
      <c r="AE175" s="61">
        <f t="shared" si="87"/>
        <v>4.68</v>
      </c>
      <c r="AF175" s="61">
        <v>0</v>
      </c>
      <c r="AG175" s="61">
        <v>0</v>
      </c>
      <c r="AH175" s="92"/>
      <c r="AI175" s="112">
        <v>100</v>
      </c>
      <c r="AJ175" s="93">
        <f t="shared" si="95"/>
        <v>129.32</v>
      </c>
      <c r="AK175" s="94"/>
      <c r="AL175" s="62"/>
      <c r="AM175" s="63">
        <f t="shared" si="96"/>
        <v>100</v>
      </c>
      <c r="AN175" s="63">
        <f t="shared" si="97"/>
        <v>1</v>
      </c>
      <c r="AO175" s="63">
        <f t="shared" si="98"/>
        <v>0</v>
      </c>
      <c r="AP175" s="63"/>
      <c r="AQ175" s="63">
        <f t="shared" si="99"/>
        <v>20</v>
      </c>
      <c r="AR175" s="63">
        <f t="shared" si="100"/>
        <v>1</v>
      </c>
      <c r="AS175" s="63">
        <f t="shared" si="101"/>
        <v>0</v>
      </c>
      <c r="AT175" s="63">
        <f t="shared" si="102"/>
        <v>0</v>
      </c>
      <c r="AU175" s="63">
        <f t="shared" si="103"/>
        <v>5</v>
      </c>
      <c r="AV175" s="63">
        <f t="shared" si="104"/>
        <v>1</v>
      </c>
      <c r="AW175" s="63">
        <f t="shared" si="105"/>
        <v>4</v>
      </c>
      <c r="AX175" s="63">
        <f t="shared" si="106"/>
        <v>4</v>
      </c>
      <c r="AY175" s="64">
        <f t="shared" si="107"/>
        <v>0.31999999999999318</v>
      </c>
      <c r="AZ175" s="65">
        <f t="shared" si="108"/>
        <v>129.32</v>
      </c>
      <c r="BA175" s="45"/>
      <c r="BB175" s="66">
        <f t="shared" si="109"/>
        <v>129.32</v>
      </c>
      <c r="BC175" s="62">
        <f t="shared" si="110"/>
        <v>29.319999999999993</v>
      </c>
      <c r="BD175" s="62">
        <f t="shared" si="111"/>
        <v>29.319999999999993</v>
      </c>
      <c r="BE175" s="62">
        <f t="shared" si="112"/>
        <v>9.3199999999999932</v>
      </c>
      <c r="BF175" s="62">
        <f t="shared" si="113"/>
        <v>9.3199999999999932</v>
      </c>
      <c r="BG175" s="62">
        <f t="shared" si="114"/>
        <v>4.3199999999999932</v>
      </c>
      <c r="BH175" s="62">
        <f t="shared" si="115"/>
        <v>0.31999999999999318</v>
      </c>
      <c r="BI175" s="62"/>
    </row>
    <row r="176" spans="1:61" ht="30" customHeight="1">
      <c r="A176" s="83">
        <v>164</v>
      </c>
      <c r="B176" s="50">
        <v>671</v>
      </c>
      <c r="C176" s="84" t="s">
        <v>474</v>
      </c>
      <c r="D176" s="84" t="s">
        <v>285</v>
      </c>
      <c r="E176" s="85" t="s">
        <v>435</v>
      </c>
      <c r="F176" s="68">
        <v>36526</v>
      </c>
      <c r="G176" s="51">
        <v>208</v>
      </c>
      <c r="H176" s="52">
        <v>15</v>
      </c>
      <c r="I176" s="53">
        <f t="shared" si="88"/>
        <v>120</v>
      </c>
      <c r="J176" s="86"/>
      <c r="K176" s="87">
        <f t="shared" si="89"/>
        <v>0</v>
      </c>
      <c r="L176" s="86"/>
      <c r="M176" s="88">
        <f t="shared" si="90"/>
        <v>0</v>
      </c>
      <c r="N176" s="89"/>
      <c r="O176" s="87">
        <f t="shared" si="91"/>
        <v>0</v>
      </c>
      <c r="P176" s="57">
        <v>0</v>
      </c>
      <c r="Q176" s="57">
        <v>0</v>
      </c>
      <c r="R176" s="54"/>
      <c r="S176" s="55">
        <v>11</v>
      </c>
      <c r="T176" s="56"/>
      <c r="U176" s="57">
        <f t="shared" si="92"/>
        <v>0</v>
      </c>
      <c r="V176" s="57">
        <v>5.7690000000000001</v>
      </c>
      <c r="W176" s="90">
        <v>7</v>
      </c>
      <c r="X176" s="56"/>
      <c r="Y176" s="91">
        <f t="shared" si="93"/>
        <v>0</v>
      </c>
      <c r="Z176" s="58"/>
      <c r="AA176" s="59"/>
      <c r="AB176" s="59">
        <v>0</v>
      </c>
      <c r="AC176" s="60">
        <f t="shared" si="94"/>
        <v>143.76900000000001</v>
      </c>
      <c r="AD176" s="60"/>
      <c r="AE176" s="61">
        <f t="shared" si="87"/>
        <v>2.8753800000000003</v>
      </c>
      <c r="AF176" s="61">
        <v>0</v>
      </c>
      <c r="AG176" s="61">
        <v>0</v>
      </c>
      <c r="AH176" s="92"/>
      <c r="AI176" s="112">
        <v>100</v>
      </c>
      <c r="AJ176" s="93">
        <f t="shared" si="95"/>
        <v>40.893619999999999</v>
      </c>
      <c r="AK176" s="94"/>
      <c r="AL176" s="62"/>
      <c r="AM176" s="63">
        <f t="shared" si="96"/>
        <v>0</v>
      </c>
      <c r="AN176" s="63">
        <f t="shared" si="97"/>
        <v>0</v>
      </c>
      <c r="AO176" s="63">
        <f t="shared" si="98"/>
        <v>0</v>
      </c>
      <c r="AP176" s="63"/>
      <c r="AQ176" s="63">
        <f t="shared" si="99"/>
        <v>40</v>
      </c>
      <c r="AR176" s="63">
        <f t="shared" si="100"/>
        <v>2</v>
      </c>
      <c r="AS176" s="63">
        <f t="shared" si="101"/>
        <v>0</v>
      </c>
      <c r="AT176" s="63">
        <f t="shared" si="102"/>
        <v>0</v>
      </c>
      <c r="AU176" s="63">
        <f t="shared" si="103"/>
        <v>0</v>
      </c>
      <c r="AV176" s="63">
        <f t="shared" si="104"/>
        <v>0</v>
      </c>
      <c r="AW176" s="63">
        <f t="shared" si="105"/>
        <v>0</v>
      </c>
      <c r="AX176" s="63">
        <f t="shared" si="106"/>
        <v>0</v>
      </c>
      <c r="AY176" s="64">
        <f t="shared" si="107"/>
        <v>0.89361999999999853</v>
      </c>
      <c r="AZ176" s="65">
        <f t="shared" si="108"/>
        <v>40.893619999999999</v>
      </c>
      <c r="BA176" s="45"/>
      <c r="BB176" s="66">
        <f t="shared" si="109"/>
        <v>40.893619999999999</v>
      </c>
      <c r="BC176" s="62">
        <f t="shared" si="110"/>
        <v>40.893619999999999</v>
      </c>
      <c r="BD176" s="62">
        <f t="shared" si="111"/>
        <v>40.893619999999999</v>
      </c>
      <c r="BE176" s="62">
        <f t="shared" si="112"/>
        <v>0.89361999999999853</v>
      </c>
      <c r="BF176" s="62">
        <f t="shared" si="113"/>
        <v>0.89361999999999853</v>
      </c>
      <c r="BG176" s="62">
        <f t="shared" si="114"/>
        <v>0.89361999999999853</v>
      </c>
      <c r="BH176" s="62">
        <f t="shared" si="115"/>
        <v>0.89361999999999853</v>
      </c>
      <c r="BI176" s="62"/>
    </row>
    <row r="177" spans="1:61" ht="30" customHeight="1">
      <c r="A177" s="83">
        <v>165</v>
      </c>
      <c r="B177" s="50">
        <v>802</v>
      </c>
      <c r="C177" s="84" t="s">
        <v>475</v>
      </c>
      <c r="D177" s="84" t="s">
        <v>476</v>
      </c>
      <c r="E177" s="85" t="s">
        <v>435</v>
      </c>
      <c r="F177" s="68">
        <v>36547</v>
      </c>
      <c r="G177" s="51">
        <v>208</v>
      </c>
      <c r="H177" s="52">
        <v>26</v>
      </c>
      <c r="I177" s="53">
        <f t="shared" si="88"/>
        <v>208</v>
      </c>
      <c r="J177" s="86"/>
      <c r="K177" s="87">
        <f t="shared" si="89"/>
        <v>0</v>
      </c>
      <c r="L177" s="86"/>
      <c r="M177" s="88">
        <f t="shared" si="90"/>
        <v>0</v>
      </c>
      <c r="N177" s="89"/>
      <c r="O177" s="87">
        <f t="shared" si="91"/>
        <v>0</v>
      </c>
      <c r="P177" s="57">
        <v>0</v>
      </c>
      <c r="Q177" s="57">
        <v>0</v>
      </c>
      <c r="R177" s="54"/>
      <c r="S177" s="55">
        <v>11</v>
      </c>
      <c r="T177" s="56"/>
      <c r="U177" s="57">
        <f t="shared" si="92"/>
        <v>0</v>
      </c>
      <c r="V177" s="57">
        <v>10</v>
      </c>
      <c r="W177" s="90">
        <v>7</v>
      </c>
      <c r="X177" s="56"/>
      <c r="Y177" s="91">
        <f t="shared" si="93"/>
        <v>0</v>
      </c>
      <c r="Z177" s="58"/>
      <c r="AA177" s="59"/>
      <c r="AB177" s="59">
        <v>3</v>
      </c>
      <c r="AC177" s="60">
        <f t="shared" si="94"/>
        <v>239</v>
      </c>
      <c r="AD177" s="60"/>
      <c r="AE177" s="61">
        <f t="shared" si="87"/>
        <v>4.78</v>
      </c>
      <c r="AF177" s="61">
        <v>0</v>
      </c>
      <c r="AG177" s="61">
        <v>0</v>
      </c>
      <c r="AH177" s="92">
        <v>0.5</v>
      </c>
      <c r="AI177" s="112">
        <v>100</v>
      </c>
      <c r="AJ177" s="93">
        <f t="shared" si="95"/>
        <v>133.72</v>
      </c>
      <c r="AK177" s="94"/>
      <c r="AL177" s="62"/>
      <c r="AM177" s="63">
        <f t="shared" si="96"/>
        <v>100</v>
      </c>
      <c r="AN177" s="63">
        <f t="shared" si="97"/>
        <v>1</v>
      </c>
      <c r="AO177" s="63">
        <f t="shared" si="98"/>
        <v>0</v>
      </c>
      <c r="AP177" s="63"/>
      <c r="AQ177" s="63">
        <f t="shared" si="99"/>
        <v>20</v>
      </c>
      <c r="AR177" s="63">
        <f t="shared" si="100"/>
        <v>1</v>
      </c>
      <c r="AS177" s="63">
        <f t="shared" si="101"/>
        <v>10</v>
      </c>
      <c r="AT177" s="63">
        <f t="shared" si="102"/>
        <v>1</v>
      </c>
      <c r="AU177" s="63">
        <f t="shared" si="103"/>
        <v>0</v>
      </c>
      <c r="AV177" s="63">
        <f t="shared" si="104"/>
        <v>0</v>
      </c>
      <c r="AW177" s="63">
        <f t="shared" si="105"/>
        <v>3</v>
      </c>
      <c r="AX177" s="63">
        <f t="shared" si="106"/>
        <v>3</v>
      </c>
      <c r="AY177" s="64">
        <f t="shared" si="107"/>
        <v>0.71999999999999886</v>
      </c>
      <c r="AZ177" s="65">
        <f t="shared" si="108"/>
        <v>133.72</v>
      </c>
      <c r="BA177" s="45"/>
      <c r="BB177" s="66">
        <f t="shared" si="109"/>
        <v>133.72</v>
      </c>
      <c r="BC177" s="62">
        <f t="shared" si="110"/>
        <v>33.72</v>
      </c>
      <c r="BD177" s="62">
        <f t="shared" si="111"/>
        <v>33.72</v>
      </c>
      <c r="BE177" s="62">
        <f t="shared" si="112"/>
        <v>13.719999999999999</v>
      </c>
      <c r="BF177" s="62">
        <f t="shared" si="113"/>
        <v>3.7199999999999989</v>
      </c>
      <c r="BG177" s="62">
        <f t="shared" si="114"/>
        <v>3.7199999999999989</v>
      </c>
      <c r="BH177" s="62">
        <f t="shared" si="115"/>
        <v>0.71999999999999886</v>
      </c>
      <c r="BI177" s="62"/>
    </row>
    <row r="178" spans="1:61" ht="30" customHeight="1">
      <c r="A178" s="83">
        <v>166</v>
      </c>
      <c r="B178" s="50" t="s">
        <v>477</v>
      </c>
      <c r="C178" s="84" t="s">
        <v>478</v>
      </c>
      <c r="D178" s="84" t="s">
        <v>103</v>
      </c>
      <c r="E178" s="85" t="s">
        <v>435</v>
      </c>
      <c r="F178" s="68">
        <v>45108</v>
      </c>
      <c r="G178" s="51">
        <v>208</v>
      </c>
      <c r="H178" s="52">
        <v>26</v>
      </c>
      <c r="I178" s="53">
        <f t="shared" si="88"/>
        <v>208</v>
      </c>
      <c r="J178" s="86"/>
      <c r="K178" s="87">
        <f t="shared" si="89"/>
        <v>0</v>
      </c>
      <c r="L178" s="86"/>
      <c r="M178" s="88">
        <f t="shared" si="90"/>
        <v>0</v>
      </c>
      <c r="N178" s="89"/>
      <c r="O178" s="87">
        <f t="shared" si="91"/>
        <v>0</v>
      </c>
      <c r="P178" s="57">
        <v>0</v>
      </c>
      <c r="Q178" s="57">
        <v>0</v>
      </c>
      <c r="R178" s="54"/>
      <c r="S178" s="55">
        <v>2</v>
      </c>
      <c r="T178" s="56"/>
      <c r="U178" s="57">
        <f t="shared" si="92"/>
        <v>0</v>
      </c>
      <c r="V178" s="57">
        <v>9.6150000000000002</v>
      </c>
      <c r="W178" s="90">
        <v>7</v>
      </c>
      <c r="X178" s="56">
        <v>8</v>
      </c>
      <c r="Y178" s="91">
        <f t="shared" si="93"/>
        <v>8</v>
      </c>
      <c r="Z178" s="58"/>
      <c r="AA178" s="59"/>
      <c r="AB178" s="59">
        <v>0</v>
      </c>
      <c r="AC178" s="60">
        <f t="shared" si="94"/>
        <v>218.61500000000001</v>
      </c>
      <c r="AD178" s="60"/>
      <c r="AE178" s="61">
        <f t="shared" si="87"/>
        <v>4.3723000000000001</v>
      </c>
      <c r="AF178" s="61">
        <v>0</v>
      </c>
      <c r="AG178" s="61">
        <v>0</v>
      </c>
      <c r="AH178" s="92">
        <v>0.5</v>
      </c>
      <c r="AI178" s="112">
        <v>100</v>
      </c>
      <c r="AJ178" s="93">
        <f t="shared" si="95"/>
        <v>113.74270000000001</v>
      </c>
      <c r="AK178" s="94"/>
      <c r="AL178" s="62"/>
      <c r="AM178" s="63">
        <f t="shared" si="96"/>
        <v>100</v>
      </c>
      <c r="AN178" s="63">
        <f t="shared" si="97"/>
        <v>1</v>
      </c>
      <c r="AO178" s="63">
        <f t="shared" si="98"/>
        <v>0</v>
      </c>
      <c r="AP178" s="63"/>
      <c r="AQ178" s="63">
        <f t="shared" si="99"/>
        <v>0</v>
      </c>
      <c r="AR178" s="63">
        <f t="shared" si="100"/>
        <v>0</v>
      </c>
      <c r="AS178" s="63">
        <f t="shared" si="101"/>
        <v>10</v>
      </c>
      <c r="AT178" s="63">
        <f t="shared" si="102"/>
        <v>1</v>
      </c>
      <c r="AU178" s="63">
        <f t="shared" si="103"/>
        <v>0</v>
      </c>
      <c r="AV178" s="63">
        <f t="shared" si="104"/>
        <v>0</v>
      </c>
      <c r="AW178" s="63">
        <f t="shared" si="105"/>
        <v>3</v>
      </c>
      <c r="AX178" s="63">
        <f t="shared" si="106"/>
        <v>3</v>
      </c>
      <c r="AY178" s="64">
        <f t="shared" si="107"/>
        <v>0.74270000000001346</v>
      </c>
      <c r="AZ178" s="65">
        <f t="shared" si="108"/>
        <v>113.74270000000001</v>
      </c>
      <c r="BA178" s="45"/>
      <c r="BB178" s="66">
        <f t="shared" si="109"/>
        <v>113.74270000000001</v>
      </c>
      <c r="BC178" s="62">
        <f t="shared" si="110"/>
        <v>13.742700000000013</v>
      </c>
      <c r="BD178" s="62">
        <f t="shared" si="111"/>
        <v>13.742700000000013</v>
      </c>
      <c r="BE178" s="62">
        <f t="shared" si="112"/>
        <v>13.742700000000013</v>
      </c>
      <c r="BF178" s="62">
        <f t="shared" si="113"/>
        <v>3.7427000000000135</v>
      </c>
      <c r="BG178" s="62">
        <f t="shared" si="114"/>
        <v>3.7427000000000135</v>
      </c>
      <c r="BH178" s="62">
        <f t="shared" si="115"/>
        <v>0.74270000000001346</v>
      </c>
      <c r="BI178" s="62"/>
    </row>
    <row r="179" spans="1:61" ht="30" customHeight="1">
      <c r="A179" s="83">
        <v>167</v>
      </c>
      <c r="B179" s="50" t="s">
        <v>479</v>
      </c>
      <c r="C179" s="84" t="s">
        <v>480</v>
      </c>
      <c r="D179" s="84" t="s">
        <v>481</v>
      </c>
      <c r="E179" s="85" t="s">
        <v>435</v>
      </c>
      <c r="F179" s="68">
        <v>45124</v>
      </c>
      <c r="G179" s="51">
        <v>208</v>
      </c>
      <c r="H179" s="52">
        <v>26</v>
      </c>
      <c r="I179" s="53">
        <f t="shared" si="88"/>
        <v>208</v>
      </c>
      <c r="J179" s="86"/>
      <c r="K179" s="87">
        <f t="shared" si="89"/>
        <v>0</v>
      </c>
      <c r="L179" s="86"/>
      <c r="M179" s="88">
        <f t="shared" si="90"/>
        <v>0</v>
      </c>
      <c r="N179" s="89"/>
      <c r="O179" s="87">
        <f t="shared" si="91"/>
        <v>0</v>
      </c>
      <c r="P179" s="57">
        <v>0</v>
      </c>
      <c r="Q179" s="57">
        <v>0</v>
      </c>
      <c r="R179" s="54"/>
      <c r="S179" s="55">
        <v>2</v>
      </c>
      <c r="T179" s="56"/>
      <c r="U179" s="57">
        <f t="shared" si="92"/>
        <v>0</v>
      </c>
      <c r="V179" s="57">
        <v>10</v>
      </c>
      <c r="W179" s="90">
        <v>7</v>
      </c>
      <c r="X179" s="56"/>
      <c r="Y179" s="91">
        <f t="shared" si="93"/>
        <v>0</v>
      </c>
      <c r="Z179" s="58"/>
      <c r="AA179" s="59"/>
      <c r="AB179" s="59">
        <v>0</v>
      </c>
      <c r="AC179" s="60">
        <f t="shared" si="94"/>
        <v>227</v>
      </c>
      <c r="AD179" s="60"/>
      <c r="AE179" s="61">
        <f t="shared" si="87"/>
        <v>4.54</v>
      </c>
      <c r="AF179" s="61">
        <v>0</v>
      </c>
      <c r="AG179" s="61">
        <v>0</v>
      </c>
      <c r="AH179" s="92">
        <v>0.5</v>
      </c>
      <c r="AI179" s="112">
        <v>100</v>
      </c>
      <c r="AJ179" s="93">
        <f t="shared" si="95"/>
        <v>121.96000000000001</v>
      </c>
      <c r="AK179" s="94"/>
      <c r="AL179" s="62"/>
      <c r="AM179" s="63">
        <f t="shared" si="96"/>
        <v>100</v>
      </c>
      <c r="AN179" s="63">
        <f t="shared" si="97"/>
        <v>1</v>
      </c>
      <c r="AO179" s="63">
        <f t="shared" si="98"/>
        <v>0</v>
      </c>
      <c r="AP179" s="63"/>
      <c r="AQ179" s="63">
        <f t="shared" si="99"/>
        <v>20</v>
      </c>
      <c r="AR179" s="63">
        <f t="shared" si="100"/>
        <v>1</v>
      </c>
      <c r="AS179" s="63">
        <f t="shared" si="101"/>
        <v>0</v>
      </c>
      <c r="AT179" s="63">
        <f t="shared" si="102"/>
        <v>0</v>
      </c>
      <c r="AU179" s="63">
        <f t="shared" si="103"/>
        <v>0</v>
      </c>
      <c r="AV179" s="63">
        <f t="shared" si="104"/>
        <v>0</v>
      </c>
      <c r="AW179" s="63">
        <f t="shared" si="105"/>
        <v>1</v>
      </c>
      <c r="AX179" s="63">
        <f t="shared" si="106"/>
        <v>1</v>
      </c>
      <c r="AY179" s="64">
        <f t="shared" si="107"/>
        <v>0.96000000000000796</v>
      </c>
      <c r="AZ179" s="65">
        <f t="shared" si="108"/>
        <v>121.96000000000001</v>
      </c>
      <c r="BA179" s="45"/>
      <c r="BB179" s="66">
        <f t="shared" si="109"/>
        <v>121.96000000000001</v>
      </c>
      <c r="BC179" s="62">
        <f t="shared" si="110"/>
        <v>21.960000000000008</v>
      </c>
      <c r="BD179" s="62">
        <f t="shared" si="111"/>
        <v>21.960000000000008</v>
      </c>
      <c r="BE179" s="62">
        <f t="shared" si="112"/>
        <v>1.960000000000008</v>
      </c>
      <c r="BF179" s="62">
        <f t="shared" si="113"/>
        <v>1.960000000000008</v>
      </c>
      <c r="BG179" s="62">
        <f t="shared" si="114"/>
        <v>1.960000000000008</v>
      </c>
      <c r="BH179" s="62">
        <f t="shared" si="115"/>
        <v>0.96000000000000796</v>
      </c>
      <c r="BI179" s="62"/>
    </row>
    <row r="180" spans="1:61" ht="30" customHeight="1">
      <c r="A180" s="83">
        <v>168</v>
      </c>
      <c r="B180" s="50" t="s">
        <v>482</v>
      </c>
      <c r="C180" s="84" t="s">
        <v>483</v>
      </c>
      <c r="D180" s="84" t="s">
        <v>440</v>
      </c>
      <c r="E180" s="85" t="s">
        <v>435</v>
      </c>
      <c r="F180" s="68">
        <v>45139</v>
      </c>
      <c r="G180" s="51">
        <v>208</v>
      </c>
      <c r="H180" s="52">
        <v>26</v>
      </c>
      <c r="I180" s="53">
        <f t="shared" si="88"/>
        <v>208</v>
      </c>
      <c r="J180" s="86"/>
      <c r="K180" s="87">
        <f t="shared" si="89"/>
        <v>0</v>
      </c>
      <c r="L180" s="86"/>
      <c r="M180" s="88">
        <f t="shared" si="90"/>
        <v>0</v>
      </c>
      <c r="N180" s="89"/>
      <c r="O180" s="87">
        <f t="shared" si="91"/>
        <v>0</v>
      </c>
      <c r="P180" s="57">
        <v>0</v>
      </c>
      <c r="Q180" s="57">
        <v>0</v>
      </c>
      <c r="R180" s="54"/>
      <c r="S180" s="55">
        <v>2</v>
      </c>
      <c r="T180" s="56"/>
      <c r="U180" s="57">
        <f t="shared" si="92"/>
        <v>0</v>
      </c>
      <c r="V180" s="57">
        <v>0</v>
      </c>
      <c r="W180" s="90">
        <v>7</v>
      </c>
      <c r="X180" s="56">
        <v>8</v>
      </c>
      <c r="Y180" s="91">
        <f t="shared" si="93"/>
        <v>8</v>
      </c>
      <c r="Z180" s="58"/>
      <c r="AA180" s="59"/>
      <c r="AB180" s="59">
        <v>0</v>
      </c>
      <c r="AC180" s="60">
        <f t="shared" si="94"/>
        <v>209</v>
      </c>
      <c r="AD180" s="60"/>
      <c r="AE180" s="61">
        <f t="shared" si="87"/>
        <v>4.18</v>
      </c>
      <c r="AF180" s="61">
        <v>0</v>
      </c>
      <c r="AG180" s="61">
        <v>0</v>
      </c>
      <c r="AH180" s="92"/>
      <c r="AI180" s="112">
        <v>100</v>
      </c>
      <c r="AJ180" s="93">
        <f t="shared" si="95"/>
        <v>104.82</v>
      </c>
      <c r="AK180" s="94"/>
      <c r="AL180" s="62"/>
      <c r="AM180" s="63">
        <f t="shared" si="96"/>
        <v>100</v>
      </c>
      <c r="AN180" s="63">
        <f t="shared" si="97"/>
        <v>1</v>
      </c>
      <c r="AO180" s="63">
        <f t="shared" si="98"/>
        <v>0</v>
      </c>
      <c r="AP180" s="63"/>
      <c r="AQ180" s="63">
        <f t="shared" si="99"/>
        <v>0</v>
      </c>
      <c r="AR180" s="63">
        <f t="shared" si="100"/>
        <v>0</v>
      </c>
      <c r="AS180" s="63">
        <f t="shared" si="101"/>
        <v>0</v>
      </c>
      <c r="AT180" s="63">
        <f t="shared" si="102"/>
        <v>0</v>
      </c>
      <c r="AU180" s="63">
        <f t="shared" si="103"/>
        <v>0</v>
      </c>
      <c r="AV180" s="63">
        <f t="shared" si="104"/>
        <v>0</v>
      </c>
      <c r="AW180" s="63">
        <f t="shared" si="105"/>
        <v>4</v>
      </c>
      <c r="AX180" s="63">
        <f t="shared" si="106"/>
        <v>4</v>
      </c>
      <c r="AY180" s="64">
        <f t="shared" si="107"/>
        <v>0.81999999999999318</v>
      </c>
      <c r="AZ180" s="65">
        <f t="shared" si="108"/>
        <v>104.82</v>
      </c>
      <c r="BA180" s="45"/>
      <c r="BB180" s="66">
        <f t="shared" si="109"/>
        <v>104.82</v>
      </c>
      <c r="BC180" s="62">
        <f t="shared" si="110"/>
        <v>4.8199999999999932</v>
      </c>
      <c r="BD180" s="62">
        <f t="shared" si="111"/>
        <v>4.8199999999999932</v>
      </c>
      <c r="BE180" s="62">
        <f t="shared" si="112"/>
        <v>4.8199999999999932</v>
      </c>
      <c r="BF180" s="62">
        <f t="shared" si="113"/>
        <v>4.8199999999999932</v>
      </c>
      <c r="BG180" s="62">
        <f t="shared" si="114"/>
        <v>4.8199999999999932</v>
      </c>
      <c r="BH180" s="62">
        <f t="shared" si="115"/>
        <v>0.81999999999999318</v>
      </c>
      <c r="BI180" s="62"/>
    </row>
    <row r="181" spans="1:61" ht="30" customHeight="1">
      <c r="A181" s="83">
        <v>169</v>
      </c>
      <c r="B181" s="50" t="s">
        <v>484</v>
      </c>
      <c r="C181" s="84" t="s">
        <v>485</v>
      </c>
      <c r="D181" s="84" t="s">
        <v>251</v>
      </c>
      <c r="E181" s="85" t="s">
        <v>435</v>
      </c>
      <c r="F181" s="68">
        <v>45216</v>
      </c>
      <c r="G181" s="51">
        <v>208</v>
      </c>
      <c r="H181" s="52">
        <v>26</v>
      </c>
      <c r="I181" s="53">
        <f t="shared" si="88"/>
        <v>208</v>
      </c>
      <c r="J181" s="86"/>
      <c r="K181" s="87">
        <f t="shared" si="89"/>
        <v>0</v>
      </c>
      <c r="L181" s="86"/>
      <c r="M181" s="88">
        <f t="shared" si="90"/>
        <v>0</v>
      </c>
      <c r="N181" s="89"/>
      <c r="O181" s="87">
        <f t="shared" si="91"/>
        <v>0</v>
      </c>
      <c r="P181" s="57">
        <v>0</v>
      </c>
      <c r="Q181" s="57">
        <v>0</v>
      </c>
      <c r="R181" s="54"/>
      <c r="S181" s="55">
        <v>2</v>
      </c>
      <c r="T181" s="56"/>
      <c r="U181" s="57">
        <f t="shared" si="92"/>
        <v>0</v>
      </c>
      <c r="V181" s="57">
        <v>10</v>
      </c>
      <c r="W181" s="90">
        <v>7</v>
      </c>
      <c r="X181" s="56"/>
      <c r="Y181" s="91">
        <f t="shared" si="93"/>
        <v>0</v>
      </c>
      <c r="Z181" s="58"/>
      <c r="AA181" s="59"/>
      <c r="AB181" s="59">
        <v>0</v>
      </c>
      <c r="AC181" s="60">
        <f t="shared" si="94"/>
        <v>227</v>
      </c>
      <c r="AD181" s="60"/>
      <c r="AE181" s="61">
        <f t="shared" si="87"/>
        <v>4.54</v>
      </c>
      <c r="AF181" s="61">
        <v>0</v>
      </c>
      <c r="AG181" s="61">
        <v>0</v>
      </c>
      <c r="AH181" s="92"/>
      <c r="AI181" s="112">
        <v>100</v>
      </c>
      <c r="AJ181" s="93">
        <f t="shared" si="95"/>
        <v>122.46000000000001</v>
      </c>
      <c r="AK181" s="94"/>
      <c r="AL181" s="62"/>
      <c r="AM181" s="63">
        <f t="shared" si="96"/>
        <v>100</v>
      </c>
      <c r="AN181" s="63">
        <f t="shared" si="97"/>
        <v>1</v>
      </c>
      <c r="AO181" s="63">
        <f t="shared" si="98"/>
        <v>0</v>
      </c>
      <c r="AP181" s="63"/>
      <c r="AQ181" s="63">
        <f t="shared" si="99"/>
        <v>20</v>
      </c>
      <c r="AR181" s="63">
        <f t="shared" si="100"/>
        <v>1</v>
      </c>
      <c r="AS181" s="63">
        <f t="shared" si="101"/>
        <v>0</v>
      </c>
      <c r="AT181" s="63">
        <f t="shared" si="102"/>
        <v>0</v>
      </c>
      <c r="AU181" s="63">
        <f t="shared" si="103"/>
        <v>0</v>
      </c>
      <c r="AV181" s="63">
        <f t="shared" si="104"/>
        <v>0</v>
      </c>
      <c r="AW181" s="63">
        <f t="shared" si="105"/>
        <v>2</v>
      </c>
      <c r="AX181" s="63">
        <f t="shared" si="106"/>
        <v>2</v>
      </c>
      <c r="AY181" s="64">
        <f t="shared" si="107"/>
        <v>0.46000000000000796</v>
      </c>
      <c r="AZ181" s="65">
        <f t="shared" si="108"/>
        <v>122.46000000000001</v>
      </c>
      <c r="BA181" s="45"/>
      <c r="BB181" s="66">
        <f t="shared" si="109"/>
        <v>122.46000000000001</v>
      </c>
      <c r="BC181" s="62">
        <f t="shared" si="110"/>
        <v>22.460000000000008</v>
      </c>
      <c r="BD181" s="62">
        <f t="shared" si="111"/>
        <v>22.460000000000008</v>
      </c>
      <c r="BE181" s="62">
        <f t="shared" si="112"/>
        <v>2.460000000000008</v>
      </c>
      <c r="BF181" s="62">
        <f t="shared" si="113"/>
        <v>2.460000000000008</v>
      </c>
      <c r="BG181" s="62">
        <f t="shared" si="114"/>
        <v>2.460000000000008</v>
      </c>
      <c r="BH181" s="62">
        <f t="shared" si="115"/>
        <v>0.46000000000000796</v>
      </c>
      <c r="BI181" s="62"/>
    </row>
    <row r="182" spans="1:61" ht="30" customHeight="1">
      <c r="A182" s="83">
        <v>170</v>
      </c>
      <c r="B182" s="50" t="s">
        <v>486</v>
      </c>
      <c r="C182" s="84" t="s">
        <v>487</v>
      </c>
      <c r="D182" s="84" t="s">
        <v>404</v>
      </c>
      <c r="E182" s="85" t="s">
        <v>435</v>
      </c>
      <c r="F182" s="68">
        <v>45280</v>
      </c>
      <c r="G182" s="51">
        <v>208</v>
      </c>
      <c r="H182" s="52">
        <v>26</v>
      </c>
      <c r="I182" s="53">
        <f t="shared" si="88"/>
        <v>208</v>
      </c>
      <c r="J182" s="86"/>
      <c r="K182" s="87">
        <f t="shared" si="89"/>
        <v>0</v>
      </c>
      <c r="L182" s="86"/>
      <c r="M182" s="88">
        <f t="shared" si="90"/>
        <v>0</v>
      </c>
      <c r="N182" s="89"/>
      <c r="O182" s="87">
        <f t="shared" si="91"/>
        <v>0</v>
      </c>
      <c r="P182" s="57">
        <v>0</v>
      </c>
      <c r="Q182" s="57">
        <v>0</v>
      </c>
      <c r="R182" s="54"/>
      <c r="S182" s="55">
        <v>2</v>
      </c>
      <c r="T182" s="56"/>
      <c r="U182" s="57">
        <f t="shared" si="92"/>
        <v>0</v>
      </c>
      <c r="V182" s="57">
        <v>9.6150000000000002</v>
      </c>
      <c r="W182" s="90">
        <v>7</v>
      </c>
      <c r="X182" s="56">
        <v>8</v>
      </c>
      <c r="Y182" s="91">
        <f t="shared" si="93"/>
        <v>8</v>
      </c>
      <c r="Z182" s="58"/>
      <c r="AA182" s="59"/>
      <c r="AB182" s="59">
        <v>3</v>
      </c>
      <c r="AC182" s="60">
        <f t="shared" si="94"/>
        <v>221.61500000000001</v>
      </c>
      <c r="AD182" s="60"/>
      <c r="AE182" s="61">
        <f t="shared" si="87"/>
        <v>4.4323000000000006</v>
      </c>
      <c r="AF182" s="61">
        <v>0</v>
      </c>
      <c r="AG182" s="61">
        <v>0</v>
      </c>
      <c r="AH182" s="92"/>
      <c r="AI182" s="112">
        <v>100</v>
      </c>
      <c r="AJ182" s="93">
        <f t="shared" si="95"/>
        <v>117.18270000000001</v>
      </c>
      <c r="AK182" s="94"/>
      <c r="AL182" s="62"/>
      <c r="AM182" s="63">
        <f t="shared" si="96"/>
        <v>100</v>
      </c>
      <c r="AN182" s="63">
        <f t="shared" si="97"/>
        <v>1</v>
      </c>
      <c r="AO182" s="63">
        <f t="shared" si="98"/>
        <v>0</v>
      </c>
      <c r="AP182" s="63"/>
      <c r="AQ182" s="63">
        <f t="shared" si="99"/>
        <v>0</v>
      </c>
      <c r="AR182" s="63">
        <f t="shared" si="100"/>
        <v>0</v>
      </c>
      <c r="AS182" s="63">
        <f t="shared" si="101"/>
        <v>10</v>
      </c>
      <c r="AT182" s="63">
        <f t="shared" si="102"/>
        <v>1</v>
      </c>
      <c r="AU182" s="63">
        <f t="shared" si="103"/>
        <v>5</v>
      </c>
      <c r="AV182" s="63">
        <f t="shared" si="104"/>
        <v>1</v>
      </c>
      <c r="AW182" s="63">
        <f t="shared" si="105"/>
        <v>2</v>
      </c>
      <c r="AX182" s="63">
        <f t="shared" si="106"/>
        <v>2</v>
      </c>
      <c r="AY182" s="64">
        <f t="shared" si="107"/>
        <v>0.18270000000001119</v>
      </c>
      <c r="AZ182" s="65">
        <f t="shared" si="108"/>
        <v>117.18270000000001</v>
      </c>
      <c r="BA182" s="45"/>
      <c r="BB182" s="66">
        <f t="shared" si="109"/>
        <v>117.18270000000001</v>
      </c>
      <c r="BC182" s="62">
        <f t="shared" si="110"/>
        <v>17.182700000000011</v>
      </c>
      <c r="BD182" s="62">
        <f t="shared" si="111"/>
        <v>17.182700000000011</v>
      </c>
      <c r="BE182" s="62">
        <f t="shared" si="112"/>
        <v>17.182700000000011</v>
      </c>
      <c r="BF182" s="62">
        <f t="shared" si="113"/>
        <v>7.1827000000000112</v>
      </c>
      <c r="BG182" s="62">
        <f t="shared" si="114"/>
        <v>2.1827000000000112</v>
      </c>
      <c r="BH182" s="62">
        <f t="shared" si="115"/>
        <v>0.18270000000001119</v>
      </c>
      <c r="BI182" s="62"/>
    </row>
    <row r="183" spans="1:61" ht="30" customHeight="1">
      <c r="A183" s="83">
        <v>171</v>
      </c>
      <c r="B183" s="50" t="s">
        <v>488</v>
      </c>
      <c r="C183" s="84" t="s">
        <v>489</v>
      </c>
      <c r="D183" s="84" t="s">
        <v>490</v>
      </c>
      <c r="E183" s="85" t="s">
        <v>435</v>
      </c>
      <c r="F183" s="68">
        <v>45352</v>
      </c>
      <c r="G183" s="51">
        <v>208</v>
      </c>
      <c r="H183" s="52">
        <v>26</v>
      </c>
      <c r="I183" s="53">
        <f t="shared" si="88"/>
        <v>208</v>
      </c>
      <c r="J183" s="86"/>
      <c r="K183" s="87">
        <f t="shared" si="89"/>
        <v>0</v>
      </c>
      <c r="L183" s="86"/>
      <c r="M183" s="88">
        <f t="shared" si="90"/>
        <v>0</v>
      </c>
      <c r="N183" s="89"/>
      <c r="O183" s="87">
        <f t="shared" si="91"/>
        <v>0</v>
      </c>
      <c r="P183" s="57">
        <v>0</v>
      </c>
      <c r="Q183" s="57">
        <v>0</v>
      </c>
      <c r="R183" s="54"/>
      <c r="S183" s="55">
        <v>0</v>
      </c>
      <c r="T183" s="56"/>
      <c r="U183" s="57">
        <f t="shared" si="92"/>
        <v>0</v>
      </c>
      <c r="V183" s="57">
        <v>9.4730000000000008</v>
      </c>
      <c r="W183" s="90">
        <v>7</v>
      </c>
      <c r="X183" s="56">
        <v>11</v>
      </c>
      <c r="Y183" s="91">
        <f t="shared" si="93"/>
        <v>11</v>
      </c>
      <c r="Z183" s="58"/>
      <c r="AA183" s="59"/>
      <c r="AB183" s="59">
        <v>0</v>
      </c>
      <c r="AC183" s="60">
        <f t="shared" si="94"/>
        <v>213.47300000000001</v>
      </c>
      <c r="AD183" s="60"/>
      <c r="AE183" s="61">
        <f t="shared" si="87"/>
        <v>4.2694600000000005</v>
      </c>
      <c r="AF183" s="61">
        <v>0</v>
      </c>
      <c r="AG183" s="61">
        <v>0</v>
      </c>
      <c r="AH183" s="92">
        <v>0.5</v>
      </c>
      <c r="AI183" s="112">
        <v>100</v>
      </c>
      <c r="AJ183" s="93">
        <f t="shared" si="95"/>
        <v>108.70354</v>
      </c>
      <c r="AK183" s="94"/>
      <c r="AL183" s="62"/>
      <c r="AM183" s="63">
        <f t="shared" si="96"/>
        <v>100</v>
      </c>
      <c r="AN183" s="63">
        <f t="shared" si="97"/>
        <v>1</v>
      </c>
      <c r="AO183" s="63">
        <f t="shared" si="98"/>
        <v>0</v>
      </c>
      <c r="AP183" s="63"/>
      <c r="AQ183" s="63">
        <f t="shared" si="99"/>
        <v>0</v>
      </c>
      <c r="AR183" s="63">
        <f t="shared" si="100"/>
        <v>0</v>
      </c>
      <c r="AS183" s="63">
        <f t="shared" si="101"/>
        <v>0</v>
      </c>
      <c r="AT183" s="63">
        <f t="shared" si="102"/>
        <v>0</v>
      </c>
      <c r="AU183" s="63">
        <f t="shared" si="103"/>
        <v>5</v>
      </c>
      <c r="AV183" s="63">
        <f t="shared" si="104"/>
        <v>1</v>
      </c>
      <c r="AW183" s="63">
        <f t="shared" si="105"/>
        <v>3</v>
      </c>
      <c r="AX183" s="63">
        <f t="shared" si="106"/>
        <v>3</v>
      </c>
      <c r="AY183" s="64">
        <f t="shared" si="107"/>
        <v>0.70354000000000383</v>
      </c>
      <c r="AZ183" s="65">
        <f t="shared" si="108"/>
        <v>108.70354</v>
      </c>
      <c r="BA183" s="45"/>
      <c r="BB183" s="66">
        <f t="shared" si="109"/>
        <v>108.70354</v>
      </c>
      <c r="BC183" s="62">
        <f t="shared" si="110"/>
        <v>8.7035400000000038</v>
      </c>
      <c r="BD183" s="62">
        <f t="shared" si="111"/>
        <v>8.7035400000000038</v>
      </c>
      <c r="BE183" s="62">
        <f t="shared" si="112"/>
        <v>8.7035400000000038</v>
      </c>
      <c r="BF183" s="62">
        <f t="shared" si="113"/>
        <v>8.7035400000000038</v>
      </c>
      <c r="BG183" s="62">
        <f t="shared" si="114"/>
        <v>3.7035400000000038</v>
      </c>
      <c r="BH183" s="62">
        <f t="shared" si="115"/>
        <v>0.70354000000000383</v>
      </c>
      <c r="BI183" s="62"/>
    </row>
    <row r="184" spans="1:61" ht="30" customHeight="1">
      <c r="A184" s="83">
        <v>172</v>
      </c>
      <c r="B184" s="50" t="s">
        <v>491</v>
      </c>
      <c r="C184" s="84" t="s">
        <v>492</v>
      </c>
      <c r="D184" s="84" t="s">
        <v>493</v>
      </c>
      <c r="E184" s="85" t="s">
        <v>435</v>
      </c>
      <c r="F184" s="68">
        <v>45352</v>
      </c>
      <c r="G184" s="51">
        <v>208</v>
      </c>
      <c r="H184" s="52">
        <v>26</v>
      </c>
      <c r="I184" s="53">
        <f t="shared" si="88"/>
        <v>208</v>
      </c>
      <c r="J184" s="86"/>
      <c r="K184" s="87">
        <f t="shared" si="89"/>
        <v>0</v>
      </c>
      <c r="L184" s="86"/>
      <c r="M184" s="88">
        <f t="shared" si="90"/>
        <v>0</v>
      </c>
      <c r="N184" s="89"/>
      <c r="O184" s="87">
        <f t="shared" si="91"/>
        <v>0</v>
      </c>
      <c r="P184" s="57">
        <v>0</v>
      </c>
      <c r="Q184" s="57">
        <v>0</v>
      </c>
      <c r="R184" s="54"/>
      <c r="S184" s="55">
        <v>0</v>
      </c>
      <c r="T184" s="56"/>
      <c r="U184" s="57">
        <f t="shared" si="92"/>
        <v>0</v>
      </c>
      <c r="V184" s="57">
        <v>10</v>
      </c>
      <c r="W184" s="90">
        <v>7</v>
      </c>
      <c r="X184" s="56">
        <v>1.06</v>
      </c>
      <c r="Y184" s="91">
        <f t="shared" si="93"/>
        <v>1.06</v>
      </c>
      <c r="Z184" s="58"/>
      <c r="AA184" s="59"/>
      <c r="AB184" s="59">
        <v>0</v>
      </c>
      <c r="AC184" s="60">
        <f t="shared" si="94"/>
        <v>223.94</v>
      </c>
      <c r="AD184" s="60"/>
      <c r="AE184" s="61">
        <f t="shared" si="87"/>
        <v>4.4787999999999997</v>
      </c>
      <c r="AF184" s="61">
        <v>0</v>
      </c>
      <c r="AG184" s="61">
        <v>0</v>
      </c>
      <c r="AH184" s="92">
        <v>0.5</v>
      </c>
      <c r="AI184" s="112">
        <v>100</v>
      </c>
      <c r="AJ184" s="93">
        <f t="shared" si="95"/>
        <v>118.96119999999999</v>
      </c>
      <c r="AK184" s="94"/>
      <c r="AL184" s="62"/>
      <c r="AM184" s="63">
        <f t="shared" si="96"/>
        <v>100</v>
      </c>
      <c r="AN184" s="63">
        <f t="shared" si="97"/>
        <v>1</v>
      </c>
      <c r="AO184" s="63">
        <f t="shared" si="98"/>
        <v>0</v>
      </c>
      <c r="AP184" s="63"/>
      <c r="AQ184" s="63">
        <f t="shared" si="99"/>
        <v>0</v>
      </c>
      <c r="AR184" s="63">
        <f t="shared" si="100"/>
        <v>0</v>
      </c>
      <c r="AS184" s="63">
        <f t="shared" si="101"/>
        <v>10</v>
      </c>
      <c r="AT184" s="63">
        <f t="shared" si="102"/>
        <v>1</v>
      </c>
      <c r="AU184" s="63">
        <f t="shared" si="103"/>
        <v>5</v>
      </c>
      <c r="AV184" s="63">
        <f t="shared" si="104"/>
        <v>1</v>
      </c>
      <c r="AW184" s="63">
        <f t="shared" si="105"/>
        <v>3</v>
      </c>
      <c r="AX184" s="63">
        <f t="shared" si="106"/>
        <v>3</v>
      </c>
      <c r="AY184" s="64">
        <f t="shared" si="107"/>
        <v>0.96119999999999095</v>
      </c>
      <c r="AZ184" s="65">
        <f t="shared" si="108"/>
        <v>118.96119999999999</v>
      </c>
      <c r="BA184" s="45"/>
      <c r="BB184" s="66">
        <f t="shared" si="109"/>
        <v>118.96119999999999</v>
      </c>
      <c r="BC184" s="62">
        <f t="shared" si="110"/>
        <v>18.961199999999991</v>
      </c>
      <c r="BD184" s="62">
        <f t="shared" si="111"/>
        <v>18.961199999999991</v>
      </c>
      <c r="BE184" s="62">
        <f t="shared" si="112"/>
        <v>18.961199999999991</v>
      </c>
      <c r="BF184" s="62">
        <f t="shared" si="113"/>
        <v>8.961199999999991</v>
      </c>
      <c r="BG184" s="62">
        <f t="shared" si="114"/>
        <v>3.961199999999991</v>
      </c>
      <c r="BH184" s="62">
        <f t="shared" si="115"/>
        <v>0.96119999999999095</v>
      </c>
      <c r="BI184" s="62"/>
    </row>
    <row r="185" spans="1:61" ht="30" customHeight="1">
      <c r="A185" s="83">
        <v>173</v>
      </c>
      <c r="B185" s="50" t="s">
        <v>494</v>
      </c>
      <c r="C185" s="84" t="s">
        <v>495</v>
      </c>
      <c r="D185" s="84" t="s">
        <v>496</v>
      </c>
      <c r="E185" s="85" t="s">
        <v>435</v>
      </c>
      <c r="F185" s="68">
        <v>45364</v>
      </c>
      <c r="G185" s="51">
        <v>208</v>
      </c>
      <c r="H185" s="52">
        <v>26</v>
      </c>
      <c r="I185" s="53">
        <f t="shared" si="88"/>
        <v>208</v>
      </c>
      <c r="J185" s="86"/>
      <c r="K185" s="87">
        <f t="shared" si="89"/>
        <v>0</v>
      </c>
      <c r="L185" s="86"/>
      <c r="M185" s="88">
        <f t="shared" si="90"/>
        <v>0</v>
      </c>
      <c r="N185" s="89"/>
      <c r="O185" s="87">
        <f t="shared" si="91"/>
        <v>0</v>
      </c>
      <c r="P185" s="57">
        <v>0</v>
      </c>
      <c r="Q185" s="57">
        <v>0</v>
      </c>
      <c r="R185" s="54"/>
      <c r="S185" s="55">
        <v>0</v>
      </c>
      <c r="T185" s="56"/>
      <c r="U185" s="57">
        <f t="shared" si="92"/>
        <v>0</v>
      </c>
      <c r="V185" s="57">
        <v>10</v>
      </c>
      <c r="W185" s="90">
        <v>7</v>
      </c>
      <c r="X185" s="56"/>
      <c r="Y185" s="91">
        <f t="shared" si="93"/>
        <v>0</v>
      </c>
      <c r="Z185" s="58"/>
      <c r="AA185" s="59"/>
      <c r="AB185" s="59">
        <v>0</v>
      </c>
      <c r="AC185" s="60">
        <f t="shared" si="94"/>
        <v>225</v>
      </c>
      <c r="AD185" s="60"/>
      <c r="AE185" s="61">
        <f t="shared" si="87"/>
        <v>4.5</v>
      </c>
      <c r="AF185" s="61">
        <v>0</v>
      </c>
      <c r="AG185" s="61">
        <v>0</v>
      </c>
      <c r="AH185" s="92"/>
      <c r="AI185" s="112">
        <v>100</v>
      </c>
      <c r="AJ185" s="93">
        <f t="shared" si="95"/>
        <v>120.5</v>
      </c>
      <c r="AK185" s="94"/>
      <c r="AL185" s="62"/>
      <c r="AM185" s="63">
        <f t="shared" si="96"/>
        <v>100</v>
      </c>
      <c r="AN185" s="63">
        <f t="shared" si="97"/>
        <v>1</v>
      </c>
      <c r="AO185" s="63">
        <f t="shared" si="98"/>
        <v>0</v>
      </c>
      <c r="AP185" s="63"/>
      <c r="AQ185" s="63">
        <f t="shared" si="99"/>
        <v>20</v>
      </c>
      <c r="AR185" s="63">
        <f t="shared" si="100"/>
        <v>1</v>
      </c>
      <c r="AS185" s="63">
        <f t="shared" si="101"/>
        <v>0</v>
      </c>
      <c r="AT185" s="63">
        <f t="shared" si="102"/>
        <v>0</v>
      </c>
      <c r="AU185" s="63">
        <f t="shared" si="103"/>
        <v>0</v>
      </c>
      <c r="AV185" s="63">
        <f t="shared" si="104"/>
        <v>0</v>
      </c>
      <c r="AW185" s="63">
        <f t="shared" si="105"/>
        <v>0</v>
      </c>
      <c r="AX185" s="63">
        <f t="shared" si="106"/>
        <v>0</v>
      </c>
      <c r="AY185" s="64">
        <f t="shared" si="107"/>
        <v>0.5</v>
      </c>
      <c r="AZ185" s="65">
        <f t="shared" si="108"/>
        <v>120.5</v>
      </c>
      <c r="BA185" s="45"/>
      <c r="BB185" s="66">
        <f t="shared" si="109"/>
        <v>120.5</v>
      </c>
      <c r="BC185" s="62">
        <f t="shared" si="110"/>
        <v>20.5</v>
      </c>
      <c r="BD185" s="62">
        <f t="shared" si="111"/>
        <v>20.5</v>
      </c>
      <c r="BE185" s="62">
        <f t="shared" si="112"/>
        <v>0.5</v>
      </c>
      <c r="BF185" s="62">
        <f t="shared" si="113"/>
        <v>0.5</v>
      </c>
      <c r="BG185" s="62">
        <f t="shared" si="114"/>
        <v>0.5</v>
      </c>
      <c r="BH185" s="62">
        <f t="shared" si="115"/>
        <v>0.5</v>
      </c>
      <c r="BI185" s="62"/>
    </row>
    <row r="186" spans="1:61" ht="30" customHeight="1">
      <c r="A186" s="83">
        <v>174</v>
      </c>
      <c r="B186" s="50" t="s">
        <v>497</v>
      </c>
      <c r="C186" s="84" t="s">
        <v>310</v>
      </c>
      <c r="D186" s="84" t="s">
        <v>498</v>
      </c>
      <c r="E186" s="85" t="s">
        <v>435</v>
      </c>
      <c r="F186" s="68">
        <v>45401</v>
      </c>
      <c r="G186" s="51">
        <v>208</v>
      </c>
      <c r="H186" s="52">
        <v>26</v>
      </c>
      <c r="I186" s="53">
        <f t="shared" si="88"/>
        <v>208</v>
      </c>
      <c r="J186" s="86"/>
      <c r="K186" s="87">
        <f t="shared" si="89"/>
        <v>0</v>
      </c>
      <c r="L186" s="86"/>
      <c r="M186" s="88">
        <f t="shared" si="90"/>
        <v>0</v>
      </c>
      <c r="N186" s="89"/>
      <c r="O186" s="87">
        <f t="shared" si="91"/>
        <v>0</v>
      </c>
      <c r="P186" s="57">
        <v>0</v>
      </c>
      <c r="Q186" s="57">
        <v>0</v>
      </c>
      <c r="R186" s="54"/>
      <c r="S186" s="55">
        <v>0</v>
      </c>
      <c r="T186" s="56"/>
      <c r="U186" s="57">
        <f t="shared" si="92"/>
        <v>0</v>
      </c>
      <c r="V186" s="57">
        <v>10</v>
      </c>
      <c r="W186" s="90">
        <v>7</v>
      </c>
      <c r="X186" s="56"/>
      <c r="Y186" s="91">
        <f t="shared" si="93"/>
        <v>0</v>
      </c>
      <c r="Z186" s="58"/>
      <c r="AA186" s="59"/>
      <c r="AB186" s="59">
        <v>0</v>
      </c>
      <c r="AC186" s="60">
        <f t="shared" si="94"/>
        <v>225</v>
      </c>
      <c r="AD186" s="60"/>
      <c r="AE186" s="61">
        <f t="shared" si="87"/>
        <v>4.5</v>
      </c>
      <c r="AF186" s="61">
        <v>0</v>
      </c>
      <c r="AG186" s="61">
        <v>0</v>
      </c>
      <c r="AH186" s="92"/>
      <c r="AI186" s="112">
        <v>100</v>
      </c>
      <c r="AJ186" s="93">
        <f t="shared" si="95"/>
        <v>120.5</v>
      </c>
      <c r="AK186" s="94"/>
      <c r="AL186" s="62"/>
      <c r="AM186" s="63">
        <f t="shared" si="96"/>
        <v>100</v>
      </c>
      <c r="AN186" s="63">
        <f t="shared" si="97"/>
        <v>1</v>
      </c>
      <c r="AO186" s="63">
        <f t="shared" si="98"/>
        <v>0</v>
      </c>
      <c r="AP186" s="63"/>
      <c r="AQ186" s="63">
        <f t="shared" si="99"/>
        <v>20</v>
      </c>
      <c r="AR186" s="63">
        <f t="shared" si="100"/>
        <v>1</v>
      </c>
      <c r="AS186" s="63">
        <f t="shared" si="101"/>
        <v>0</v>
      </c>
      <c r="AT186" s="63">
        <f t="shared" si="102"/>
        <v>0</v>
      </c>
      <c r="AU186" s="63">
        <f t="shared" si="103"/>
        <v>0</v>
      </c>
      <c r="AV186" s="63">
        <f t="shared" si="104"/>
        <v>0</v>
      </c>
      <c r="AW186" s="63">
        <f t="shared" si="105"/>
        <v>0</v>
      </c>
      <c r="AX186" s="63">
        <f t="shared" si="106"/>
        <v>0</v>
      </c>
      <c r="AY186" s="64">
        <f t="shared" si="107"/>
        <v>0.5</v>
      </c>
      <c r="AZ186" s="65">
        <f t="shared" si="108"/>
        <v>120.5</v>
      </c>
      <c r="BA186" s="45"/>
      <c r="BB186" s="66">
        <f t="shared" si="109"/>
        <v>120.5</v>
      </c>
      <c r="BC186" s="62">
        <f t="shared" si="110"/>
        <v>20.5</v>
      </c>
      <c r="BD186" s="62">
        <f t="shared" si="111"/>
        <v>20.5</v>
      </c>
      <c r="BE186" s="62">
        <f t="shared" si="112"/>
        <v>0.5</v>
      </c>
      <c r="BF186" s="62">
        <f t="shared" si="113"/>
        <v>0.5</v>
      </c>
      <c r="BG186" s="62">
        <f t="shared" si="114"/>
        <v>0.5</v>
      </c>
      <c r="BH186" s="62">
        <f t="shared" si="115"/>
        <v>0.5</v>
      </c>
      <c r="BI186" s="62"/>
    </row>
    <row r="187" spans="1:61" ht="30" customHeight="1">
      <c r="A187" s="83">
        <v>175</v>
      </c>
      <c r="B187" s="50" t="s">
        <v>499</v>
      </c>
      <c r="C187" s="84" t="s">
        <v>500</v>
      </c>
      <c r="D187" s="84" t="s">
        <v>501</v>
      </c>
      <c r="E187" s="85" t="s">
        <v>435</v>
      </c>
      <c r="F187" s="68">
        <v>45420</v>
      </c>
      <c r="G187" s="51">
        <v>208</v>
      </c>
      <c r="H187" s="52">
        <v>26</v>
      </c>
      <c r="I187" s="53">
        <f t="shared" si="88"/>
        <v>208</v>
      </c>
      <c r="J187" s="86"/>
      <c r="K187" s="87">
        <f t="shared" si="89"/>
        <v>0</v>
      </c>
      <c r="L187" s="86"/>
      <c r="M187" s="88">
        <f t="shared" si="90"/>
        <v>0</v>
      </c>
      <c r="N187" s="89"/>
      <c r="O187" s="87">
        <f t="shared" si="91"/>
        <v>0</v>
      </c>
      <c r="P187" s="57">
        <v>0</v>
      </c>
      <c r="Q187" s="57">
        <v>0</v>
      </c>
      <c r="R187" s="54"/>
      <c r="S187" s="55">
        <v>0</v>
      </c>
      <c r="T187" s="56"/>
      <c r="U187" s="57">
        <f t="shared" si="92"/>
        <v>0</v>
      </c>
      <c r="V187" s="57">
        <v>10</v>
      </c>
      <c r="W187" s="90">
        <v>7</v>
      </c>
      <c r="X187" s="56"/>
      <c r="Y187" s="91">
        <f t="shared" si="93"/>
        <v>0</v>
      </c>
      <c r="Z187" s="58"/>
      <c r="AA187" s="59"/>
      <c r="AB187" s="59">
        <v>0</v>
      </c>
      <c r="AC187" s="60">
        <f t="shared" si="94"/>
        <v>225</v>
      </c>
      <c r="AD187" s="60"/>
      <c r="AE187" s="61">
        <f t="shared" si="87"/>
        <v>4.5</v>
      </c>
      <c r="AF187" s="61">
        <v>0</v>
      </c>
      <c r="AG187" s="61">
        <v>0</v>
      </c>
      <c r="AH187" s="92"/>
      <c r="AI187" s="112">
        <v>100</v>
      </c>
      <c r="AJ187" s="93">
        <f t="shared" si="95"/>
        <v>120.5</v>
      </c>
      <c r="AK187" s="94"/>
      <c r="AL187" s="62"/>
      <c r="AM187" s="63">
        <f t="shared" si="96"/>
        <v>100</v>
      </c>
      <c r="AN187" s="63">
        <f t="shared" si="97"/>
        <v>1</v>
      </c>
      <c r="AO187" s="63">
        <f t="shared" si="98"/>
        <v>0</v>
      </c>
      <c r="AP187" s="63"/>
      <c r="AQ187" s="63">
        <f t="shared" si="99"/>
        <v>20</v>
      </c>
      <c r="AR187" s="63">
        <f t="shared" si="100"/>
        <v>1</v>
      </c>
      <c r="AS187" s="63">
        <f t="shared" si="101"/>
        <v>0</v>
      </c>
      <c r="AT187" s="63">
        <f t="shared" si="102"/>
        <v>0</v>
      </c>
      <c r="AU187" s="63">
        <f t="shared" si="103"/>
        <v>0</v>
      </c>
      <c r="AV187" s="63">
        <f t="shared" si="104"/>
        <v>0</v>
      </c>
      <c r="AW187" s="63">
        <f t="shared" si="105"/>
        <v>0</v>
      </c>
      <c r="AX187" s="63">
        <f t="shared" si="106"/>
        <v>0</v>
      </c>
      <c r="AY187" s="64">
        <f t="shared" si="107"/>
        <v>0.5</v>
      </c>
      <c r="AZ187" s="65">
        <f t="shared" si="108"/>
        <v>120.5</v>
      </c>
      <c r="BA187" s="45"/>
      <c r="BB187" s="66">
        <f t="shared" si="109"/>
        <v>120.5</v>
      </c>
      <c r="BC187" s="62">
        <f t="shared" si="110"/>
        <v>20.5</v>
      </c>
      <c r="BD187" s="62">
        <f t="shared" si="111"/>
        <v>20.5</v>
      </c>
      <c r="BE187" s="62">
        <f t="shared" si="112"/>
        <v>0.5</v>
      </c>
      <c r="BF187" s="62">
        <f t="shared" si="113"/>
        <v>0.5</v>
      </c>
      <c r="BG187" s="62">
        <f t="shared" si="114"/>
        <v>0.5</v>
      </c>
      <c r="BH187" s="62">
        <f t="shared" si="115"/>
        <v>0.5</v>
      </c>
      <c r="BI187" s="62"/>
    </row>
    <row r="188" spans="1:61" ht="30" customHeight="1">
      <c r="A188" s="83">
        <v>176</v>
      </c>
      <c r="B188" s="50" t="s">
        <v>502</v>
      </c>
      <c r="C188" s="84" t="s">
        <v>503</v>
      </c>
      <c r="D188" s="84" t="s">
        <v>504</v>
      </c>
      <c r="E188" s="85" t="s">
        <v>435</v>
      </c>
      <c r="F188" s="68">
        <v>45444</v>
      </c>
      <c r="G188" s="51">
        <v>208</v>
      </c>
      <c r="H188" s="52">
        <v>26</v>
      </c>
      <c r="I188" s="53">
        <f t="shared" si="88"/>
        <v>208</v>
      </c>
      <c r="J188" s="86"/>
      <c r="K188" s="87">
        <f t="shared" si="89"/>
        <v>0</v>
      </c>
      <c r="L188" s="86"/>
      <c r="M188" s="88">
        <f t="shared" si="90"/>
        <v>0</v>
      </c>
      <c r="N188" s="89"/>
      <c r="O188" s="87">
        <f t="shared" si="91"/>
        <v>0</v>
      </c>
      <c r="P188" s="57">
        <v>0</v>
      </c>
      <c r="Q188" s="57">
        <v>0</v>
      </c>
      <c r="R188" s="54"/>
      <c r="S188" s="55">
        <v>0</v>
      </c>
      <c r="T188" s="56"/>
      <c r="U188" s="57">
        <f t="shared" si="92"/>
        <v>0</v>
      </c>
      <c r="V188" s="57">
        <v>10</v>
      </c>
      <c r="W188" s="90">
        <v>7</v>
      </c>
      <c r="X188" s="56"/>
      <c r="Y188" s="91">
        <f t="shared" si="93"/>
        <v>0</v>
      </c>
      <c r="Z188" s="58"/>
      <c r="AA188" s="59"/>
      <c r="AB188" s="59">
        <v>0</v>
      </c>
      <c r="AC188" s="60">
        <f t="shared" si="94"/>
        <v>225</v>
      </c>
      <c r="AD188" s="60"/>
      <c r="AE188" s="61">
        <f t="shared" si="87"/>
        <v>4.5</v>
      </c>
      <c r="AF188" s="61">
        <v>0</v>
      </c>
      <c r="AG188" s="61">
        <v>0</v>
      </c>
      <c r="AH188" s="92"/>
      <c r="AI188" s="112">
        <v>100</v>
      </c>
      <c r="AJ188" s="93">
        <f t="shared" si="95"/>
        <v>120.5</v>
      </c>
      <c r="AK188" s="94"/>
      <c r="AL188" s="62"/>
      <c r="AM188" s="63">
        <f t="shared" si="96"/>
        <v>100</v>
      </c>
      <c r="AN188" s="63">
        <f t="shared" si="97"/>
        <v>1</v>
      </c>
      <c r="AO188" s="63">
        <f t="shared" si="98"/>
        <v>0</v>
      </c>
      <c r="AP188" s="63"/>
      <c r="AQ188" s="63">
        <f t="shared" si="99"/>
        <v>20</v>
      </c>
      <c r="AR188" s="63">
        <f t="shared" si="100"/>
        <v>1</v>
      </c>
      <c r="AS188" s="63">
        <f t="shared" si="101"/>
        <v>0</v>
      </c>
      <c r="AT188" s="63">
        <f t="shared" si="102"/>
        <v>0</v>
      </c>
      <c r="AU188" s="63">
        <f t="shared" si="103"/>
        <v>0</v>
      </c>
      <c r="AV188" s="63">
        <f t="shared" si="104"/>
        <v>0</v>
      </c>
      <c r="AW188" s="63">
        <f t="shared" si="105"/>
        <v>0</v>
      </c>
      <c r="AX188" s="63">
        <f t="shared" si="106"/>
        <v>0</v>
      </c>
      <c r="AY188" s="64">
        <f t="shared" si="107"/>
        <v>0.5</v>
      </c>
      <c r="AZ188" s="65">
        <f t="shared" si="108"/>
        <v>120.5</v>
      </c>
      <c r="BA188" s="45"/>
      <c r="BB188" s="66">
        <f t="shared" si="109"/>
        <v>120.5</v>
      </c>
      <c r="BC188" s="62">
        <f t="shared" si="110"/>
        <v>20.5</v>
      </c>
      <c r="BD188" s="62">
        <f t="shared" si="111"/>
        <v>20.5</v>
      </c>
      <c r="BE188" s="62">
        <f t="shared" si="112"/>
        <v>0.5</v>
      </c>
      <c r="BF188" s="62">
        <f t="shared" si="113"/>
        <v>0.5</v>
      </c>
      <c r="BG188" s="62">
        <f t="shared" si="114"/>
        <v>0.5</v>
      </c>
      <c r="BH188" s="62">
        <f t="shared" si="115"/>
        <v>0.5</v>
      </c>
      <c r="BI188" s="62"/>
    </row>
    <row r="189" spans="1:61" ht="30" customHeight="1">
      <c r="A189" s="83">
        <v>177</v>
      </c>
      <c r="B189" s="50" t="s">
        <v>505</v>
      </c>
      <c r="C189" s="84" t="s">
        <v>506</v>
      </c>
      <c r="D189" s="84" t="s">
        <v>404</v>
      </c>
      <c r="E189" s="85" t="s">
        <v>435</v>
      </c>
      <c r="F189" s="68">
        <v>45468</v>
      </c>
      <c r="G189" s="51">
        <v>208</v>
      </c>
      <c r="H189" s="52">
        <v>26</v>
      </c>
      <c r="I189" s="53">
        <f t="shared" si="88"/>
        <v>208</v>
      </c>
      <c r="J189" s="86"/>
      <c r="K189" s="87">
        <f t="shared" si="89"/>
        <v>0</v>
      </c>
      <c r="L189" s="86"/>
      <c r="M189" s="88">
        <f t="shared" si="90"/>
        <v>0</v>
      </c>
      <c r="N189" s="89"/>
      <c r="O189" s="87">
        <f t="shared" si="91"/>
        <v>0</v>
      </c>
      <c r="P189" s="57">
        <v>0</v>
      </c>
      <c r="Q189" s="57">
        <v>0</v>
      </c>
      <c r="R189" s="54"/>
      <c r="S189" s="55">
        <v>0</v>
      </c>
      <c r="T189" s="56"/>
      <c r="U189" s="57">
        <f t="shared" si="92"/>
        <v>0</v>
      </c>
      <c r="V189" s="57">
        <v>9.6150000000000002</v>
      </c>
      <c r="W189" s="90">
        <v>7</v>
      </c>
      <c r="X189" s="56">
        <v>8</v>
      </c>
      <c r="Y189" s="91">
        <f t="shared" si="93"/>
        <v>8</v>
      </c>
      <c r="Z189" s="58"/>
      <c r="AA189" s="59"/>
      <c r="AB189" s="59">
        <v>0</v>
      </c>
      <c r="AC189" s="60">
        <f t="shared" si="94"/>
        <v>216.61500000000001</v>
      </c>
      <c r="AD189" s="60"/>
      <c r="AE189" s="61">
        <f t="shared" si="87"/>
        <v>4.3323</v>
      </c>
      <c r="AF189" s="61">
        <v>0</v>
      </c>
      <c r="AG189" s="61">
        <v>0</v>
      </c>
      <c r="AH189" s="92"/>
      <c r="AI189" s="112">
        <v>100</v>
      </c>
      <c r="AJ189" s="93">
        <f t="shared" si="95"/>
        <v>112.28270000000001</v>
      </c>
      <c r="AK189" s="94"/>
      <c r="AL189" s="62"/>
      <c r="AM189" s="63">
        <f t="shared" si="96"/>
        <v>100</v>
      </c>
      <c r="AN189" s="63">
        <f t="shared" si="97"/>
        <v>1</v>
      </c>
      <c r="AO189" s="63">
        <f t="shared" si="98"/>
        <v>0</v>
      </c>
      <c r="AP189" s="63"/>
      <c r="AQ189" s="63">
        <f t="shared" si="99"/>
        <v>0</v>
      </c>
      <c r="AR189" s="63">
        <f t="shared" si="100"/>
        <v>0</v>
      </c>
      <c r="AS189" s="63">
        <f t="shared" si="101"/>
        <v>10</v>
      </c>
      <c r="AT189" s="63">
        <f t="shared" si="102"/>
        <v>1</v>
      </c>
      <c r="AU189" s="63">
        <f t="shared" si="103"/>
        <v>0</v>
      </c>
      <c r="AV189" s="63">
        <f t="shared" si="104"/>
        <v>0</v>
      </c>
      <c r="AW189" s="63">
        <f t="shared" si="105"/>
        <v>2</v>
      </c>
      <c r="AX189" s="63">
        <f t="shared" si="106"/>
        <v>2</v>
      </c>
      <c r="AY189" s="64">
        <f t="shared" si="107"/>
        <v>0.2827000000000055</v>
      </c>
      <c r="AZ189" s="65">
        <f t="shared" si="108"/>
        <v>112.28270000000001</v>
      </c>
      <c r="BA189" s="45"/>
      <c r="BB189" s="66">
        <f t="shared" si="109"/>
        <v>112.28270000000001</v>
      </c>
      <c r="BC189" s="62">
        <f t="shared" si="110"/>
        <v>12.282700000000006</v>
      </c>
      <c r="BD189" s="62">
        <f t="shared" si="111"/>
        <v>12.282700000000006</v>
      </c>
      <c r="BE189" s="62">
        <f t="shared" si="112"/>
        <v>12.282700000000006</v>
      </c>
      <c r="BF189" s="62">
        <f t="shared" si="113"/>
        <v>2.2827000000000055</v>
      </c>
      <c r="BG189" s="62">
        <f t="shared" si="114"/>
        <v>2.2827000000000055</v>
      </c>
      <c r="BH189" s="62">
        <f t="shared" si="115"/>
        <v>0.2827000000000055</v>
      </c>
      <c r="BI189" s="62"/>
    </row>
    <row r="190" spans="1:61" ht="30" customHeight="1">
      <c r="A190" s="83">
        <v>178</v>
      </c>
      <c r="B190" s="50" t="s">
        <v>507</v>
      </c>
      <c r="C190" s="84" t="s">
        <v>508</v>
      </c>
      <c r="D190" s="84" t="s">
        <v>509</v>
      </c>
      <c r="E190" s="85" t="s">
        <v>435</v>
      </c>
      <c r="F190" s="68">
        <v>45536</v>
      </c>
      <c r="G190" s="51">
        <v>208</v>
      </c>
      <c r="H190" s="52">
        <v>26</v>
      </c>
      <c r="I190" s="53">
        <f t="shared" si="88"/>
        <v>208</v>
      </c>
      <c r="J190" s="86"/>
      <c r="K190" s="87">
        <f t="shared" si="89"/>
        <v>0</v>
      </c>
      <c r="L190" s="86"/>
      <c r="M190" s="88">
        <f t="shared" si="90"/>
        <v>0</v>
      </c>
      <c r="N190" s="89"/>
      <c r="O190" s="87">
        <f t="shared" si="91"/>
        <v>0</v>
      </c>
      <c r="P190" s="57">
        <v>0</v>
      </c>
      <c r="Q190" s="57">
        <v>0</v>
      </c>
      <c r="R190" s="54"/>
      <c r="S190" s="55">
        <v>0</v>
      </c>
      <c r="T190" s="56"/>
      <c r="U190" s="57">
        <f t="shared" si="92"/>
        <v>0</v>
      </c>
      <c r="V190" s="57">
        <v>0</v>
      </c>
      <c r="W190" s="90">
        <v>7</v>
      </c>
      <c r="X190" s="56">
        <v>21.05</v>
      </c>
      <c r="Y190" s="91">
        <f t="shared" si="93"/>
        <v>21.05</v>
      </c>
      <c r="Z190" s="58"/>
      <c r="AA190" s="59"/>
      <c r="AB190" s="59">
        <v>0</v>
      </c>
      <c r="AC190" s="60">
        <f t="shared" si="94"/>
        <v>193.95</v>
      </c>
      <c r="AD190" s="60"/>
      <c r="AE190" s="61">
        <f t="shared" si="87"/>
        <v>3.879</v>
      </c>
      <c r="AF190" s="61">
        <v>0</v>
      </c>
      <c r="AG190" s="61">
        <v>0</v>
      </c>
      <c r="AH190" s="92">
        <v>0.5</v>
      </c>
      <c r="AI190" s="112">
        <v>100</v>
      </c>
      <c r="AJ190" s="93">
        <f t="shared" si="95"/>
        <v>89.570999999999998</v>
      </c>
      <c r="AK190" s="94"/>
      <c r="AL190" s="62"/>
      <c r="AM190" s="63">
        <f t="shared" si="96"/>
        <v>0</v>
      </c>
      <c r="AN190" s="63">
        <f t="shared" si="97"/>
        <v>0</v>
      </c>
      <c r="AO190" s="63">
        <f t="shared" si="98"/>
        <v>0</v>
      </c>
      <c r="AP190" s="63"/>
      <c r="AQ190" s="63">
        <f t="shared" si="99"/>
        <v>80</v>
      </c>
      <c r="AR190" s="63">
        <f t="shared" si="100"/>
        <v>4</v>
      </c>
      <c r="AS190" s="63">
        <f t="shared" si="101"/>
        <v>0</v>
      </c>
      <c r="AT190" s="63">
        <f t="shared" si="102"/>
        <v>0</v>
      </c>
      <c r="AU190" s="63">
        <f t="shared" si="103"/>
        <v>5</v>
      </c>
      <c r="AV190" s="63">
        <f t="shared" si="104"/>
        <v>1</v>
      </c>
      <c r="AW190" s="63">
        <f t="shared" si="105"/>
        <v>4</v>
      </c>
      <c r="AX190" s="63">
        <f t="shared" si="106"/>
        <v>4</v>
      </c>
      <c r="AY190" s="64">
        <f t="shared" si="107"/>
        <v>0.57099999999999795</v>
      </c>
      <c r="AZ190" s="65">
        <f t="shared" si="108"/>
        <v>89.570999999999998</v>
      </c>
      <c r="BA190" s="45"/>
      <c r="BB190" s="66">
        <f t="shared" si="109"/>
        <v>89.570999999999998</v>
      </c>
      <c r="BC190" s="62">
        <f t="shared" si="110"/>
        <v>89.570999999999998</v>
      </c>
      <c r="BD190" s="62">
        <f t="shared" si="111"/>
        <v>89.570999999999998</v>
      </c>
      <c r="BE190" s="62">
        <f t="shared" si="112"/>
        <v>9.570999999999998</v>
      </c>
      <c r="BF190" s="62">
        <f t="shared" si="113"/>
        <v>9.570999999999998</v>
      </c>
      <c r="BG190" s="62">
        <f t="shared" si="114"/>
        <v>4.570999999999998</v>
      </c>
      <c r="BH190" s="62">
        <f t="shared" si="115"/>
        <v>0.57099999999999795</v>
      </c>
      <c r="BI190" s="62"/>
    </row>
    <row r="191" spans="1:61" ht="30" customHeight="1">
      <c r="A191" s="83">
        <v>179</v>
      </c>
      <c r="B191" s="50" t="s">
        <v>510</v>
      </c>
      <c r="C191" s="84" t="s">
        <v>511</v>
      </c>
      <c r="D191" s="84" t="s">
        <v>512</v>
      </c>
      <c r="E191" s="85" t="s">
        <v>435</v>
      </c>
      <c r="F191" s="68">
        <v>45537</v>
      </c>
      <c r="G191" s="51">
        <v>208</v>
      </c>
      <c r="H191" s="52">
        <v>26</v>
      </c>
      <c r="I191" s="53">
        <f t="shared" si="88"/>
        <v>208</v>
      </c>
      <c r="J191" s="86"/>
      <c r="K191" s="87">
        <f t="shared" si="89"/>
        <v>0</v>
      </c>
      <c r="L191" s="86"/>
      <c r="M191" s="88">
        <f t="shared" si="90"/>
        <v>0</v>
      </c>
      <c r="N191" s="89"/>
      <c r="O191" s="87">
        <f t="shared" si="91"/>
        <v>0</v>
      </c>
      <c r="P191" s="57">
        <v>0</v>
      </c>
      <c r="Q191" s="57">
        <v>0</v>
      </c>
      <c r="R191" s="54"/>
      <c r="S191" s="55">
        <v>0</v>
      </c>
      <c r="T191" s="56"/>
      <c r="U191" s="57">
        <f t="shared" si="92"/>
        <v>0</v>
      </c>
      <c r="V191" s="57">
        <v>9.4459999999999997</v>
      </c>
      <c r="W191" s="90">
        <v>7</v>
      </c>
      <c r="X191" s="56">
        <v>11.53</v>
      </c>
      <c r="Y191" s="91">
        <f t="shared" si="93"/>
        <v>11.53</v>
      </c>
      <c r="Z191" s="58"/>
      <c r="AA191" s="59"/>
      <c r="AB191" s="59">
        <v>0</v>
      </c>
      <c r="AC191" s="60">
        <f t="shared" si="94"/>
        <v>212.916</v>
      </c>
      <c r="AD191" s="60"/>
      <c r="AE191" s="61">
        <f t="shared" si="87"/>
        <v>4.2583200000000003</v>
      </c>
      <c r="AF191" s="61">
        <v>0</v>
      </c>
      <c r="AG191" s="61">
        <v>0</v>
      </c>
      <c r="AH191" s="92"/>
      <c r="AI191" s="112">
        <v>100</v>
      </c>
      <c r="AJ191" s="93">
        <f t="shared" si="95"/>
        <v>108.65768</v>
      </c>
      <c r="AK191" s="94"/>
      <c r="AL191" s="62"/>
      <c r="AM191" s="63">
        <f t="shared" si="96"/>
        <v>100</v>
      </c>
      <c r="AN191" s="63">
        <f t="shared" si="97"/>
        <v>1</v>
      </c>
      <c r="AO191" s="63">
        <f t="shared" si="98"/>
        <v>0</v>
      </c>
      <c r="AP191" s="63"/>
      <c r="AQ191" s="63">
        <f t="shared" si="99"/>
        <v>0</v>
      </c>
      <c r="AR191" s="63">
        <f t="shared" si="100"/>
        <v>0</v>
      </c>
      <c r="AS191" s="63">
        <f t="shared" si="101"/>
        <v>0</v>
      </c>
      <c r="AT191" s="63">
        <f t="shared" si="102"/>
        <v>0</v>
      </c>
      <c r="AU191" s="63">
        <f t="shared" si="103"/>
        <v>5</v>
      </c>
      <c r="AV191" s="63">
        <f t="shared" si="104"/>
        <v>1</v>
      </c>
      <c r="AW191" s="63">
        <f t="shared" si="105"/>
        <v>3</v>
      </c>
      <c r="AX191" s="63">
        <f t="shared" si="106"/>
        <v>3</v>
      </c>
      <c r="AY191" s="64">
        <f t="shared" si="107"/>
        <v>0.65767999999999915</v>
      </c>
      <c r="AZ191" s="65">
        <f t="shared" si="108"/>
        <v>108.65768</v>
      </c>
      <c r="BA191" s="45"/>
      <c r="BB191" s="66">
        <f t="shared" si="109"/>
        <v>108.65768</v>
      </c>
      <c r="BC191" s="62">
        <f t="shared" si="110"/>
        <v>8.6576799999999992</v>
      </c>
      <c r="BD191" s="62">
        <f t="shared" si="111"/>
        <v>8.6576799999999992</v>
      </c>
      <c r="BE191" s="62">
        <f t="shared" si="112"/>
        <v>8.6576799999999992</v>
      </c>
      <c r="BF191" s="62">
        <f t="shared" si="113"/>
        <v>8.6576799999999992</v>
      </c>
      <c r="BG191" s="62">
        <f t="shared" si="114"/>
        <v>3.6576799999999992</v>
      </c>
      <c r="BH191" s="62">
        <f t="shared" si="115"/>
        <v>0.65767999999999915</v>
      </c>
      <c r="BI191" s="62"/>
    </row>
    <row r="192" spans="1:61" ht="30" customHeight="1">
      <c r="A192" s="83">
        <v>180</v>
      </c>
      <c r="B192" s="50" t="s">
        <v>513</v>
      </c>
      <c r="C192" s="84" t="s">
        <v>514</v>
      </c>
      <c r="D192" s="84" t="s">
        <v>515</v>
      </c>
      <c r="E192" s="85" t="s">
        <v>435</v>
      </c>
      <c r="F192" s="68">
        <v>45537</v>
      </c>
      <c r="G192" s="51">
        <v>208</v>
      </c>
      <c r="H192" s="52">
        <v>26</v>
      </c>
      <c r="I192" s="53">
        <f t="shared" si="88"/>
        <v>208</v>
      </c>
      <c r="J192" s="86"/>
      <c r="K192" s="87">
        <f t="shared" si="89"/>
        <v>0</v>
      </c>
      <c r="L192" s="86"/>
      <c r="M192" s="88">
        <f t="shared" si="90"/>
        <v>0</v>
      </c>
      <c r="N192" s="89"/>
      <c r="O192" s="87">
        <f t="shared" si="91"/>
        <v>0</v>
      </c>
      <c r="P192" s="57">
        <v>0</v>
      </c>
      <c r="Q192" s="57">
        <v>0</v>
      </c>
      <c r="R192" s="54"/>
      <c r="S192" s="55">
        <v>0</v>
      </c>
      <c r="T192" s="56"/>
      <c r="U192" s="57">
        <f t="shared" si="92"/>
        <v>0</v>
      </c>
      <c r="V192" s="57">
        <v>10</v>
      </c>
      <c r="W192" s="90">
        <v>7</v>
      </c>
      <c r="X192" s="56"/>
      <c r="Y192" s="91">
        <f t="shared" si="93"/>
        <v>0</v>
      </c>
      <c r="Z192" s="58"/>
      <c r="AA192" s="59"/>
      <c r="AB192" s="59">
        <v>0</v>
      </c>
      <c r="AC192" s="60">
        <f t="shared" si="94"/>
        <v>225</v>
      </c>
      <c r="AD192" s="60"/>
      <c r="AE192" s="61">
        <f t="shared" si="87"/>
        <v>4.5</v>
      </c>
      <c r="AF192" s="61">
        <v>0</v>
      </c>
      <c r="AG192" s="61">
        <v>0</v>
      </c>
      <c r="AH192" s="92"/>
      <c r="AI192" s="112">
        <v>100</v>
      </c>
      <c r="AJ192" s="93">
        <f t="shared" si="95"/>
        <v>120.5</v>
      </c>
      <c r="AK192" s="94"/>
      <c r="AL192" s="62"/>
      <c r="AM192" s="63">
        <f t="shared" si="96"/>
        <v>100</v>
      </c>
      <c r="AN192" s="63">
        <f t="shared" si="97"/>
        <v>1</v>
      </c>
      <c r="AO192" s="63">
        <f t="shared" si="98"/>
        <v>0</v>
      </c>
      <c r="AP192" s="63"/>
      <c r="AQ192" s="63">
        <f t="shared" si="99"/>
        <v>20</v>
      </c>
      <c r="AR192" s="63">
        <f t="shared" si="100"/>
        <v>1</v>
      </c>
      <c r="AS192" s="63">
        <f t="shared" si="101"/>
        <v>0</v>
      </c>
      <c r="AT192" s="63">
        <f t="shared" si="102"/>
        <v>0</v>
      </c>
      <c r="AU192" s="63">
        <f t="shared" si="103"/>
        <v>0</v>
      </c>
      <c r="AV192" s="63">
        <f t="shared" si="104"/>
        <v>0</v>
      </c>
      <c r="AW192" s="63">
        <f t="shared" si="105"/>
        <v>0</v>
      </c>
      <c r="AX192" s="63">
        <f t="shared" si="106"/>
        <v>0</v>
      </c>
      <c r="AY192" s="64">
        <f t="shared" si="107"/>
        <v>0.5</v>
      </c>
      <c r="AZ192" s="65">
        <f t="shared" si="108"/>
        <v>120.5</v>
      </c>
      <c r="BA192" s="45"/>
      <c r="BB192" s="66">
        <f t="shared" si="109"/>
        <v>120.5</v>
      </c>
      <c r="BC192" s="62">
        <f t="shared" si="110"/>
        <v>20.5</v>
      </c>
      <c r="BD192" s="62">
        <f t="shared" si="111"/>
        <v>20.5</v>
      </c>
      <c r="BE192" s="62">
        <f t="shared" si="112"/>
        <v>0.5</v>
      </c>
      <c r="BF192" s="62">
        <f t="shared" si="113"/>
        <v>0.5</v>
      </c>
      <c r="BG192" s="62">
        <f t="shared" si="114"/>
        <v>0.5</v>
      </c>
      <c r="BH192" s="62">
        <f t="shared" si="115"/>
        <v>0.5</v>
      </c>
      <c r="BI192" s="62"/>
    </row>
    <row r="193" spans="1:61" ht="30" customHeight="1">
      <c r="A193" s="83">
        <v>181</v>
      </c>
      <c r="B193" s="50" t="s">
        <v>516</v>
      </c>
      <c r="C193" s="84" t="s">
        <v>517</v>
      </c>
      <c r="D193" s="84" t="s">
        <v>200</v>
      </c>
      <c r="E193" s="85" t="s">
        <v>435</v>
      </c>
      <c r="F193" s="68">
        <v>45566</v>
      </c>
      <c r="G193" s="51">
        <v>208</v>
      </c>
      <c r="H193" s="52">
        <v>26</v>
      </c>
      <c r="I193" s="53">
        <f t="shared" si="88"/>
        <v>208</v>
      </c>
      <c r="J193" s="86"/>
      <c r="K193" s="87">
        <f t="shared" si="89"/>
        <v>0</v>
      </c>
      <c r="L193" s="86"/>
      <c r="M193" s="88">
        <f t="shared" si="90"/>
        <v>0</v>
      </c>
      <c r="N193" s="89"/>
      <c r="O193" s="87">
        <f t="shared" si="91"/>
        <v>0</v>
      </c>
      <c r="P193" s="57">
        <v>0</v>
      </c>
      <c r="Q193" s="57">
        <v>0</v>
      </c>
      <c r="R193" s="54"/>
      <c r="S193" s="55">
        <v>0</v>
      </c>
      <c r="T193" s="56"/>
      <c r="U193" s="57">
        <f t="shared" si="92"/>
        <v>0</v>
      </c>
      <c r="V193" s="57">
        <v>10</v>
      </c>
      <c r="W193" s="90">
        <v>7</v>
      </c>
      <c r="X193" s="56"/>
      <c r="Y193" s="91">
        <f t="shared" si="93"/>
        <v>0</v>
      </c>
      <c r="Z193" s="58"/>
      <c r="AA193" s="59"/>
      <c r="AB193" s="59">
        <v>3</v>
      </c>
      <c r="AC193" s="60">
        <f t="shared" si="94"/>
        <v>228</v>
      </c>
      <c r="AD193" s="60"/>
      <c r="AE193" s="61">
        <f t="shared" si="87"/>
        <v>4.5600000000000005</v>
      </c>
      <c r="AF193" s="61">
        <v>0</v>
      </c>
      <c r="AG193" s="61">
        <v>0</v>
      </c>
      <c r="AH193" s="92"/>
      <c r="AI193" s="112">
        <v>100</v>
      </c>
      <c r="AJ193" s="93">
        <f t="shared" si="95"/>
        <v>123.44</v>
      </c>
      <c r="AK193" s="94"/>
      <c r="AL193" s="62"/>
      <c r="AM193" s="63">
        <f t="shared" si="96"/>
        <v>100</v>
      </c>
      <c r="AN193" s="63">
        <f t="shared" si="97"/>
        <v>1</v>
      </c>
      <c r="AO193" s="63">
        <f t="shared" si="98"/>
        <v>0</v>
      </c>
      <c r="AP193" s="63"/>
      <c r="AQ193" s="63">
        <f t="shared" si="99"/>
        <v>20</v>
      </c>
      <c r="AR193" s="63">
        <f t="shared" si="100"/>
        <v>1</v>
      </c>
      <c r="AS193" s="63">
        <f t="shared" si="101"/>
        <v>0</v>
      </c>
      <c r="AT193" s="63">
        <f t="shared" si="102"/>
        <v>0</v>
      </c>
      <c r="AU193" s="63">
        <f t="shared" si="103"/>
        <v>0</v>
      </c>
      <c r="AV193" s="63">
        <f t="shared" si="104"/>
        <v>0</v>
      </c>
      <c r="AW193" s="63">
        <f t="shared" si="105"/>
        <v>3</v>
      </c>
      <c r="AX193" s="63">
        <f t="shared" si="106"/>
        <v>3</v>
      </c>
      <c r="AY193" s="64">
        <f t="shared" si="107"/>
        <v>0.43999999999999773</v>
      </c>
      <c r="AZ193" s="65">
        <f t="shared" si="108"/>
        <v>123.44</v>
      </c>
      <c r="BA193" s="45"/>
      <c r="BB193" s="66">
        <f t="shared" si="109"/>
        <v>123.44</v>
      </c>
      <c r="BC193" s="62">
        <f t="shared" si="110"/>
        <v>23.439999999999998</v>
      </c>
      <c r="BD193" s="62">
        <f t="shared" si="111"/>
        <v>23.439999999999998</v>
      </c>
      <c r="BE193" s="62">
        <f t="shared" si="112"/>
        <v>3.4399999999999977</v>
      </c>
      <c r="BF193" s="62">
        <f t="shared" si="113"/>
        <v>3.4399999999999977</v>
      </c>
      <c r="BG193" s="62">
        <f t="shared" si="114"/>
        <v>3.4399999999999977</v>
      </c>
      <c r="BH193" s="62">
        <f t="shared" si="115"/>
        <v>0.43999999999999773</v>
      </c>
      <c r="BI193" s="62"/>
    </row>
    <row r="194" spans="1:61" ht="30" customHeight="1">
      <c r="A194" s="83">
        <v>182</v>
      </c>
      <c r="B194" s="50" t="s">
        <v>518</v>
      </c>
      <c r="C194" s="84" t="s">
        <v>519</v>
      </c>
      <c r="D194" s="84" t="s">
        <v>520</v>
      </c>
      <c r="E194" s="85" t="s">
        <v>435</v>
      </c>
      <c r="F194" s="68">
        <v>45572</v>
      </c>
      <c r="G194" s="51">
        <v>208</v>
      </c>
      <c r="H194" s="52">
        <v>26</v>
      </c>
      <c r="I194" s="53">
        <f t="shared" si="88"/>
        <v>208</v>
      </c>
      <c r="J194" s="86"/>
      <c r="K194" s="87">
        <f t="shared" si="89"/>
        <v>0</v>
      </c>
      <c r="L194" s="86"/>
      <c r="M194" s="88">
        <f t="shared" si="90"/>
        <v>0</v>
      </c>
      <c r="N194" s="89"/>
      <c r="O194" s="87">
        <f t="shared" si="91"/>
        <v>0</v>
      </c>
      <c r="P194" s="57">
        <v>0</v>
      </c>
      <c r="Q194" s="57">
        <v>0</v>
      </c>
      <c r="R194" s="54"/>
      <c r="S194" s="55">
        <v>0</v>
      </c>
      <c r="T194" s="56"/>
      <c r="U194" s="57">
        <f t="shared" si="92"/>
        <v>0</v>
      </c>
      <c r="V194" s="57">
        <v>10</v>
      </c>
      <c r="W194" s="90">
        <v>7</v>
      </c>
      <c r="X194" s="56"/>
      <c r="Y194" s="91">
        <f t="shared" si="93"/>
        <v>0</v>
      </c>
      <c r="Z194" s="58"/>
      <c r="AA194" s="59"/>
      <c r="AB194" s="59">
        <v>0</v>
      </c>
      <c r="AC194" s="60">
        <f t="shared" si="94"/>
        <v>225</v>
      </c>
      <c r="AD194" s="60"/>
      <c r="AE194" s="61">
        <f t="shared" si="87"/>
        <v>4.5</v>
      </c>
      <c r="AF194" s="61">
        <v>0</v>
      </c>
      <c r="AG194" s="61">
        <v>0</v>
      </c>
      <c r="AH194" s="92"/>
      <c r="AI194" s="112">
        <v>100</v>
      </c>
      <c r="AJ194" s="93">
        <f t="shared" si="95"/>
        <v>120.5</v>
      </c>
      <c r="AK194" s="94"/>
      <c r="AL194" s="62"/>
      <c r="AM194" s="63">
        <f t="shared" si="96"/>
        <v>100</v>
      </c>
      <c r="AN194" s="63">
        <f t="shared" si="97"/>
        <v>1</v>
      </c>
      <c r="AO194" s="63">
        <f t="shared" si="98"/>
        <v>0</v>
      </c>
      <c r="AP194" s="63"/>
      <c r="AQ194" s="63">
        <f t="shared" si="99"/>
        <v>20</v>
      </c>
      <c r="AR194" s="63">
        <f t="shared" si="100"/>
        <v>1</v>
      </c>
      <c r="AS194" s="63">
        <f t="shared" si="101"/>
        <v>0</v>
      </c>
      <c r="AT194" s="63">
        <f t="shared" si="102"/>
        <v>0</v>
      </c>
      <c r="AU194" s="63">
        <f t="shared" si="103"/>
        <v>0</v>
      </c>
      <c r="AV194" s="63">
        <f t="shared" si="104"/>
        <v>0</v>
      </c>
      <c r="AW194" s="63">
        <f t="shared" si="105"/>
        <v>0</v>
      </c>
      <c r="AX194" s="63">
        <f t="shared" si="106"/>
        <v>0</v>
      </c>
      <c r="AY194" s="64">
        <f t="shared" si="107"/>
        <v>0.5</v>
      </c>
      <c r="AZ194" s="65">
        <f t="shared" si="108"/>
        <v>120.5</v>
      </c>
      <c r="BA194" s="45"/>
      <c r="BB194" s="66">
        <f t="shared" si="109"/>
        <v>120.5</v>
      </c>
      <c r="BC194" s="62">
        <f t="shared" si="110"/>
        <v>20.5</v>
      </c>
      <c r="BD194" s="62">
        <f t="shared" si="111"/>
        <v>20.5</v>
      </c>
      <c r="BE194" s="62">
        <f t="shared" si="112"/>
        <v>0.5</v>
      </c>
      <c r="BF194" s="62">
        <f t="shared" si="113"/>
        <v>0.5</v>
      </c>
      <c r="BG194" s="62">
        <f t="shared" si="114"/>
        <v>0.5</v>
      </c>
      <c r="BH194" s="62">
        <f t="shared" si="115"/>
        <v>0.5</v>
      </c>
      <c r="BI194" s="62"/>
    </row>
    <row r="195" spans="1:61" ht="30" customHeight="1">
      <c r="A195" s="83">
        <v>183</v>
      </c>
      <c r="B195" s="50" t="s">
        <v>521</v>
      </c>
      <c r="C195" s="84" t="s">
        <v>522</v>
      </c>
      <c r="D195" s="84" t="s">
        <v>523</v>
      </c>
      <c r="E195" s="85" t="s">
        <v>435</v>
      </c>
      <c r="F195" s="68">
        <v>45572</v>
      </c>
      <c r="G195" s="51">
        <v>208</v>
      </c>
      <c r="H195" s="52">
        <v>26</v>
      </c>
      <c r="I195" s="53">
        <f t="shared" si="88"/>
        <v>208</v>
      </c>
      <c r="J195" s="86"/>
      <c r="K195" s="87">
        <f t="shared" si="89"/>
        <v>0</v>
      </c>
      <c r="L195" s="86"/>
      <c r="M195" s="88">
        <f t="shared" si="90"/>
        <v>0</v>
      </c>
      <c r="N195" s="89"/>
      <c r="O195" s="87">
        <f t="shared" si="91"/>
        <v>0</v>
      </c>
      <c r="P195" s="57">
        <v>0</v>
      </c>
      <c r="Q195" s="57">
        <v>0</v>
      </c>
      <c r="R195" s="54"/>
      <c r="S195" s="55">
        <v>0</v>
      </c>
      <c r="T195" s="56"/>
      <c r="U195" s="57">
        <f t="shared" si="92"/>
        <v>0</v>
      </c>
      <c r="V195" s="57">
        <v>0</v>
      </c>
      <c r="W195" s="90">
        <v>7</v>
      </c>
      <c r="X195" s="56">
        <v>8</v>
      </c>
      <c r="Y195" s="91">
        <f t="shared" si="93"/>
        <v>8</v>
      </c>
      <c r="Z195" s="58"/>
      <c r="AA195" s="59"/>
      <c r="AB195" s="59">
        <v>0</v>
      </c>
      <c r="AC195" s="60">
        <f t="shared" si="94"/>
        <v>207</v>
      </c>
      <c r="AD195" s="60"/>
      <c r="AE195" s="61">
        <f t="shared" si="87"/>
        <v>4.1399999999999997</v>
      </c>
      <c r="AF195" s="61">
        <v>0</v>
      </c>
      <c r="AG195" s="61">
        <v>0</v>
      </c>
      <c r="AH195" s="92"/>
      <c r="AI195" s="112">
        <v>100</v>
      </c>
      <c r="AJ195" s="93">
        <f t="shared" si="95"/>
        <v>102.86000000000001</v>
      </c>
      <c r="AK195" s="94"/>
      <c r="AL195" s="62"/>
      <c r="AM195" s="63">
        <f t="shared" si="96"/>
        <v>100</v>
      </c>
      <c r="AN195" s="63">
        <f t="shared" si="97"/>
        <v>1</v>
      </c>
      <c r="AO195" s="63">
        <f t="shared" si="98"/>
        <v>0</v>
      </c>
      <c r="AP195" s="63"/>
      <c r="AQ195" s="63">
        <f t="shared" si="99"/>
        <v>0</v>
      </c>
      <c r="AR195" s="63">
        <f t="shared" si="100"/>
        <v>0</v>
      </c>
      <c r="AS195" s="63">
        <f t="shared" si="101"/>
        <v>0</v>
      </c>
      <c r="AT195" s="63">
        <f t="shared" si="102"/>
        <v>0</v>
      </c>
      <c r="AU195" s="63">
        <f t="shared" si="103"/>
        <v>0</v>
      </c>
      <c r="AV195" s="63">
        <f t="shared" si="104"/>
        <v>0</v>
      </c>
      <c r="AW195" s="63">
        <f t="shared" si="105"/>
        <v>2</v>
      </c>
      <c r="AX195" s="63">
        <f t="shared" si="106"/>
        <v>2</v>
      </c>
      <c r="AY195" s="64">
        <f t="shared" si="107"/>
        <v>0.86000000000001364</v>
      </c>
      <c r="AZ195" s="65">
        <f t="shared" si="108"/>
        <v>102.86000000000001</v>
      </c>
      <c r="BA195" s="45"/>
      <c r="BB195" s="66">
        <f t="shared" si="109"/>
        <v>102.86000000000001</v>
      </c>
      <c r="BC195" s="62">
        <f t="shared" si="110"/>
        <v>2.8600000000000136</v>
      </c>
      <c r="BD195" s="62">
        <f t="shared" si="111"/>
        <v>2.8600000000000136</v>
      </c>
      <c r="BE195" s="62">
        <f t="shared" si="112"/>
        <v>2.8600000000000136</v>
      </c>
      <c r="BF195" s="62">
        <f t="shared" si="113"/>
        <v>2.8600000000000136</v>
      </c>
      <c r="BG195" s="62">
        <f t="shared" si="114"/>
        <v>2.8600000000000136</v>
      </c>
      <c r="BH195" s="62">
        <f t="shared" si="115"/>
        <v>0.86000000000001364</v>
      </c>
      <c r="BI195" s="62"/>
    </row>
    <row r="196" spans="1:61" ht="30" customHeight="1">
      <c r="A196" s="83">
        <v>184</v>
      </c>
      <c r="B196" s="50" t="s">
        <v>524</v>
      </c>
      <c r="C196" s="84" t="s">
        <v>98</v>
      </c>
      <c r="D196" s="84" t="s">
        <v>143</v>
      </c>
      <c r="E196" s="85" t="s">
        <v>435</v>
      </c>
      <c r="F196" s="68">
        <v>45574</v>
      </c>
      <c r="G196" s="51">
        <v>208</v>
      </c>
      <c r="H196" s="52">
        <v>26</v>
      </c>
      <c r="I196" s="53">
        <f t="shared" si="88"/>
        <v>208</v>
      </c>
      <c r="J196" s="86"/>
      <c r="K196" s="87">
        <f t="shared" si="89"/>
        <v>0</v>
      </c>
      <c r="L196" s="86"/>
      <c r="M196" s="88">
        <f t="shared" si="90"/>
        <v>0</v>
      </c>
      <c r="N196" s="89"/>
      <c r="O196" s="87">
        <f t="shared" si="91"/>
        <v>0</v>
      </c>
      <c r="P196" s="57">
        <v>0</v>
      </c>
      <c r="Q196" s="57">
        <v>0</v>
      </c>
      <c r="R196" s="54"/>
      <c r="S196" s="55">
        <v>0</v>
      </c>
      <c r="T196" s="56"/>
      <c r="U196" s="57">
        <f t="shared" si="92"/>
        <v>0</v>
      </c>
      <c r="V196" s="57">
        <v>9.6150000000000002</v>
      </c>
      <c r="W196" s="90">
        <v>7</v>
      </c>
      <c r="X196" s="56">
        <v>8</v>
      </c>
      <c r="Y196" s="91">
        <f t="shared" si="93"/>
        <v>8</v>
      </c>
      <c r="Z196" s="58"/>
      <c r="AA196" s="59"/>
      <c r="AB196" s="59">
        <v>0</v>
      </c>
      <c r="AC196" s="60">
        <f t="shared" si="94"/>
        <v>216.61500000000001</v>
      </c>
      <c r="AD196" s="60"/>
      <c r="AE196" s="61">
        <f t="shared" si="87"/>
        <v>4.3323</v>
      </c>
      <c r="AF196" s="61">
        <v>0</v>
      </c>
      <c r="AG196" s="61">
        <v>0</v>
      </c>
      <c r="AH196" s="92"/>
      <c r="AI196" s="112">
        <v>100</v>
      </c>
      <c r="AJ196" s="93">
        <f t="shared" si="95"/>
        <v>112.28270000000001</v>
      </c>
      <c r="AK196" s="94"/>
      <c r="AL196" s="62"/>
      <c r="AM196" s="63">
        <f t="shared" si="96"/>
        <v>100</v>
      </c>
      <c r="AN196" s="63">
        <f t="shared" si="97"/>
        <v>1</v>
      </c>
      <c r="AO196" s="63">
        <f t="shared" si="98"/>
        <v>0</v>
      </c>
      <c r="AP196" s="63"/>
      <c r="AQ196" s="63">
        <f t="shared" si="99"/>
        <v>0</v>
      </c>
      <c r="AR196" s="63">
        <f t="shared" si="100"/>
        <v>0</v>
      </c>
      <c r="AS196" s="63">
        <f t="shared" si="101"/>
        <v>10</v>
      </c>
      <c r="AT196" s="63">
        <f t="shared" si="102"/>
        <v>1</v>
      </c>
      <c r="AU196" s="63">
        <f t="shared" si="103"/>
        <v>0</v>
      </c>
      <c r="AV196" s="63">
        <f t="shared" si="104"/>
        <v>0</v>
      </c>
      <c r="AW196" s="63">
        <f t="shared" si="105"/>
        <v>2</v>
      </c>
      <c r="AX196" s="63">
        <f t="shared" si="106"/>
        <v>2</v>
      </c>
      <c r="AY196" s="64">
        <f t="shared" si="107"/>
        <v>0.2827000000000055</v>
      </c>
      <c r="AZ196" s="65">
        <f t="shared" si="108"/>
        <v>112.28270000000001</v>
      </c>
      <c r="BA196" s="45"/>
      <c r="BB196" s="66">
        <f t="shared" si="109"/>
        <v>112.28270000000001</v>
      </c>
      <c r="BC196" s="62">
        <f t="shared" si="110"/>
        <v>12.282700000000006</v>
      </c>
      <c r="BD196" s="62">
        <f t="shared" si="111"/>
        <v>12.282700000000006</v>
      </c>
      <c r="BE196" s="62">
        <f t="shared" si="112"/>
        <v>12.282700000000006</v>
      </c>
      <c r="BF196" s="62">
        <f t="shared" si="113"/>
        <v>2.2827000000000055</v>
      </c>
      <c r="BG196" s="62">
        <f t="shared" si="114"/>
        <v>2.2827000000000055</v>
      </c>
      <c r="BH196" s="62">
        <f t="shared" si="115"/>
        <v>0.2827000000000055</v>
      </c>
      <c r="BI196" s="62"/>
    </row>
    <row r="197" spans="1:61" ht="30" customHeight="1">
      <c r="A197" s="83">
        <v>185</v>
      </c>
      <c r="B197" s="50" t="s">
        <v>525</v>
      </c>
      <c r="C197" s="84" t="s">
        <v>310</v>
      </c>
      <c r="D197" s="84" t="s">
        <v>526</v>
      </c>
      <c r="E197" s="85" t="s">
        <v>435</v>
      </c>
      <c r="F197" s="68">
        <v>45574</v>
      </c>
      <c r="G197" s="51">
        <v>208</v>
      </c>
      <c r="H197" s="52">
        <v>26</v>
      </c>
      <c r="I197" s="53">
        <f t="shared" si="88"/>
        <v>208</v>
      </c>
      <c r="J197" s="86"/>
      <c r="K197" s="87">
        <f t="shared" si="89"/>
        <v>0</v>
      </c>
      <c r="L197" s="86"/>
      <c r="M197" s="88">
        <f t="shared" si="90"/>
        <v>0</v>
      </c>
      <c r="N197" s="89"/>
      <c r="O197" s="87">
        <f t="shared" si="91"/>
        <v>0</v>
      </c>
      <c r="P197" s="57">
        <v>0</v>
      </c>
      <c r="Q197" s="57">
        <v>0</v>
      </c>
      <c r="R197" s="54"/>
      <c r="S197" s="55">
        <v>0</v>
      </c>
      <c r="T197" s="56"/>
      <c r="U197" s="57">
        <f t="shared" si="92"/>
        <v>0</v>
      </c>
      <c r="V197" s="57">
        <v>9.6039999999999992</v>
      </c>
      <c r="W197" s="90">
        <v>7</v>
      </c>
      <c r="X197" s="56">
        <v>8.23</v>
      </c>
      <c r="Y197" s="91">
        <f t="shared" si="93"/>
        <v>8.23</v>
      </c>
      <c r="Z197" s="58"/>
      <c r="AA197" s="59"/>
      <c r="AB197" s="59">
        <v>0</v>
      </c>
      <c r="AC197" s="60">
        <f t="shared" si="94"/>
        <v>216.374</v>
      </c>
      <c r="AD197" s="60"/>
      <c r="AE197" s="61">
        <f t="shared" si="87"/>
        <v>4.3274800000000004</v>
      </c>
      <c r="AF197" s="61">
        <v>0</v>
      </c>
      <c r="AG197" s="61">
        <v>0</v>
      </c>
      <c r="AH197" s="92"/>
      <c r="AI197" s="112">
        <v>100</v>
      </c>
      <c r="AJ197" s="93">
        <f t="shared" si="95"/>
        <v>112.04651999999999</v>
      </c>
      <c r="AK197" s="94"/>
      <c r="AL197" s="62"/>
      <c r="AM197" s="63">
        <f t="shared" si="96"/>
        <v>100</v>
      </c>
      <c r="AN197" s="63">
        <f t="shared" si="97"/>
        <v>1</v>
      </c>
      <c r="AO197" s="63">
        <f t="shared" si="98"/>
        <v>0</v>
      </c>
      <c r="AP197" s="63"/>
      <c r="AQ197" s="63">
        <f t="shared" si="99"/>
        <v>0</v>
      </c>
      <c r="AR197" s="63">
        <f t="shared" si="100"/>
        <v>0</v>
      </c>
      <c r="AS197" s="63">
        <f t="shared" si="101"/>
        <v>10</v>
      </c>
      <c r="AT197" s="63">
        <f t="shared" si="102"/>
        <v>1</v>
      </c>
      <c r="AU197" s="63">
        <f t="shared" si="103"/>
        <v>0</v>
      </c>
      <c r="AV197" s="63">
        <f t="shared" si="104"/>
        <v>0</v>
      </c>
      <c r="AW197" s="63">
        <f t="shared" si="105"/>
        <v>2</v>
      </c>
      <c r="AX197" s="63">
        <f t="shared" si="106"/>
        <v>2</v>
      </c>
      <c r="AY197" s="64">
        <f t="shared" si="107"/>
        <v>4.6519999999986794E-2</v>
      </c>
      <c r="AZ197" s="65">
        <f t="shared" si="108"/>
        <v>112.04651999999999</v>
      </c>
      <c r="BA197" s="45"/>
      <c r="BB197" s="66">
        <f t="shared" si="109"/>
        <v>112.04651999999999</v>
      </c>
      <c r="BC197" s="62">
        <f t="shared" si="110"/>
        <v>12.046519999999987</v>
      </c>
      <c r="BD197" s="62">
        <f t="shared" si="111"/>
        <v>12.046519999999987</v>
      </c>
      <c r="BE197" s="62">
        <f t="shared" si="112"/>
        <v>12.046519999999987</v>
      </c>
      <c r="BF197" s="62">
        <f t="shared" si="113"/>
        <v>2.0465199999999868</v>
      </c>
      <c r="BG197" s="62">
        <f t="shared" si="114"/>
        <v>2.0465199999999868</v>
      </c>
      <c r="BH197" s="62">
        <f t="shared" si="115"/>
        <v>4.6519999999986794E-2</v>
      </c>
      <c r="BI197" s="62"/>
    </row>
    <row r="198" spans="1:61" ht="30" customHeight="1">
      <c r="A198" s="83">
        <v>186</v>
      </c>
      <c r="B198" s="50" t="s">
        <v>527</v>
      </c>
      <c r="C198" s="84" t="s">
        <v>320</v>
      </c>
      <c r="D198" s="84" t="s">
        <v>191</v>
      </c>
      <c r="E198" s="85" t="s">
        <v>435</v>
      </c>
      <c r="F198" s="68">
        <v>45597</v>
      </c>
      <c r="G198" s="51">
        <v>208</v>
      </c>
      <c r="H198" s="52">
        <v>26</v>
      </c>
      <c r="I198" s="53">
        <f t="shared" si="88"/>
        <v>208</v>
      </c>
      <c r="J198" s="86"/>
      <c r="K198" s="87">
        <f t="shared" si="89"/>
        <v>0</v>
      </c>
      <c r="L198" s="86"/>
      <c r="M198" s="88">
        <f t="shared" si="90"/>
        <v>0</v>
      </c>
      <c r="N198" s="89"/>
      <c r="O198" s="87">
        <f t="shared" si="91"/>
        <v>0</v>
      </c>
      <c r="P198" s="57">
        <v>0</v>
      </c>
      <c r="Q198" s="57">
        <v>0</v>
      </c>
      <c r="R198" s="54"/>
      <c r="S198" s="55">
        <v>0</v>
      </c>
      <c r="T198" s="56"/>
      <c r="U198" s="57">
        <f t="shared" si="92"/>
        <v>0</v>
      </c>
      <c r="V198" s="57">
        <v>10</v>
      </c>
      <c r="W198" s="90">
        <v>7</v>
      </c>
      <c r="X198" s="56"/>
      <c r="Y198" s="91">
        <f t="shared" si="93"/>
        <v>0</v>
      </c>
      <c r="Z198" s="58"/>
      <c r="AA198" s="59"/>
      <c r="AB198" s="59">
        <v>0</v>
      </c>
      <c r="AC198" s="60">
        <f t="shared" si="94"/>
        <v>225</v>
      </c>
      <c r="AD198" s="60"/>
      <c r="AE198" s="61">
        <f t="shared" si="87"/>
        <v>4.5</v>
      </c>
      <c r="AF198" s="61">
        <v>0</v>
      </c>
      <c r="AG198" s="61">
        <v>0</v>
      </c>
      <c r="AH198" s="92"/>
      <c r="AI198" s="112">
        <v>100</v>
      </c>
      <c r="AJ198" s="93">
        <f t="shared" si="95"/>
        <v>120.5</v>
      </c>
      <c r="AK198" s="94"/>
      <c r="AL198" s="62"/>
      <c r="AM198" s="63">
        <f t="shared" si="96"/>
        <v>100</v>
      </c>
      <c r="AN198" s="63">
        <f t="shared" si="97"/>
        <v>1</v>
      </c>
      <c r="AO198" s="63">
        <f t="shared" si="98"/>
        <v>0</v>
      </c>
      <c r="AP198" s="63"/>
      <c r="AQ198" s="63">
        <f t="shared" si="99"/>
        <v>20</v>
      </c>
      <c r="AR198" s="63">
        <f t="shared" si="100"/>
        <v>1</v>
      </c>
      <c r="AS198" s="63">
        <f t="shared" si="101"/>
        <v>0</v>
      </c>
      <c r="AT198" s="63">
        <f t="shared" si="102"/>
        <v>0</v>
      </c>
      <c r="AU198" s="63">
        <f t="shared" si="103"/>
        <v>0</v>
      </c>
      <c r="AV198" s="63">
        <f t="shared" si="104"/>
        <v>0</v>
      </c>
      <c r="AW198" s="63">
        <f t="shared" si="105"/>
        <v>0</v>
      </c>
      <c r="AX198" s="63">
        <f t="shared" si="106"/>
        <v>0</v>
      </c>
      <c r="AY198" s="64">
        <f t="shared" si="107"/>
        <v>0.5</v>
      </c>
      <c r="AZ198" s="65">
        <f t="shared" si="108"/>
        <v>120.5</v>
      </c>
      <c r="BA198" s="45"/>
      <c r="BB198" s="66">
        <f t="shared" si="109"/>
        <v>120.5</v>
      </c>
      <c r="BC198" s="62">
        <f t="shared" si="110"/>
        <v>20.5</v>
      </c>
      <c r="BD198" s="62">
        <f t="shared" si="111"/>
        <v>20.5</v>
      </c>
      <c r="BE198" s="62">
        <f t="shared" si="112"/>
        <v>0.5</v>
      </c>
      <c r="BF198" s="62">
        <f t="shared" si="113"/>
        <v>0.5</v>
      </c>
      <c r="BG198" s="62">
        <f t="shared" si="114"/>
        <v>0.5</v>
      </c>
      <c r="BH198" s="62">
        <f t="shared" si="115"/>
        <v>0.5</v>
      </c>
      <c r="BI198" s="62"/>
    </row>
    <row r="199" spans="1:61" ht="30" customHeight="1">
      <c r="A199" s="83">
        <v>187</v>
      </c>
      <c r="B199" s="50" t="s">
        <v>528</v>
      </c>
      <c r="C199" s="84" t="s">
        <v>409</v>
      </c>
      <c r="D199" s="84" t="s">
        <v>529</v>
      </c>
      <c r="E199" s="85" t="s">
        <v>435</v>
      </c>
      <c r="F199" s="68">
        <v>45600</v>
      </c>
      <c r="G199" s="51">
        <v>208</v>
      </c>
      <c r="H199" s="52">
        <v>26</v>
      </c>
      <c r="I199" s="53">
        <f t="shared" si="88"/>
        <v>208</v>
      </c>
      <c r="J199" s="86"/>
      <c r="K199" s="87">
        <f t="shared" si="89"/>
        <v>0</v>
      </c>
      <c r="L199" s="86"/>
      <c r="M199" s="88">
        <f t="shared" si="90"/>
        <v>0</v>
      </c>
      <c r="N199" s="89"/>
      <c r="O199" s="87">
        <f t="shared" si="91"/>
        <v>0</v>
      </c>
      <c r="P199" s="57">
        <v>0</v>
      </c>
      <c r="Q199" s="57">
        <v>0</v>
      </c>
      <c r="R199" s="54"/>
      <c r="S199" s="55">
        <v>0</v>
      </c>
      <c r="T199" s="56"/>
      <c r="U199" s="57">
        <f t="shared" si="92"/>
        <v>0</v>
      </c>
      <c r="V199" s="57">
        <v>10</v>
      </c>
      <c r="W199" s="90">
        <v>7</v>
      </c>
      <c r="X199" s="56"/>
      <c r="Y199" s="91">
        <f t="shared" si="93"/>
        <v>0</v>
      </c>
      <c r="Z199" s="58"/>
      <c r="AA199" s="59"/>
      <c r="AB199" s="59">
        <v>0</v>
      </c>
      <c r="AC199" s="60">
        <f t="shared" si="94"/>
        <v>225</v>
      </c>
      <c r="AD199" s="60"/>
      <c r="AE199" s="61">
        <f t="shared" si="87"/>
        <v>4.5</v>
      </c>
      <c r="AF199" s="61">
        <v>0</v>
      </c>
      <c r="AG199" s="61">
        <v>0</v>
      </c>
      <c r="AH199" s="92"/>
      <c r="AI199" s="112">
        <v>100</v>
      </c>
      <c r="AJ199" s="93">
        <f t="shared" si="95"/>
        <v>120.5</v>
      </c>
      <c r="AK199" s="94"/>
      <c r="AL199" s="62"/>
      <c r="AM199" s="63">
        <f t="shared" si="96"/>
        <v>100</v>
      </c>
      <c r="AN199" s="63">
        <f t="shared" si="97"/>
        <v>1</v>
      </c>
      <c r="AO199" s="63">
        <f t="shared" si="98"/>
        <v>0</v>
      </c>
      <c r="AP199" s="63"/>
      <c r="AQ199" s="63">
        <f t="shared" si="99"/>
        <v>20</v>
      </c>
      <c r="AR199" s="63">
        <f t="shared" si="100"/>
        <v>1</v>
      </c>
      <c r="AS199" s="63">
        <f t="shared" si="101"/>
        <v>0</v>
      </c>
      <c r="AT199" s="63">
        <f t="shared" si="102"/>
        <v>0</v>
      </c>
      <c r="AU199" s="63">
        <f t="shared" si="103"/>
        <v>0</v>
      </c>
      <c r="AV199" s="63">
        <f t="shared" si="104"/>
        <v>0</v>
      </c>
      <c r="AW199" s="63">
        <f t="shared" si="105"/>
        <v>0</v>
      </c>
      <c r="AX199" s="63">
        <f t="shared" si="106"/>
        <v>0</v>
      </c>
      <c r="AY199" s="64">
        <f t="shared" si="107"/>
        <v>0.5</v>
      </c>
      <c r="AZ199" s="65">
        <f t="shared" si="108"/>
        <v>120.5</v>
      </c>
      <c r="BA199" s="45"/>
      <c r="BB199" s="66">
        <f t="shared" si="109"/>
        <v>120.5</v>
      </c>
      <c r="BC199" s="62">
        <f t="shared" si="110"/>
        <v>20.5</v>
      </c>
      <c r="BD199" s="62">
        <f t="shared" si="111"/>
        <v>20.5</v>
      </c>
      <c r="BE199" s="62">
        <f t="shared" si="112"/>
        <v>0.5</v>
      </c>
      <c r="BF199" s="62">
        <f t="shared" si="113"/>
        <v>0.5</v>
      </c>
      <c r="BG199" s="62">
        <f t="shared" si="114"/>
        <v>0.5</v>
      </c>
      <c r="BH199" s="62">
        <f t="shared" si="115"/>
        <v>0.5</v>
      </c>
      <c r="BI199" s="62"/>
    </row>
    <row r="200" spans="1:61" ht="30" customHeight="1">
      <c r="A200" s="83">
        <v>188</v>
      </c>
      <c r="B200" s="50" t="s">
        <v>530</v>
      </c>
      <c r="C200" s="84" t="s">
        <v>531</v>
      </c>
      <c r="D200" s="84" t="s">
        <v>532</v>
      </c>
      <c r="E200" s="85" t="s">
        <v>435</v>
      </c>
      <c r="F200" s="68">
        <v>45604</v>
      </c>
      <c r="G200" s="51">
        <v>208</v>
      </c>
      <c r="H200" s="52">
        <v>26</v>
      </c>
      <c r="I200" s="53">
        <f t="shared" si="88"/>
        <v>208</v>
      </c>
      <c r="J200" s="86"/>
      <c r="K200" s="87">
        <f t="shared" si="89"/>
        <v>0</v>
      </c>
      <c r="L200" s="86"/>
      <c r="M200" s="88">
        <f t="shared" si="90"/>
        <v>0</v>
      </c>
      <c r="N200" s="89"/>
      <c r="O200" s="87">
        <f t="shared" si="91"/>
        <v>0</v>
      </c>
      <c r="P200" s="57">
        <v>0</v>
      </c>
      <c r="Q200" s="57">
        <v>0</v>
      </c>
      <c r="R200" s="54"/>
      <c r="S200" s="55">
        <v>0</v>
      </c>
      <c r="T200" s="56"/>
      <c r="U200" s="57">
        <f t="shared" si="92"/>
        <v>0</v>
      </c>
      <c r="V200" s="57">
        <v>9.15</v>
      </c>
      <c r="W200" s="90">
        <v>7</v>
      </c>
      <c r="X200" s="56">
        <v>17.68</v>
      </c>
      <c r="Y200" s="91">
        <f t="shared" si="93"/>
        <v>17.68</v>
      </c>
      <c r="Z200" s="58"/>
      <c r="AA200" s="59"/>
      <c r="AB200" s="59">
        <v>0</v>
      </c>
      <c r="AC200" s="60">
        <f t="shared" si="94"/>
        <v>206.47</v>
      </c>
      <c r="AD200" s="60"/>
      <c r="AE200" s="61">
        <f t="shared" si="87"/>
        <v>4.1294000000000004</v>
      </c>
      <c r="AF200" s="61">
        <v>0</v>
      </c>
      <c r="AG200" s="61">
        <v>0</v>
      </c>
      <c r="AH200" s="92"/>
      <c r="AI200" s="112">
        <v>100</v>
      </c>
      <c r="AJ200" s="93">
        <f t="shared" si="95"/>
        <v>102.34059999999999</v>
      </c>
      <c r="AK200" s="94"/>
      <c r="AL200" s="62"/>
      <c r="AM200" s="63">
        <f t="shared" si="96"/>
        <v>100</v>
      </c>
      <c r="AN200" s="63">
        <f t="shared" si="97"/>
        <v>1</v>
      </c>
      <c r="AO200" s="63">
        <f t="shared" si="98"/>
        <v>0</v>
      </c>
      <c r="AP200" s="63"/>
      <c r="AQ200" s="63">
        <f t="shared" si="99"/>
        <v>0</v>
      </c>
      <c r="AR200" s="63">
        <f t="shared" si="100"/>
        <v>0</v>
      </c>
      <c r="AS200" s="63">
        <f t="shared" si="101"/>
        <v>0</v>
      </c>
      <c r="AT200" s="63">
        <f t="shared" si="102"/>
        <v>0</v>
      </c>
      <c r="AU200" s="63">
        <f t="shared" si="103"/>
        <v>0</v>
      </c>
      <c r="AV200" s="63">
        <f t="shared" si="104"/>
        <v>0</v>
      </c>
      <c r="AW200" s="63">
        <f t="shared" si="105"/>
        <v>2</v>
      </c>
      <c r="AX200" s="63">
        <f t="shared" si="106"/>
        <v>2</v>
      </c>
      <c r="AY200" s="64">
        <f t="shared" si="107"/>
        <v>0.34059999999999491</v>
      </c>
      <c r="AZ200" s="65">
        <f t="shared" si="108"/>
        <v>102.34059999999999</v>
      </c>
      <c r="BA200" s="45"/>
      <c r="BB200" s="66">
        <f t="shared" si="109"/>
        <v>102.34059999999999</v>
      </c>
      <c r="BC200" s="62">
        <f t="shared" si="110"/>
        <v>2.3405999999999949</v>
      </c>
      <c r="BD200" s="62">
        <f t="shared" si="111"/>
        <v>2.3405999999999949</v>
      </c>
      <c r="BE200" s="62">
        <f t="shared" si="112"/>
        <v>2.3405999999999949</v>
      </c>
      <c r="BF200" s="62">
        <f t="shared" si="113"/>
        <v>2.3405999999999949</v>
      </c>
      <c r="BG200" s="62">
        <f t="shared" si="114"/>
        <v>2.3405999999999949</v>
      </c>
      <c r="BH200" s="62">
        <f t="shared" si="115"/>
        <v>0.34059999999999491</v>
      </c>
      <c r="BI200" s="62"/>
    </row>
    <row r="201" spans="1:61" ht="30" customHeight="1">
      <c r="A201" s="83">
        <v>189</v>
      </c>
      <c r="B201" s="50" t="s">
        <v>533</v>
      </c>
      <c r="C201" s="84" t="s">
        <v>534</v>
      </c>
      <c r="D201" s="84" t="s">
        <v>471</v>
      </c>
      <c r="E201" s="85" t="s">
        <v>435</v>
      </c>
      <c r="F201" s="68">
        <v>45628</v>
      </c>
      <c r="G201" s="51">
        <v>208</v>
      </c>
      <c r="H201" s="52">
        <v>26</v>
      </c>
      <c r="I201" s="53">
        <f t="shared" si="88"/>
        <v>208</v>
      </c>
      <c r="J201" s="86"/>
      <c r="K201" s="87">
        <f t="shared" si="89"/>
        <v>0</v>
      </c>
      <c r="L201" s="86"/>
      <c r="M201" s="88">
        <f t="shared" si="90"/>
        <v>0</v>
      </c>
      <c r="N201" s="89"/>
      <c r="O201" s="87">
        <f t="shared" si="91"/>
        <v>0</v>
      </c>
      <c r="P201" s="57">
        <v>0</v>
      </c>
      <c r="Q201" s="57">
        <v>0</v>
      </c>
      <c r="R201" s="54"/>
      <c r="S201" s="55">
        <v>0</v>
      </c>
      <c r="T201" s="56"/>
      <c r="U201" s="57">
        <f t="shared" si="92"/>
        <v>0</v>
      </c>
      <c r="V201" s="57">
        <v>0</v>
      </c>
      <c r="W201" s="90">
        <v>7</v>
      </c>
      <c r="X201" s="56">
        <v>8</v>
      </c>
      <c r="Y201" s="91">
        <f t="shared" si="93"/>
        <v>8</v>
      </c>
      <c r="Z201" s="58"/>
      <c r="AA201" s="59"/>
      <c r="AB201" s="59">
        <v>0</v>
      </c>
      <c r="AC201" s="60">
        <f t="shared" si="94"/>
        <v>207</v>
      </c>
      <c r="AD201" s="60"/>
      <c r="AE201" s="61">
        <f t="shared" si="87"/>
        <v>4.1399999999999997</v>
      </c>
      <c r="AF201" s="61">
        <v>0</v>
      </c>
      <c r="AG201" s="61">
        <v>0</v>
      </c>
      <c r="AH201" s="92"/>
      <c r="AI201" s="112">
        <v>100</v>
      </c>
      <c r="AJ201" s="93">
        <f t="shared" si="95"/>
        <v>102.86000000000001</v>
      </c>
      <c r="AK201" s="94"/>
      <c r="AL201" s="62"/>
      <c r="AM201" s="63">
        <f t="shared" si="96"/>
        <v>100</v>
      </c>
      <c r="AN201" s="63">
        <f t="shared" si="97"/>
        <v>1</v>
      </c>
      <c r="AO201" s="63">
        <f t="shared" si="98"/>
        <v>0</v>
      </c>
      <c r="AP201" s="63"/>
      <c r="AQ201" s="63">
        <f t="shared" si="99"/>
        <v>0</v>
      </c>
      <c r="AR201" s="63">
        <f t="shared" si="100"/>
        <v>0</v>
      </c>
      <c r="AS201" s="63">
        <f t="shared" si="101"/>
        <v>0</v>
      </c>
      <c r="AT201" s="63">
        <f t="shared" si="102"/>
        <v>0</v>
      </c>
      <c r="AU201" s="63">
        <f t="shared" si="103"/>
        <v>0</v>
      </c>
      <c r="AV201" s="63">
        <f t="shared" si="104"/>
        <v>0</v>
      </c>
      <c r="AW201" s="63">
        <f t="shared" si="105"/>
        <v>2</v>
      </c>
      <c r="AX201" s="63">
        <f t="shared" si="106"/>
        <v>2</v>
      </c>
      <c r="AY201" s="64">
        <f t="shared" si="107"/>
        <v>0.86000000000001364</v>
      </c>
      <c r="AZ201" s="65">
        <f t="shared" si="108"/>
        <v>102.86000000000001</v>
      </c>
      <c r="BA201" s="45"/>
      <c r="BB201" s="66">
        <f t="shared" si="109"/>
        <v>102.86000000000001</v>
      </c>
      <c r="BC201" s="62">
        <f t="shared" si="110"/>
        <v>2.8600000000000136</v>
      </c>
      <c r="BD201" s="62">
        <f t="shared" si="111"/>
        <v>2.8600000000000136</v>
      </c>
      <c r="BE201" s="62">
        <f t="shared" si="112"/>
        <v>2.8600000000000136</v>
      </c>
      <c r="BF201" s="62">
        <f t="shared" si="113"/>
        <v>2.8600000000000136</v>
      </c>
      <c r="BG201" s="62">
        <f t="shared" si="114"/>
        <v>2.8600000000000136</v>
      </c>
      <c r="BH201" s="62">
        <f t="shared" si="115"/>
        <v>0.86000000000001364</v>
      </c>
      <c r="BI201" s="62"/>
    </row>
    <row r="202" spans="1:61" ht="30" customHeight="1">
      <c r="A202" s="83">
        <v>190</v>
      </c>
      <c r="B202" s="50" t="s">
        <v>535</v>
      </c>
      <c r="C202" s="84" t="s">
        <v>304</v>
      </c>
      <c r="D202" s="84" t="s">
        <v>407</v>
      </c>
      <c r="E202" s="85" t="s">
        <v>435</v>
      </c>
      <c r="F202" s="68">
        <v>45635</v>
      </c>
      <c r="G202" s="51">
        <v>208</v>
      </c>
      <c r="H202" s="52">
        <v>26</v>
      </c>
      <c r="I202" s="53">
        <f t="shared" si="88"/>
        <v>208</v>
      </c>
      <c r="J202" s="86"/>
      <c r="K202" s="87">
        <f t="shared" si="89"/>
        <v>0</v>
      </c>
      <c r="L202" s="86"/>
      <c r="M202" s="88">
        <f t="shared" si="90"/>
        <v>0</v>
      </c>
      <c r="N202" s="89"/>
      <c r="O202" s="87">
        <f t="shared" si="91"/>
        <v>0</v>
      </c>
      <c r="P202" s="57">
        <v>0</v>
      </c>
      <c r="Q202" s="57">
        <v>0</v>
      </c>
      <c r="R202" s="54"/>
      <c r="S202" s="55">
        <v>0</v>
      </c>
      <c r="T202" s="56"/>
      <c r="U202" s="57">
        <f t="shared" si="92"/>
        <v>0</v>
      </c>
      <c r="V202" s="57">
        <v>10</v>
      </c>
      <c r="W202" s="90">
        <v>7</v>
      </c>
      <c r="X202" s="56"/>
      <c r="Y202" s="91">
        <f t="shared" si="93"/>
        <v>0</v>
      </c>
      <c r="Z202" s="58"/>
      <c r="AA202" s="59"/>
      <c r="AB202" s="59">
        <v>0</v>
      </c>
      <c r="AC202" s="60">
        <f t="shared" si="94"/>
        <v>225</v>
      </c>
      <c r="AD202" s="60"/>
      <c r="AE202" s="61">
        <f t="shared" si="87"/>
        <v>4.5</v>
      </c>
      <c r="AF202" s="61">
        <v>0</v>
      </c>
      <c r="AG202" s="61">
        <v>0</v>
      </c>
      <c r="AH202" s="92"/>
      <c r="AI202" s="112">
        <v>100</v>
      </c>
      <c r="AJ202" s="93">
        <f t="shared" si="95"/>
        <v>120.5</v>
      </c>
      <c r="AK202" s="94"/>
      <c r="AL202" s="62"/>
      <c r="AM202" s="63">
        <f t="shared" si="96"/>
        <v>100</v>
      </c>
      <c r="AN202" s="63">
        <f t="shared" si="97"/>
        <v>1</v>
      </c>
      <c r="AO202" s="63">
        <f t="shared" si="98"/>
        <v>0</v>
      </c>
      <c r="AP202" s="63"/>
      <c r="AQ202" s="63">
        <f t="shared" si="99"/>
        <v>20</v>
      </c>
      <c r="AR202" s="63">
        <f t="shared" si="100"/>
        <v>1</v>
      </c>
      <c r="AS202" s="63">
        <f t="shared" si="101"/>
        <v>0</v>
      </c>
      <c r="AT202" s="63">
        <f t="shared" si="102"/>
        <v>0</v>
      </c>
      <c r="AU202" s="63">
        <f t="shared" si="103"/>
        <v>0</v>
      </c>
      <c r="AV202" s="63">
        <f t="shared" si="104"/>
        <v>0</v>
      </c>
      <c r="AW202" s="63">
        <f t="shared" si="105"/>
        <v>0</v>
      </c>
      <c r="AX202" s="63">
        <f t="shared" si="106"/>
        <v>0</v>
      </c>
      <c r="AY202" s="64">
        <f t="shared" si="107"/>
        <v>0.5</v>
      </c>
      <c r="AZ202" s="65">
        <f t="shared" si="108"/>
        <v>120.5</v>
      </c>
      <c r="BA202" s="45"/>
      <c r="BB202" s="66">
        <f t="shared" si="109"/>
        <v>120.5</v>
      </c>
      <c r="BC202" s="62">
        <f t="shared" si="110"/>
        <v>20.5</v>
      </c>
      <c r="BD202" s="62">
        <f t="shared" si="111"/>
        <v>20.5</v>
      </c>
      <c r="BE202" s="62">
        <f t="shared" si="112"/>
        <v>0.5</v>
      </c>
      <c r="BF202" s="62">
        <f t="shared" si="113"/>
        <v>0.5</v>
      </c>
      <c r="BG202" s="62">
        <f t="shared" si="114"/>
        <v>0.5</v>
      </c>
      <c r="BH202" s="62">
        <f t="shared" si="115"/>
        <v>0.5</v>
      </c>
      <c r="BI202" s="62"/>
    </row>
    <row r="203" spans="1:61" ht="30" customHeight="1">
      <c r="A203" s="83">
        <v>191</v>
      </c>
      <c r="B203" s="50">
        <v>292</v>
      </c>
      <c r="C203" s="84" t="s">
        <v>295</v>
      </c>
      <c r="D203" s="84" t="s">
        <v>203</v>
      </c>
      <c r="E203" s="85" t="s">
        <v>536</v>
      </c>
      <c r="F203" s="68">
        <v>39264</v>
      </c>
      <c r="G203" s="51">
        <v>208</v>
      </c>
      <c r="H203" s="52">
        <v>26</v>
      </c>
      <c r="I203" s="53">
        <f t="shared" si="88"/>
        <v>208</v>
      </c>
      <c r="J203" s="86"/>
      <c r="K203" s="87">
        <f t="shared" si="89"/>
        <v>0</v>
      </c>
      <c r="L203" s="86"/>
      <c r="M203" s="88">
        <f t="shared" si="90"/>
        <v>0</v>
      </c>
      <c r="N203" s="89"/>
      <c r="O203" s="87">
        <f t="shared" si="91"/>
        <v>0</v>
      </c>
      <c r="P203" s="57">
        <v>0</v>
      </c>
      <c r="Q203" s="57">
        <v>0</v>
      </c>
      <c r="R203" s="54"/>
      <c r="S203" s="55">
        <v>11</v>
      </c>
      <c r="T203" s="56"/>
      <c r="U203" s="57">
        <f t="shared" si="92"/>
        <v>0</v>
      </c>
      <c r="V203" s="57">
        <v>10</v>
      </c>
      <c r="W203" s="90">
        <v>7</v>
      </c>
      <c r="X203" s="56"/>
      <c r="Y203" s="91">
        <f t="shared" si="93"/>
        <v>0</v>
      </c>
      <c r="Z203" s="58"/>
      <c r="AA203" s="59"/>
      <c r="AB203" s="59">
        <v>0</v>
      </c>
      <c r="AC203" s="60">
        <f t="shared" si="94"/>
        <v>236</v>
      </c>
      <c r="AD203" s="60"/>
      <c r="AE203" s="61"/>
      <c r="AF203" s="61">
        <v>0</v>
      </c>
      <c r="AG203" s="61">
        <v>0</v>
      </c>
      <c r="AH203" s="92">
        <v>0.5</v>
      </c>
      <c r="AI203" s="112">
        <v>100</v>
      </c>
      <c r="AJ203" s="93">
        <f t="shared" si="95"/>
        <v>135.5</v>
      </c>
      <c r="AK203" s="94"/>
      <c r="AL203" s="62"/>
      <c r="AM203" s="63">
        <f t="shared" si="96"/>
        <v>100</v>
      </c>
      <c r="AN203" s="63">
        <f t="shared" si="97"/>
        <v>1</v>
      </c>
      <c r="AO203" s="63">
        <f t="shared" si="98"/>
        <v>0</v>
      </c>
      <c r="AP203" s="63"/>
      <c r="AQ203" s="63">
        <f t="shared" si="99"/>
        <v>20</v>
      </c>
      <c r="AR203" s="63">
        <f t="shared" si="100"/>
        <v>1</v>
      </c>
      <c r="AS203" s="63">
        <f t="shared" si="101"/>
        <v>10</v>
      </c>
      <c r="AT203" s="63">
        <f t="shared" si="102"/>
        <v>1</v>
      </c>
      <c r="AU203" s="63">
        <f t="shared" si="103"/>
        <v>5</v>
      </c>
      <c r="AV203" s="63">
        <f t="shared" si="104"/>
        <v>1</v>
      </c>
      <c r="AW203" s="63">
        <f t="shared" si="105"/>
        <v>0</v>
      </c>
      <c r="AX203" s="63">
        <f t="shared" si="106"/>
        <v>0</v>
      </c>
      <c r="AY203" s="64">
        <f t="shared" si="107"/>
        <v>0.5</v>
      </c>
      <c r="AZ203" s="65">
        <f t="shared" si="108"/>
        <v>135.5</v>
      </c>
      <c r="BA203" s="45"/>
      <c r="BB203" s="66">
        <f t="shared" si="109"/>
        <v>135.5</v>
      </c>
      <c r="BC203" s="62">
        <f t="shared" si="110"/>
        <v>35.5</v>
      </c>
      <c r="BD203" s="62">
        <f t="shared" si="111"/>
        <v>35.5</v>
      </c>
      <c r="BE203" s="62">
        <f t="shared" si="112"/>
        <v>15.5</v>
      </c>
      <c r="BF203" s="62">
        <f t="shared" si="113"/>
        <v>5.5</v>
      </c>
      <c r="BG203" s="62">
        <f t="shared" si="114"/>
        <v>0.5</v>
      </c>
      <c r="BH203" s="62">
        <f t="shared" si="115"/>
        <v>0.5</v>
      </c>
      <c r="BI203" s="62"/>
    </row>
    <row r="204" spans="1:61" ht="30" customHeight="1">
      <c r="A204" s="83">
        <v>192</v>
      </c>
      <c r="B204" s="50">
        <v>916</v>
      </c>
      <c r="C204" s="84" t="s">
        <v>537</v>
      </c>
      <c r="D204" s="84" t="s">
        <v>445</v>
      </c>
      <c r="E204" s="85" t="s">
        <v>536</v>
      </c>
      <c r="F204" s="68">
        <v>39783</v>
      </c>
      <c r="G204" s="51">
        <v>208</v>
      </c>
      <c r="H204" s="52">
        <v>26</v>
      </c>
      <c r="I204" s="53">
        <f t="shared" si="88"/>
        <v>208</v>
      </c>
      <c r="J204" s="86"/>
      <c r="K204" s="87">
        <f t="shared" si="89"/>
        <v>0</v>
      </c>
      <c r="L204" s="86"/>
      <c r="M204" s="88">
        <f t="shared" si="90"/>
        <v>0</v>
      </c>
      <c r="N204" s="89"/>
      <c r="O204" s="87">
        <f t="shared" si="91"/>
        <v>0</v>
      </c>
      <c r="P204" s="57">
        <v>0</v>
      </c>
      <c r="Q204" s="57">
        <v>0</v>
      </c>
      <c r="R204" s="54"/>
      <c r="S204" s="55">
        <v>11</v>
      </c>
      <c r="T204" s="56"/>
      <c r="U204" s="57">
        <f t="shared" si="92"/>
        <v>0</v>
      </c>
      <c r="V204" s="57">
        <v>10</v>
      </c>
      <c r="W204" s="90">
        <v>7</v>
      </c>
      <c r="X204" s="56"/>
      <c r="Y204" s="91">
        <f t="shared" si="93"/>
        <v>0</v>
      </c>
      <c r="Z204" s="58"/>
      <c r="AA204" s="59"/>
      <c r="AB204" s="59">
        <v>0</v>
      </c>
      <c r="AC204" s="60">
        <f t="shared" si="94"/>
        <v>236</v>
      </c>
      <c r="AD204" s="60"/>
      <c r="AE204" s="61">
        <f t="shared" ref="AE204:AE267" si="116">IF(AC204&gt;=300,300*2%,IF(AC204&lt;=0,0*2%,IF(AC204&lt;=100,100*2%,SUM(AC204*2%))))</f>
        <v>4.72</v>
      </c>
      <c r="AF204" s="61">
        <v>0</v>
      </c>
      <c r="AG204" s="61">
        <v>0</v>
      </c>
      <c r="AH204" s="92">
        <v>0.5</v>
      </c>
      <c r="AI204" s="112">
        <v>100</v>
      </c>
      <c r="AJ204" s="93">
        <f t="shared" si="95"/>
        <v>130.78</v>
      </c>
      <c r="AK204" s="94"/>
      <c r="AL204" s="62"/>
      <c r="AM204" s="63">
        <f t="shared" si="96"/>
        <v>100</v>
      </c>
      <c r="AN204" s="63">
        <f t="shared" si="97"/>
        <v>1</v>
      </c>
      <c r="AO204" s="63">
        <f t="shared" si="98"/>
        <v>0</v>
      </c>
      <c r="AP204" s="63"/>
      <c r="AQ204" s="63">
        <f t="shared" si="99"/>
        <v>20</v>
      </c>
      <c r="AR204" s="63">
        <f t="shared" si="100"/>
        <v>1</v>
      </c>
      <c r="AS204" s="63">
        <f t="shared" si="101"/>
        <v>10</v>
      </c>
      <c r="AT204" s="63">
        <f t="shared" si="102"/>
        <v>1</v>
      </c>
      <c r="AU204" s="63">
        <f t="shared" si="103"/>
        <v>0</v>
      </c>
      <c r="AV204" s="63">
        <f t="shared" si="104"/>
        <v>0</v>
      </c>
      <c r="AW204" s="63">
        <f t="shared" si="105"/>
        <v>0</v>
      </c>
      <c r="AX204" s="63">
        <f t="shared" si="106"/>
        <v>0</v>
      </c>
      <c r="AY204" s="64">
        <f t="shared" si="107"/>
        <v>0.78000000000000114</v>
      </c>
      <c r="AZ204" s="65">
        <f t="shared" si="108"/>
        <v>130.78</v>
      </c>
      <c r="BA204" s="45"/>
      <c r="BB204" s="66">
        <f t="shared" si="109"/>
        <v>130.78</v>
      </c>
      <c r="BC204" s="62">
        <f t="shared" si="110"/>
        <v>30.78</v>
      </c>
      <c r="BD204" s="62">
        <f t="shared" si="111"/>
        <v>30.78</v>
      </c>
      <c r="BE204" s="62">
        <f t="shared" si="112"/>
        <v>10.780000000000001</v>
      </c>
      <c r="BF204" s="62">
        <f t="shared" si="113"/>
        <v>0.78000000000000114</v>
      </c>
      <c r="BG204" s="62">
        <f t="shared" si="114"/>
        <v>0.78000000000000114</v>
      </c>
      <c r="BH204" s="62">
        <f t="shared" si="115"/>
        <v>0.78000000000000114</v>
      </c>
      <c r="BI204" s="62"/>
    </row>
    <row r="205" spans="1:61" ht="30" customHeight="1">
      <c r="A205" s="83">
        <v>193</v>
      </c>
      <c r="B205" s="50">
        <v>1074</v>
      </c>
      <c r="C205" s="84" t="s">
        <v>297</v>
      </c>
      <c r="D205" s="84" t="s">
        <v>538</v>
      </c>
      <c r="E205" s="85" t="s">
        <v>536</v>
      </c>
      <c r="F205" s="68">
        <v>39783</v>
      </c>
      <c r="G205" s="51">
        <v>208</v>
      </c>
      <c r="H205" s="52">
        <v>26</v>
      </c>
      <c r="I205" s="53">
        <f t="shared" si="88"/>
        <v>208</v>
      </c>
      <c r="J205" s="86"/>
      <c r="K205" s="87">
        <f t="shared" si="89"/>
        <v>0</v>
      </c>
      <c r="L205" s="86"/>
      <c r="M205" s="88">
        <f t="shared" si="90"/>
        <v>0</v>
      </c>
      <c r="N205" s="89"/>
      <c r="O205" s="87">
        <f t="shared" si="91"/>
        <v>0</v>
      </c>
      <c r="P205" s="57">
        <v>0</v>
      </c>
      <c r="Q205" s="57">
        <v>0</v>
      </c>
      <c r="R205" s="54"/>
      <c r="S205" s="55">
        <v>11</v>
      </c>
      <c r="T205" s="56"/>
      <c r="U205" s="57">
        <f t="shared" si="92"/>
        <v>0</v>
      </c>
      <c r="V205" s="57">
        <v>10</v>
      </c>
      <c r="W205" s="90">
        <v>7</v>
      </c>
      <c r="X205" s="56"/>
      <c r="Y205" s="91">
        <f t="shared" si="93"/>
        <v>0</v>
      </c>
      <c r="Z205" s="58"/>
      <c r="AA205" s="59"/>
      <c r="AB205" s="59">
        <v>0</v>
      </c>
      <c r="AC205" s="60">
        <f t="shared" si="94"/>
        <v>236</v>
      </c>
      <c r="AD205" s="60"/>
      <c r="AE205" s="61">
        <f t="shared" si="116"/>
        <v>4.72</v>
      </c>
      <c r="AF205" s="61">
        <v>0</v>
      </c>
      <c r="AG205" s="61">
        <v>0</v>
      </c>
      <c r="AH205" s="92">
        <v>0.5</v>
      </c>
      <c r="AI205" s="112">
        <v>100</v>
      </c>
      <c r="AJ205" s="93">
        <f t="shared" si="95"/>
        <v>130.78</v>
      </c>
      <c r="AK205" s="94"/>
      <c r="AL205" s="62"/>
      <c r="AM205" s="63">
        <f t="shared" si="96"/>
        <v>100</v>
      </c>
      <c r="AN205" s="63">
        <f t="shared" si="97"/>
        <v>1</v>
      </c>
      <c r="AO205" s="63">
        <f t="shared" si="98"/>
        <v>0</v>
      </c>
      <c r="AP205" s="63"/>
      <c r="AQ205" s="63">
        <f t="shared" si="99"/>
        <v>20</v>
      </c>
      <c r="AR205" s="63">
        <f t="shared" si="100"/>
        <v>1</v>
      </c>
      <c r="AS205" s="63">
        <f t="shared" si="101"/>
        <v>10</v>
      </c>
      <c r="AT205" s="63">
        <f t="shared" si="102"/>
        <v>1</v>
      </c>
      <c r="AU205" s="63">
        <f t="shared" si="103"/>
        <v>0</v>
      </c>
      <c r="AV205" s="63">
        <f t="shared" si="104"/>
        <v>0</v>
      </c>
      <c r="AW205" s="63">
        <f t="shared" si="105"/>
        <v>0</v>
      </c>
      <c r="AX205" s="63">
        <f t="shared" si="106"/>
        <v>0</v>
      </c>
      <c r="AY205" s="64">
        <f t="shared" si="107"/>
        <v>0.78000000000000114</v>
      </c>
      <c r="AZ205" s="65">
        <f t="shared" si="108"/>
        <v>130.78</v>
      </c>
      <c r="BA205" s="45"/>
      <c r="BB205" s="66">
        <f t="shared" si="109"/>
        <v>130.78</v>
      </c>
      <c r="BC205" s="62">
        <f t="shared" si="110"/>
        <v>30.78</v>
      </c>
      <c r="BD205" s="62">
        <f t="shared" si="111"/>
        <v>30.78</v>
      </c>
      <c r="BE205" s="62">
        <f t="shared" si="112"/>
        <v>10.780000000000001</v>
      </c>
      <c r="BF205" s="62">
        <f t="shared" si="113"/>
        <v>0.78000000000000114</v>
      </c>
      <c r="BG205" s="62">
        <f t="shared" si="114"/>
        <v>0.78000000000000114</v>
      </c>
      <c r="BH205" s="62">
        <f t="shared" si="115"/>
        <v>0.78000000000000114</v>
      </c>
      <c r="BI205" s="62"/>
    </row>
    <row r="206" spans="1:61" ht="30" customHeight="1">
      <c r="A206" s="83">
        <v>194</v>
      </c>
      <c r="B206" s="50">
        <v>10929</v>
      </c>
      <c r="C206" s="84" t="s">
        <v>539</v>
      </c>
      <c r="D206" s="84" t="s">
        <v>237</v>
      </c>
      <c r="E206" s="85" t="s">
        <v>536</v>
      </c>
      <c r="F206" s="68">
        <v>44531</v>
      </c>
      <c r="G206" s="51">
        <v>208</v>
      </c>
      <c r="H206" s="52">
        <v>26</v>
      </c>
      <c r="I206" s="53">
        <f t="shared" si="88"/>
        <v>208</v>
      </c>
      <c r="J206" s="86"/>
      <c r="K206" s="87">
        <f t="shared" si="89"/>
        <v>0</v>
      </c>
      <c r="L206" s="86"/>
      <c r="M206" s="88">
        <f t="shared" si="90"/>
        <v>0</v>
      </c>
      <c r="N206" s="89"/>
      <c r="O206" s="87">
        <f t="shared" si="91"/>
        <v>0</v>
      </c>
      <c r="P206" s="57">
        <v>0</v>
      </c>
      <c r="Q206" s="57">
        <v>0</v>
      </c>
      <c r="R206" s="54"/>
      <c r="S206" s="55">
        <v>4</v>
      </c>
      <c r="T206" s="56"/>
      <c r="U206" s="57">
        <f t="shared" si="92"/>
        <v>0</v>
      </c>
      <c r="V206" s="57">
        <v>10</v>
      </c>
      <c r="W206" s="90">
        <v>7</v>
      </c>
      <c r="X206" s="56"/>
      <c r="Y206" s="91">
        <f t="shared" si="93"/>
        <v>0</v>
      </c>
      <c r="Z206" s="58"/>
      <c r="AA206" s="59"/>
      <c r="AB206" s="59">
        <v>0</v>
      </c>
      <c r="AC206" s="60">
        <f t="shared" si="94"/>
        <v>229</v>
      </c>
      <c r="AD206" s="60"/>
      <c r="AE206" s="61">
        <f t="shared" si="116"/>
        <v>4.58</v>
      </c>
      <c r="AF206" s="61">
        <v>0</v>
      </c>
      <c r="AG206" s="61">
        <v>0</v>
      </c>
      <c r="AH206" s="92">
        <v>0.5</v>
      </c>
      <c r="AI206" s="112">
        <v>100</v>
      </c>
      <c r="AJ206" s="93">
        <f t="shared" si="95"/>
        <v>123.91999999999999</v>
      </c>
      <c r="AK206" s="94"/>
      <c r="AL206" s="62"/>
      <c r="AM206" s="63">
        <f t="shared" si="96"/>
        <v>100</v>
      </c>
      <c r="AN206" s="63">
        <f t="shared" si="97"/>
        <v>1</v>
      </c>
      <c r="AO206" s="63">
        <f t="shared" si="98"/>
        <v>0</v>
      </c>
      <c r="AP206" s="63"/>
      <c r="AQ206" s="63">
        <f t="shared" si="99"/>
        <v>20</v>
      </c>
      <c r="AR206" s="63">
        <f t="shared" si="100"/>
        <v>1</v>
      </c>
      <c r="AS206" s="63">
        <f t="shared" si="101"/>
        <v>0</v>
      </c>
      <c r="AT206" s="63">
        <f t="shared" si="102"/>
        <v>0</v>
      </c>
      <c r="AU206" s="63">
        <f t="shared" si="103"/>
        <v>0</v>
      </c>
      <c r="AV206" s="63">
        <f t="shared" si="104"/>
        <v>0</v>
      </c>
      <c r="AW206" s="63">
        <f t="shared" si="105"/>
        <v>3</v>
      </c>
      <c r="AX206" s="63">
        <f t="shared" si="106"/>
        <v>3</v>
      </c>
      <c r="AY206" s="64">
        <f t="shared" si="107"/>
        <v>0.91999999999998749</v>
      </c>
      <c r="AZ206" s="65">
        <f t="shared" si="108"/>
        <v>123.91999999999999</v>
      </c>
      <c r="BA206" s="45"/>
      <c r="BB206" s="66">
        <f t="shared" si="109"/>
        <v>123.91999999999999</v>
      </c>
      <c r="BC206" s="62">
        <f t="shared" si="110"/>
        <v>23.919999999999987</v>
      </c>
      <c r="BD206" s="62">
        <f t="shared" si="111"/>
        <v>23.919999999999987</v>
      </c>
      <c r="BE206" s="62">
        <f t="shared" si="112"/>
        <v>3.9199999999999875</v>
      </c>
      <c r="BF206" s="62">
        <f t="shared" si="113"/>
        <v>3.9199999999999875</v>
      </c>
      <c r="BG206" s="62">
        <f t="shared" si="114"/>
        <v>3.9199999999999875</v>
      </c>
      <c r="BH206" s="62">
        <f t="shared" si="115"/>
        <v>0.91999999999998749</v>
      </c>
      <c r="BI206" s="62"/>
    </row>
    <row r="207" spans="1:61" ht="30" customHeight="1">
      <c r="A207" s="83">
        <v>195</v>
      </c>
      <c r="B207" s="50">
        <v>11087</v>
      </c>
      <c r="C207" s="84" t="s">
        <v>500</v>
      </c>
      <c r="D207" s="84" t="s">
        <v>540</v>
      </c>
      <c r="E207" s="85" t="s">
        <v>536</v>
      </c>
      <c r="F207" s="68">
        <v>44562</v>
      </c>
      <c r="G207" s="51">
        <v>208</v>
      </c>
      <c r="H207" s="52">
        <v>26</v>
      </c>
      <c r="I207" s="53">
        <f t="shared" si="88"/>
        <v>208</v>
      </c>
      <c r="J207" s="86"/>
      <c r="K207" s="87">
        <f t="shared" si="89"/>
        <v>0</v>
      </c>
      <c r="L207" s="86"/>
      <c r="M207" s="88">
        <f t="shared" si="90"/>
        <v>0</v>
      </c>
      <c r="N207" s="89"/>
      <c r="O207" s="87">
        <f t="shared" si="91"/>
        <v>0</v>
      </c>
      <c r="P207" s="57">
        <v>0</v>
      </c>
      <c r="Q207" s="57">
        <v>0</v>
      </c>
      <c r="R207" s="54"/>
      <c r="S207" s="55">
        <v>4</v>
      </c>
      <c r="T207" s="56"/>
      <c r="U207" s="57">
        <f t="shared" si="92"/>
        <v>0</v>
      </c>
      <c r="V207" s="57">
        <v>10</v>
      </c>
      <c r="W207" s="90">
        <v>7</v>
      </c>
      <c r="X207" s="56"/>
      <c r="Y207" s="91">
        <f t="shared" si="93"/>
        <v>0</v>
      </c>
      <c r="Z207" s="58"/>
      <c r="AA207" s="59"/>
      <c r="AB207" s="59">
        <v>0</v>
      </c>
      <c r="AC207" s="60">
        <f t="shared" si="94"/>
        <v>229</v>
      </c>
      <c r="AD207" s="60"/>
      <c r="AE207" s="61">
        <f t="shared" si="116"/>
        <v>4.58</v>
      </c>
      <c r="AF207" s="61">
        <v>0</v>
      </c>
      <c r="AG207" s="61">
        <v>0</v>
      </c>
      <c r="AH207" s="92"/>
      <c r="AI207" s="112">
        <v>100</v>
      </c>
      <c r="AJ207" s="93">
        <f t="shared" si="95"/>
        <v>124.41999999999999</v>
      </c>
      <c r="AK207" s="94"/>
      <c r="AL207" s="62"/>
      <c r="AM207" s="63">
        <f t="shared" si="96"/>
        <v>100</v>
      </c>
      <c r="AN207" s="63">
        <f t="shared" si="97"/>
        <v>1</v>
      </c>
      <c r="AO207" s="63">
        <f t="shared" si="98"/>
        <v>0</v>
      </c>
      <c r="AP207" s="63"/>
      <c r="AQ207" s="63">
        <f t="shared" si="99"/>
        <v>20</v>
      </c>
      <c r="AR207" s="63">
        <f t="shared" si="100"/>
        <v>1</v>
      </c>
      <c r="AS207" s="63">
        <f t="shared" si="101"/>
        <v>0</v>
      </c>
      <c r="AT207" s="63">
        <f t="shared" si="102"/>
        <v>0</v>
      </c>
      <c r="AU207" s="63">
        <f t="shared" si="103"/>
        <v>0</v>
      </c>
      <c r="AV207" s="63">
        <f t="shared" si="104"/>
        <v>0</v>
      </c>
      <c r="AW207" s="63">
        <f t="shared" si="105"/>
        <v>4</v>
      </c>
      <c r="AX207" s="63">
        <f t="shared" si="106"/>
        <v>4</v>
      </c>
      <c r="AY207" s="64">
        <f t="shared" si="107"/>
        <v>0.41999999999998749</v>
      </c>
      <c r="AZ207" s="65">
        <f t="shared" si="108"/>
        <v>124.41999999999999</v>
      </c>
      <c r="BA207" s="45"/>
      <c r="BB207" s="66">
        <f t="shared" si="109"/>
        <v>124.41999999999999</v>
      </c>
      <c r="BC207" s="62">
        <f t="shared" si="110"/>
        <v>24.419999999999987</v>
      </c>
      <c r="BD207" s="62">
        <f t="shared" si="111"/>
        <v>24.419999999999987</v>
      </c>
      <c r="BE207" s="62">
        <f t="shared" si="112"/>
        <v>4.4199999999999875</v>
      </c>
      <c r="BF207" s="62">
        <f t="shared" si="113"/>
        <v>4.4199999999999875</v>
      </c>
      <c r="BG207" s="62">
        <f t="shared" si="114"/>
        <v>4.4199999999999875</v>
      </c>
      <c r="BH207" s="62">
        <f t="shared" si="115"/>
        <v>0.41999999999998749</v>
      </c>
      <c r="BI207" s="62"/>
    </row>
    <row r="208" spans="1:61" ht="30" customHeight="1">
      <c r="A208" s="83">
        <v>196</v>
      </c>
      <c r="B208" s="50">
        <v>1452</v>
      </c>
      <c r="C208" s="84" t="s">
        <v>541</v>
      </c>
      <c r="D208" s="84" t="s">
        <v>288</v>
      </c>
      <c r="E208" s="85" t="s">
        <v>536</v>
      </c>
      <c r="F208" s="68">
        <v>39783</v>
      </c>
      <c r="G208" s="51">
        <v>208</v>
      </c>
      <c r="H208" s="52">
        <v>26</v>
      </c>
      <c r="I208" s="53">
        <f t="shared" si="88"/>
        <v>208</v>
      </c>
      <c r="J208" s="86"/>
      <c r="K208" s="87">
        <f t="shared" si="89"/>
        <v>0</v>
      </c>
      <c r="L208" s="86"/>
      <c r="M208" s="88">
        <f t="shared" si="90"/>
        <v>0</v>
      </c>
      <c r="N208" s="89"/>
      <c r="O208" s="87">
        <f t="shared" si="91"/>
        <v>0</v>
      </c>
      <c r="P208" s="57">
        <v>0</v>
      </c>
      <c r="Q208" s="57">
        <v>0</v>
      </c>
      <c r="R208" s="54"/>
      <c r="S208" s="55">
        <v>11</v>
      </c>
      <c r="T208" s="56"/>
      <c r="U208" s="57">
        <f t="shared" si="92"/>
        <v>0</v>
      </c>
      <c r="V208" s="57">
        <v>10</v>
      </c>
      <c r="W208" s="90">
        <v>7</v>
      </c>
      <c r="X208" s="56"/>
      <c r="Y208" s="91">
        <f t="shared" si="93"/>
        <v>0</v>
      </c>
      <c r="Z208" s="58"/>
      <c r="AA208" s="59"/>
      <c r="AB208" s="59">
        <v>0</v>
      </c>
      <c r="AC208" s="60">
        <f t="shared" si="94"/>
        <v>236</v>
      </c>
      <c r="AD208" s="60"/>
      <c r="AE208" s="61">
        <f t="shared" si="116"/>
        <v>4.72</v>
      </c>
      <c r="AF208" s="61">
        <v>0</v>
      </c>
      <c r="AG208" s="61">
        <v>0</v>
      </c>
      <c r="AH208" s="92">
        <v>0.5</v>
      </c>
      <c r="AI208" s="112">
        <v>100</v>
      </c>
      <c r="AJ208" s="93">
        <f t="shared" si="95"/>
        <v>130.78</v>
      </c>
      <c r="AK208" s="94"/>
      <c r="AL208" s="62"/>
      <c r="AM208" s="63">
        <f t="shared" si="96"/>
        <v>100</v>
      </c>
      <c r="AN208" s="63">
        <f t="shared" si="97"/>
        <v>1</v>
      </c>
      <c r="AO208" s="63">
        <f t="shared" si="98"/>
        <v>0</v>
      </c>
      <c r="AP208" s="63"/>
      <c r="AQ208" s="63">
        <f t="shared" si="99"/>
        <v>20</v>
      </c>
      <c r="AR208" s="63">
        <f t="shared" si="100"/>
        <v>1</v>
      </c>
      <c r="AS208" s="63">
        <f t="shared" si="101"/>
        <v>10</v>
      </c>
      <c r="AT208" s="63">
        <f t="shared" si="102"/>
        <v>1</v>
      </c>
      <c r="AU208" s="63">
        <f t="shared" si="103"/>
        <v>0</v>
      </c>
      <c r="AV208" s="63">
        <f t="shared" si="104"/>
        <v>0</v>
      </c>
      <c r="AW208" s="63">
        <f t="shared" si="105"/>
        <v>0</v>
      </c>
      <c r="AX208" s="63">
        <f t="shared" si="106"/>
        <v>0</v>
      </c>
      <c r="AY208" s="64">
        <f t="shared" si="107"/>
        <v>0.78000000000000114</v>
      </c>
      <c r="AZ208" s="65">
        <f t="shared" si="108"/>
        <v>130.78</v>
      </c>
      <c r="BA208" s="45"/>
      <c r="BB208" s="66">
        <f t="shared" si="109"/>
        <v>130.78</v>
      </c>
      <c r="BC208" s="62">
        <f t="shared" si="110"/>
        <v>30.78</v>
      </c>
      <c r="BD208" s="62">
        <f t="shared" si="111"/>
        <v>30.78</v>
      </c>
      <c r="BE208" s="62">
        <f t="shared" si="112"/>
        <v>10.780000000000001</v>
      </c>
      <c r="BF208" s="62">
        <f t="shared" si="113"/>
        <v>0.78000000000000114</v>
      </c>
      <c r="BG208" s="62">
        <f t="shared" si="114"/>
        <v>0.78000000000000114</v>
      </c>
      <c r="BH208" s="62">
        <f t="shared" si="115"/>
        <v>0.78000000000000114</v>
      </c>
      <c r="BI208" s="62"/>
    </row>
    <row r="209" spans="1:61" ht="30" customHeight="1">
      <c r="A209" s="83">
        <v>197</v>
      </c>
      <c r="B209" s="50">
        <v>1467</v>
      </c>
      <c r="C209" s="84" t="s">
        <v>111</v>
      </c>
      <c r="D209" s="84" t="s">
        <v>542</v>
      </c>
      <c r="E209" s="85" t="s">
        <v>536</v>
      </c>
      <c r="F209" s="68">
        <v>37558</v>
      </c>
      <c r="G209" s="51">
        <v>208</v>
      </c>
      <c r="H209" s="52">
        <v>26</v>
      </c>
      <c r="I209" s="53">
        <f t="shared" si="88"/>
        <v>208</v>
      </c>
      <c r="J209" s="86"/>
      <c r="K209" s="87">
        <f t="shared" si="89"/>
        <v>0</v>
      </c>
      <c r="L209" s="86"/>
      <c r="M209" s="88">
        <f t="shared" si="90"/>
        <v>0</v>
      </c>
      <c r="N209" s="89"/>
      <c r="O209" s="87">
        <f t="shared" si="91"/>
        <v>0</v>
      </c>
      <c r="P209" s="57">
        <v>0</v>
      </c>
      <c r="Q209" s="57">
        <v>0</v>
      </c>
      <c r="R209" s="54"/>
      <c r="S209" s="55">
        <v>11</v>
      </c>
      <c r="T209" s="56"/>
      <c r="U209" s="57">
        <f t="shared" si="92"/>
        <v>0</v>
      </c>
      <c r="V209" s="57">
        <v>0</v>
      </c>
      <c r="W209" s="90">
        <v>7</v>
      </c>
      <c r="X209" s="56">
        <v>16</v>
      </c>
      <c r="Y209" s="91">
        <f t="shared" si="93"/>
        <v>16</v>
      </c>
      <c r="Z209" s="58"/>
      <c r="AA209" s="59"/>
      <c r="AB209" s="59">
        <v>0</v>
      </c>
      <c r="AC209" s="60">
        <f t="shared" si="94"/>
        <v>210</v>
      </c>
      <c r="AD209" s="60"/>
      <c r="AE209" s="61">
        <f t="shared" si="116"/>
        <v>4.2</v>
      </c>
      <c r="AF209" s="61">
        <v>0</v>
      </c>
      <c r="AG209" s="61">
        <v>0</v>
      </c>
      <c r="AH209" s="92">
        <v>0.5</v>
      </c>
      <c r="AI209" s="112">
        <v>100</v>
      </c>
      <c r="AJ209" s="93">
        <f t="shared" si="95"/>
        <v>105.30000000000001</v>
      </c>
      <c r="AK209" s="94"/>
      <c r="AL209" s="62"/>
      <c r="AM209" s="63">
        <f t="shared" si="96"/>
        <v>100</v>
      </c>
      <c r="AN209" s="63">
        <f t="shared" si="97"/>
        <v>1</v>
      </c>
      <c r="AO209" s="63">
        <f t="shared" si="98"/>
        <v>0</v>
      </c>
      <c r="AP209" s="63"/>
      <c r="AQ209" s="63">
        <f t="shared" si="99"/>
        <v>0</v>
      </c>
      <c r="AR209" s="63">
        <f t="shared" si="100"/>
        <v>0</v>
      </c>
      <c r="AS209" s="63">
        <f t="shared" si="101"/>
        <v>0</v>
      </c>
      <c r="AT209" s="63">
        <f t="shared" si="102"/>
        <v>0</v>
      </c>
      <c r="AU209" s="63">
        <f t="shared" si="103"/>
        <v>5</v>
      </c>
      <c r="AV209" s="63">
        <f t="shared" si="104"/>
        <v>1</v>
      </c>
      <c r="AW209" s="63">
        <f t="shared" si="105"/>
        <v>0</v>
      </c>
      <c r="AX209" s="63">
        <f t="shared" si="106"/>
        <v>0</v>
      </c>
      <c r="AY209" s="64">
        <f t="shared" si="107"/>
        <v>0.30000000000001137</v>
      </c>
      <c r="AZ209" s="65">
        <f t="shared" si="108"/>
        <v>105.30000000000001</v>
      </c>
      <c r="BA209" s="45"/>
      <c r="BB209" s="66">
        <f t="shared" si="109"/>
        <v>105.30000000000001</v>
      </c>
      <c r="BC209" s="62">
        <f t="shared" si="110"/>
        <v>5.3000000000000114</v>
      </c>
      <c r="BD209" s="62">
        <f t="shared" si="111"/>
        <v>5.3000000000000114</v>
      </c>
      <c r="BE209" s="62">
        <f t="shared" si="112"/>
        <v>5.3000000000000114</v>
      </c>
      <c r="BF209" s="62">
        <f t="shared" si="113"/>
        <v>5.3000000000000114</v>
      </c>
      <c r="BG209" s="62">
        <f t="shared" si="114"/>
        <v>0.30000000000001137</v>
      </c>
      <c r="BH209" s="62">
        <f t="shared" si="115"/>
        <v>0.30000000000001137</v>
      </c>
      <c r="BI209" s="62"/>
    </row>
    <row r="210" spans="1:61" ht="30" customHeight="1">
      <c r="A210" s="83">
        <v>198</v>
      </c>
      <c r="B210" s="50">
        <v>1626</v>
      </c>
      <c r="C210" s="84" t="s">
        <v>336</v>
      </c>
      <c r="D210" s="84" t="s">
        <v>543</v>
      </c>
      <c r="E210" s="85" t="s">
        <v>536</v>
      </c>
      <c r="F210" s="68">
        <v>40057</v>
      </c>
      <c r="G210" s="51">
        <v>208</v>
      </c>
      <c r="H210" s="52">
        <v>26</v>
      </c>
      <c r="I210" s="53">
        <f t="shared" si="88"/>
        <v>208</v>
      </c>
      <c r="J210" s="86"/>
      <c r="K210" s="87">
        <f t="shared" si="89"/>
        <v>0</v>
      </c>
      <c r="L210" s="86"/>
      <c r="M210" s="88">
        <f t="shared" si="90"/>
        <v>0</v>
      </c>
      <c r="N210" s="89"/>
      <c r="O210" s="87">
        <f t="shared" si="91"/>
        <v>0</v>
      </c>
      <c r="P210" s="57">
        <v>0</v>
      </c>
      <c r="Q210" s="57">
        <v>0</v>
      </c>
      <c r="R210" s="54"/>
      <c r="S210" s="55">
        <v>11</v>
      </c>
      <c r="T210" s="56"/>
      <c r="U210" s="57">
        <f t="shared" si="92"/>
        <v>0</v>
      </c>
      <c r="V210" s="57">
        <v>10</v>
      </c>
      <c r="W210" s="90">
        <v>7</v>
      </c>
      <c r="X210" s="56"/>
      <c r="Y210" s="91">
        <f t="shared" si="93"/>
        <v>0</v>
      </c>
      <c r="Z210" s="58"/>
      <c r="AA210" s="59"/>
      <c r="AB210" s="59">
        <v>0</v>
      </c>
      <c r="AC210" s="60">
        <f t="shared" si="94"/>
        <v>236</v>
      </c>
      <c r="AD210" s="60"/>
      <c r="AE210" s="61">
        <f t="shared" si="116"/>
        <v>4.72</v>
      </c>
      <c r="AF210" s="61">
        <v>0</v>
      </c>
      <c r="AG210" s="61">
        <v>0</v>
      </c>
      <c r="AH210" s="92">
        <v>0.5</v>
      </c>
      <c r="AI210" s="112">
        <v>100</v>
      </c>
      <c r="AJ210" s="93">
        <f t="shared" si="95"/>
        <v>130.78</v>
      </c>
      <c r="AK210" s="94"/>
      <c r="AL210" s="62"/>
      <c r="AM210" s="63">
        <f t="shared" si="96"/>
        <v>100</v>
      </c>
      <c r="AN210" s="63">
        <f t="shared" si="97"/>
        <v>1</v>
      </c>
      <c r="AO210" s="63">
        <f t="shared" si="98"/>
        <v>0</v>
      </c>
      <c r="AP210" s="63"/>
      <c r="AQ210" s="63">
        <f t="shared" si="99"/>
        <v>20</v>
      </c>
      <c r="AR210" s="63">
        <f t="shared" si="100"/>
        <v>1</v>
      </c>
      <c r="AS210" s="63">
        <f t="shared" si="101"/>
        <v>10</v>
      </c>
      <c r="AT210" s="63">
        <f t="shared" si="102"/>
        <v>1</v>
      </c>
      <c r="AU210" s="63">
        <f t="shared" si="103"/>
        <v>0</v>
      </c>
      <c r="AV210" s="63">
        <f t="shared" si="104"/>
        <v>0</v>
      </c>
      <c r="AW210" s="63">
        <f t="shared" si="105"/>
        <v>0</v>
      </c>
      <c r="AX210" s="63">
        <f t="shared" si="106"/>
        <v>0</v>
      </c>
      <c r="AY210" s="64">
        <f t="shared" si="107"/>
        <v>0.78000000000000114</v>
      </c>
      <c r="AZ210" s="65">
        <f t="shared" si="108"/>
        <v>130.78</v>
      </c>
      <c r="BA210" s="45"/>
      <c r="BB210" s="66">
        <f t="shared" si="109"/>
        <v>130.78</v>
      </c>
      <c r="BC210" s="62">
        <f t="shared" si="110"/>
        <v>30.78</v>
      </c>
      <c r="BD210" s="62">
        <f t="shared" si="111"/>
        <v>30.78</v>
      </c>
      <c r="BE210" s="62">
        <f t="shared" si="112"/>
        <v>10.780000000000001</v>
      </c>
      <c r="BF210" s="62">
        <f t="shared" si="113"/>
        <v>0.78000000000000114</v>
      </c>
      <c r="BG210" s="62">
        <f t="shared" si="114"/>
        <v>0.78000000000000114</v>
      </c>
      <c r="BH210" s="62">
        <f t="shared" si="115"/>
        <v>0.78000000000000114</v>
      </c>
      <c r="BI210" s="62"/>
    </row>
    <row r="211" spans="1:61" ht="30" customHeight="1">
      <c r="A211" s="83">
        <v>199</v>
      </c>
      <c r="B211" s="50">
        <v>1838</v>
      </c>
      <c r="C211" s="84" t="s">
        <v>544</v>
      </c>
      <c r="D211" s="84" t="s">
        <v>545</v>
      </c>
      <c r="E211" s="85" t="s">
        <v>536</v>
      </c>
      <c r="F211" s="68">
        <v>40057</v>
      </c>
      <c r="G211" s="51">
        <v>208</v>
      </c>
      <c r="H211" s="52">
        <v>26</v>
      </c>
      <c r="I211" s="53">
        <f t="shared" si="88"/>
        <v>208</v>
      </c>
      <c r="J211" s="86"/>
      <c r="K211" s="87">
        <f t="shared" si="89"/>
        <v>0</v>
      </c>
      <c r="L211" s="86"/>
      <c r="M211" s="88">
        <f t="shared" si="90"/>
        <v>0</v>
      </c>
      <c r="N211" s="89"/>
      <c r="O211" s="87">
        <f t="shared" si="91"/>
        <v>0</v>
      </c>
      <c r="P211" s="57">
        <v>0</v>
      </c>
      <c r="Q211" s="57">
        <v>0</v>
      </c>
      <c r="R211" s="54"/>
      <c r="S211" s="55">
        <v>11</v>
      </c>
      <c r="T211" s="56"/>
      <c r="U211" s="57">
        <f t="shared" si="92"/>
        <v>0</v>
      </c>
      <c r="V211" s="57">
        <v>10</v>
      </c>
      <c r="W211" s="90">
        <v>7</v>
      </c>
      <c r="X211" s="56"/>
      <c r="Y211" s="91">
        <f t="shared" si="93"/>
        <v>0</v>
      </c>
      <c r="Z211" s="58"/>
      <c r="AA211" s="59"/>
      <c r="AB211" s="59">
        <v>0</v>
      </c>
      <c r="AC211" s="60">
        <f t="shared" si="94"/>
        <v>236</v>
      </c>
      <c r="AD211" s="60"/>
      <c r="AE211" s="61">
        <f t="shared" si="116"/>
        <v>4.72</v>
      </c>
      <c r="AF211" s="61">
        <v>0</v>
      </c>
      <c r="AG211" s="61">
        <v>0</v>
      </c>
      <c r="AH211" s="92">
        <v>0.5</v>
      </c>
      <c r="AI211" s="112">
        <v>100</v>
      </c>
      <c r="AJ211" s="93">
        <f t="shared" si="95"/>
        <v>130.78</v>
      </c>
      <c r="AK211" s="94"/>
      <c r="AL211" s="62"/>
      <c r="AM211" s="63">
        <f t="shared" si="96"/>
        <v>100</v>
      </c>
      <c r="AN211" s="63">
        <f t="shared" si="97"/>
        <v>1</v>
      </c>
      <c r="AO211" s="63">
        <f t="shared" si="98"/>
        <v>0</v>
      </c>
      <c r="AP211" s="63"/>
      <c r="AQ211" s="63">
        <f t="shared" si="99"/>
        <v>20</v>
      </c>
      <c r="AR211" s="63">
        <f t="shared" si="100"/>
        <v>1</v>
      </c>
      <c r="AS211" s="63">
        <f t="shared" si="101"/>
        <v>10</v>
      </c>
      <c r="AT211" s="63">
        <f t="shared" si="102"/>
        <v>1</v>
      </c>
      <c r="AU211" s="63">
        <f t="shared" si="103"/>
        <v>0</v>
      </c>
      <c r="AV211" s="63">
        <f t="shared" si="104"/>
        <v>0</v>
      </c>
      <c r="AW211" s="63">
        <f t="shared" si="105"/>
        <v>0</v>
      </c>
      <c r="AX211" s="63">
        <f t="shared" si="106"/>
        <v>0</v>
      </c>
      <c r="AY211" s="64">
        <f t="shared" si="107"/>
        <v>0.78000000000000114</v>
      </c>
      <c r="AZ211" s="65">
        <f t="shared" si="108"/>
        <v>130.78</v>
      </c>
      <c r="BA211" s="45"/>
      <c r="BB211" s="66">
        <f t="shared" si="109"/>
        <v>130.78</v>
      </c>
      <c r="BC211" s="62">
        <f t="shared" si="110"/>
        <v>30.78</v>
      </c>
      <c r="BD211" s="62">
        <f t="shared" si="111"/>
        <v>30.78</v>
      </c>
      <c r="BE211" s="62">
        <f t="shared" si="112"/>
        <v>10.780000000000001</v>
      </c>
      <c r="BF211" s="62">
        <f t="shared" si="113"/>
        <v>0.78000000000000114</v>
      </c>
      <c r="BG211" s="62">
        <f t="shared" si="114"/>
        <v>0.78000000000000114</v>
      </c>
      <c r="BH211" s="62">
        <f t="shared" si="115"/>
        <v>0.78000000000000114</v>
      </c>
      <c r="BI211" s="62"/>
    </row>
    <row r="212" spans="1:61" ht="30" customHeight="1">
      <c r="A212" s="83">
        <v>200</v>
      </c>
      <c r="B212" s="50">
        <v>22</v>
      </c>
      <c r="C212" s="84" t="s">
        <v>98</v>
      </c>
      <c r="D212" s="84" t="s">
        <v>546</v>
      </c>
      <c r="E212" s="85" t="s">
        <v>536</v>
      </c>
      <c r="F212" s="68">
        <v>36229</v>
      </c>
      <c r="G212" s="51">
        <v>208</v>
      </c>
      <c r="H212" s="52">
        <v>26</v>
      </c>
      <c r="I212" s="53">
        <f t="shared" si="88"/>
        <v>208</v>
      </c>
      <c r="J212" s="86"/>
      <c r="K212" s="87">
        <f t="shared" si="89"/>
        <v>0</v>
      </c>
      <c r="L212" s="86"/>
      <c r="M212" s="88">
        <f t="shared" si="90"/>
        <v>0</v>
      </c>
      <c r="N212" s="89"/>
      <c r="O212" s="87">
        <f t="shared" si="91"/>
        <v>0</v>
      </c>
      <c r="P212" s="57">
        <v>0</v>
      </c>
      <c r="Q212" s="57">
        <v>0</v>
      </c>
      <c r="R212" s="54"/>
      <c r="S212" s="55">
        <v>11</v>
      </c>
      <c r="T212" s="56"/>
      <c r="U212" s="57">
        <f t="shared" si="92"/>
        <v>0</v>
      </c>
      <c r="V212" s="57">
        <v>9.6150000000000002</v>
      </c>
      <c r="W212" s="90">
        <v>7</v>
      </c>
      <c r="X212" s="56">
        <v>8</v>
      </c>
      <c r="Y212" s="91">
        <f t="shared" si="93"/>
        <v>8</v>
      </c>
      <c r="Z212" s="58"/>
      <c r="AA212" s="59"/>
      <c r="AB212" s="59">
        <v>0</v>
      </c>
      <c r="AC212" s="60">
        <f t="shared" si="94"/>
        <v>227.61500000000001</v>
      </c>
      <c r="AD212" s="60"/>
      <c r="AE212" s="61">
        <f t="shared" si="116"/>
        <v>4.5523000000000007</v>
      </c>
      <c r="AF212" s="61">
        <v>0</v>
      </c>
      <c r="AG212" s="61">
        <v>0</v>
      </c>
      <c r="AH212" s="92">
        <v>0.5</v>
      </c>
      <c r="AI212" s="112">
        <v>100</v>
      </c>
      <c r="AJ212" s="93">
        <f t="shared" si="95"/>
        <v>122.56270000000001</v>
      </c>
      <c r="AK212" s="94"/>
      <c r="AL212" s="62"/>
      <c r="AM212" s="63">
        <f t="shared" si="96"/>
        <v>100</v>
      </c>
      <c r="AN212" s="63">
        <f t="shared" si="97"/>
        <v>1</v>
      </c>
      <c r="AO212" s="63">
        <f t="shared" si="98"/>
        <v>0</v>
      </c>
      <c r="AP212" s="63"/>
      <c r="AQ212" s="63">
        <f t="shared" si="99"/>
        <v>20</v>
      </c>
      <c r="AR212" s="63">
        <f t="shared" si="100"/>
        <v>1</v>
      </c>
      <c r="AS212" s="63">
        <f t="shared" si="101"/>
        <v>0</v>
      </c>
      <c r="AT212" s="63">
        <f t="shared" si="102"/>
        <v>0</v>
      </c>
      <c r="AU212" s="63">
        <f t="shared" si="103"/>
        <v>0</v>
      </c>
      <c r="AV212" s="63">
        <f t="shared" si="104"/>
        <v>0</v>
      </c>
      <c r="AW212" s="63">
        <f t="shared" si="105"/>
        <v>2</v>
      </c>
      <c r="AX212" s="63">
        <f t="shared" si="106"/>
        <v>2</v>
      </c>
      <c r="AY212" s="64">
        <f t="shared" si="107"/>
        <v>0.56270000000000664</v>
      </c>
      <c r="AZ212" s="65">
        <f t="shared" si="108"/>
        <v>122.56270000000001</v>
      </c>
      <c r="BA212" s="45"/>
      <c r="BB212" s="66">
        <f t="shared" si="109"/>
        <v>122.56270000000001</v>
      </c>
      <c r="BC212" s="62">
        <f t="shared" si="110"/>
        <v>22.562700000000007</v>
      </c>
      <c r="BD212" s="62">
        <f t="shared" si="111"/>
        <v>22.562700000000007</v>
      </c>
      <c r="BE212" s="62">
        <f t="shared" si="112"/>
        <v>2.5627000000000066</v>
      </c>
      <c r="BF212" s="62">
        <f t="shared" si="113"/>
        <v>2.5627000000000066</v>
      </c>
      <c r="BG212" s="62">
        <f t="shared" si="114"/>
        <v>2.5627000000000066</v>
      </c>
      <c r="BH212" s="62">
        <f t="shared" si="115"/>
        <v>0.56270000000000664</v>
      </c>
      <c r="BI212" s="62"/>
    </row>
    <row r="213" spans="1:61" ht="30" customHeight="1">
      <c r="A213" s="83">
        <v>201</v>
      </c>
      <c r="B213" s="50">
        <v>2294</v>
      </c>
      <c r="C213" s="84" t="s">
        <v>220</v>
      </c>
      <c r="D213" s="84" t="s">
        <v>547</v>
      </c>
      <c r="E213" s="85" t="s">
        <v>536</v>
      </c>
      <c r="F213" s="68">
        <v>40330</v>
      </c>
      <c r="G213" s="51">
        <v>208</v>
      </c>
      <c r="H213" s="52">
        <v>26</v>
      </c>
      <c r="I213" s="53">
        <f t="shared" si="88"/>
        <v>208</v>
      </c>
      <c r="J213" s="86"/>
      <c r="K213" s="87">
        <f t="shared" si="89"/>
        <v>0</v>
      </c>
      <c r="L213" s="86"/>
      <c r="M213" s="88">
        <f t="shared" si="90"/>
        <v>0</v>
      </c>
      <c r="N213" s="89"/>
      <c r="O213" s="87">
        <f t="shared" si="91"/>
        <v>0</v>
      </c>
      <c r="P213" s="57">
        <v>0</v>
      </c>
      <c r="Q213" s="57">
        <v>0</v>
      </c>
      <c r="R213" s="54"/>
      <c r="S213" s="55">
        <v>11</v>
      </c>
      <c r="T213" s="56"/>
      <c r="U213" s="57">
        <f t="shared" si="92"/>
        <v>0</v>
      </c>
      <c r="V213" s="57">
        <v>10</v>
      </c>
      <c r="W213" s="90">
        <v>7</v>
      </c>
      <c r="X213" s="56"/>
      <c r="Y213" s="91">
        <f t="shared" si="93"/>
        <v>0</v>
      </c>
      <c r="Z213" s="58"/>
      <c r="AA213" s="59"/>
      <c r="AB213" s="59">
        <v>0</v>
      </c>
      <c r="AC213" s="60">
        <f t="shared" si="94"/>
        <v>236</v>
      </c>
      <c r="AD213" s="60"/>
      <c r="AE213" s="61">
        <f t="shared" si="116"/>
        <v>4.72</v>
      </c>
      <c r="AF213" s="61">
        <v>0</v>
      </c>
      <c r="AG213" s="61">
        <v>0</v>
      </c>
      <c r="AH213" s="92">
        <v>0.5</v>
      </c>
      <c r="AI213" s="112">
        <v>100</v>
      </c>
      <c r="AJ213" s="93">
        <f t="shared" si="95"/>
        <v>130.78</v>
      </c>
      <c r="AK213" s="94"/>
      <c r="AL213" s="62"/>
      <c r="AM213" s="63">
        <f t="shared" si="96"/>
        <v>100</v>
      </c>
      <c r="AN213" s="63">
        <f t="shared" si="97"/>
        <v>1</v>
      </c>
      <c r="AO213" s="63">
        <f t="shared" si="98"/>
        <v>0</v>
      </c>
      <c r="AP213" s="63"/>
      <c r="AQ213" s="63">
        <f t="shared" si="99"/>
        <v>20</v>
      </c>
      <c r="AR213" s="63">
        <f t="shared" si="100"/>
        <v>1</v>
      </c>
      <c r="AS213" s="63">
        <f t="shared" si="101"/>
        <v>10</v>
      </c>
      <c r="AT213" s="63">
        <f t="shared" si="102"/>
        <v>1</v>
      </c>
      <c r="AU213" s="63">
        <f t="shared" si="103"/>
        <v>0</v>
      </c>
      <c r="AV213" s="63">
        <f t="shared" si="104"/>
        <v>0</v>
      </c>
      <c r="AW213" s="63">
        <f t="shared" si="105"/>
        <v>0</v>
      </c>
      <c r="AX213" s="63">
        <f t="shared" si="106"/>
        <v>0</v>
      </c>
      <c r="AY213" s="64">
        <f t="shared" si="107"/>
        <v>0.78000000000000114</v>
      </c>
      <c r="AZ213" s="65">
        <f t="shared" si="108"/>
        <v>130.78</v>
      </c>
      <c r="BA213" s="45"/>
      <c r="BB213" s="66">
        <f t="shared" si="109"/>
        <v>130.78</v>
      </c>
      <c r="BC213" s="62">
        <f t="shared" si="110"/>
        <v>30.78</v>
      </c>
      <c r="BD213" s="62">
        <f t="shared" si="111"/>
        <v>30.78</v>
      </c>
      <c r="BE213" s="62">
        <f t="shared" si="112"/>
        <v>10.780000000000001</v>
      </c>
      <c r="BF213" s="62">
        <f t="shared" si="113"/>
        <v>0.78000000000000114</v>
      </c>
      <c r="BG213" s="62">
        <f t="shared" si="114"/>
        <v>0.78000000000000114</v>
      </c>
      <c r="BH213" s="62">
        <f t="shared" si="115"/>
        <v>0.78000000000000114</v>
      </c>
      <c r="BI213" s="62"/>
    </row>
    <row r="214" spans="1:61" ht="30" customHeight="1">
      <c r="A214" s="83">
        <v>202</v>
      </c>
      <c r="B214" s="50">
        <v>2905</v>
      </c>
      <c r="C214" s="84" t="s">
        <v>297</v>
      </c>
      <c r="D214" s="84" t="s">
        <v>548</v>
      </c>
      <c r="E214" s="85" t="s">
        <v>536</v>
      </c>
      <c r="F214" s="68">
        <v>40798</v>
      </c>
      <c r="G214" s="51">
        <v>208</v>
      </c>
      <c r="H214" s="52">
        <v>26</v>
      </c>
      <c r="I214" s="53">
        <f t="shared" si="88"/>
        <v>208</v>
      </c>
      <c r="J214" s="86"/>
      <c r="K214" s="87">
        <f t="shared" si="89"/>
        <v>0</v>
      </c>
      <c r="L214" s="86"/>
      <c r="M214" s="88">
        <f t="shared" si="90"/>
        <v>0</v>
      </c>
      <c r="N214" s="89"/>
      <c r="O214" s="87">
        <f t="shared" si="91"/>
        <v>0</v>
      </c>
      <c r="P214" s="57">
        <v>0</v>
      </c>
      <c r="Q214" s="57">
        <v>0</v>
      </c>
      <c r="R214" s="54"/>
      <c r="S214" s="55">
        <v>11</v>
      </c>
      <c r="T214" s="56"/>
      <c r="U214" s="57">
        <f t="shared" si="92"/>
        <v>0</v>
      </c>
      <c r="V214" s="57">
        <v>10</v>
      </c>
      <c r="W214" s="90">
        <v>7</v>
      </c>
      <c r="X214" s="56"/>
      <c r="Y214" s="91">
        <f t="shared" si="93"/>
        <v>0</v>
      </c>
      <c r="Z214" s="58"/>
      <c r="AA214" s="59"/>
      <c r="AB214" s="59">
        <v>0</v>
      </c>
      <c r="AC214" s="60">
        <f t="shared" si="94"/>
        <v>236</v>
      </c>
      <c r="AD214" s="60"/>
      <c r="AE214" s="61">
        <f t="shared" si="116"/>
        <v>4.72</v>
      </c>
      <c r="AF214" s="61">
        <v>0</v>
      </c>
      <c r="AG214" s="61">
        <v>0</v>
      </c>
      <c r="AH214" s="92">
        <v>0.5</v>
      </c>
      <c r="AI214" s="112">
        <v>100</v>
      </c>
      <c r="AJ214" s="93">
        <f t="shared" si="95"/>
        <v>130.78</v>
      </c>
      <c r="AK214" s="94"/>
      <c r="AL214" s="62"/>
      <c r="AM214" s="63">
        <f t="shared" si="96"/>
        <v>100</v>
      </c>
      <c r="AN214" s="63">
        <f t="shared" si="97"/>
        <v>1</v>
      </c>
      <c r="AO214" s="63">
        <f t="shared" si="98"/>
        <v>0</v>
      </c>
      <c r="AP214" s="63"/>
      <c r="AQ214" s="63">
        <f t="shared" si="99"/>
        <v>20</v>
      </c>
      <c r="AR214" s="63">
        <f t="shared" si="100"/>
        <v>1</v>
      </c>
      <c r="AS214" s="63">
        <f t="shared" si="101"/>
        <v>10</v>
      </c>
      <c r="AT214" s="63">
        <f t="shared" si="102"/>
        <v>1</v>
      </c>
      <c r="AU214" s="63">
        <f t="shared" si="103"/>
        <v>0</v>
      </c>
      <c r="AV214" s="63">
        <f t="shared" si="104"/>
        <v>0</v>
      </c>
      <c r="AW214" s="63">
        <f t="shared" si="105"/>
        <v>0</v>
      </c>
      <c r="AX214" s="63">
        <f t="shared" si="106"/>
        <v>0</v>
      </c>
      <c r="AY214" s="64">
        <f t="shared" si="107"/>
        <v>0.78000000000000114</v>
      </c>
      <c r="AZ214" s="65">
        <f t="shared" si="108"/>
        <v>130.78</v>
      </c>
      <c r="BA214" s="45"/>
      <c r="BB214" s="66">
        <f t="shared" si="109"/>
        <v>130.78</v>
      </c>
      <c r="BC214" s="62">
        <f t="shared" si="110"/>
        <v>30.78</v>
      </c>
      <c r="BD214" s="62">
        <f t="shared" si="111"/>
        <v>30.78</v>
      </c>
      <c r="BE214" s="62">
        <f t="shared" si="112"/>
        <v>10.780000000000001</v>
      </c>
      <c r="BF214" s="62">
        <f t="shared" si="113"/>
        <v>0.78000000000000114</v>
      </c>
      <c r="BG214" s="62">
        <f t="shared" si="114"/>
        <v>0.78000000000000114</v>
      </c>
      <c r="BH214" s="62">
        <f t="shared" si="115"/>
        <v>0.78000000000000114</v>
      </c>
      <c r="BI214" s="62"/>
    </row>
    <row r="215" spans="1:61" ht="30" customHeight="1">
      <c r="A215" s="83">
        <v>203</v>
      </c>
      <c r="B215" s="50">
        <v>3360</v>
      </c>
      <c r="C215" s="84" t="s">
        <v>549</v>
      </c>
      <c r="D215" s="84" t="s">
        <v>279</v>
      </c>
      <c r="E215" s="85" t="s">
        <v>536</v>
      </c>
      <c r="F215" s="68">
        <v>41091</v>
      </c>
      <c r="G215" s="51">
        <v>208</v>
      </c>
      <c r="H215" s="52">
        <v>26</v>
      </c>
      <c r="I215" s="53">
        <f t="shared" si="88"/>
        <v>208</v>
      </c>
      <c r="J215" s="86"/>
      <c r="K215" s="87">
        <f t="shared" si="89"/>
        <v>0</v>
      </c>
      <c r="L215" s="86"/>
      <c r="M215" s="88">
        <f t="shared" si="90"/>
        <v>0</v>
      </c>
      <c r="N215" s="89"/>
      <c r="O215" s="87">
        <f t="shared" si="91"/>
        <v>0</v>
      </c>
      <c r="P215" s="57">
        <v>0</v>
      </c>
      <c r="Q215" s="57">
        <v>0</v>
      </c>
      <c r="R215" s="54"/>
      <c r="S215" s="55">
        <v>11</v>
      </c>
      <c r="T215" s="56"/>
      <c r="U215" s="57">
        <f t="shared" si="92"/>
        <v>0</v>
      </c>
      <c r="V215" s="57">
        <v>10</v>
      </c>
      <c r="W215" s="90">
        <v>7</v>
      </c>
      <c r="X215" s="56"/>
      <c r="Y215" s="91">
        <f t="shared" si="93"/>
        <v>0</v>
      </c>
      <c r="Z215" s="58"/>
      <c r="AA215" s="59"/>
      <c r="AB215" s="59">
        <v>0</v>
      </c>
      <c r="AC215" s="60">
        <f t="shared" si="94"/>
        <v>236</v>
      </c>
      <c r="AD215" s="60"/>
      <c r="AE215" s="61">
        <f t="shared" si="116"/>
        <v>4.72</v>
      </c>
      <c r="AF215" s="61">
        <v>0</v>
      </c>
      <c r="AG215" s="61">
        <v>0</v>
      </c>
      <c r="AH215" s="92">
        <v>0.5</v>
      </c>
      <c r="AI215" s="112">
        <v>100</v>
      </c>
      <c r="AJ215" s="93">
        <f t="shared" si="95"/>
        <v>130.78</v>
      </c>
      <c r="AK215" s="94"/>
      <c r="AL215" s="62"/>
      <c r="AM215" s="63">
        <f t="shared" si="96"/>
        <v>100</v>
      </c>
      <c r="AN215" s="63">
        <f t="shared" si="97"/>
        <v>1</v>
      </c>
      <c r="AO215" s="63">
        <f t="shared" si="98"/>
        <v>0</v>
      </c>
      <c r="AP215" s="63"/>
      <c r="AQ215" s="63">
        <f t="shared" si="99"/>
        <v>20</v>
      </c>
      <c r="AR215" s="63">
        <f t="shared" si="100"/>
        <v>1</v>
      </c>
      <c r="AS215" s="63">
        <f t="shared" si="101"/>
        <v>10</v>
      </c>
      <c r="AT215" s="63">
        <f t="shared" si="102"/>
        <v>1</v>
      </c>
      <c r="AU215" s="63">
        <f t="shared" si="103"/>
        <v>0</v>
      </c>
      <c r="AV215" s="63">
        <f t="shared" si="104"/>
        <v>0</v>
      </c>
      <c r="AW215" s="63">
        <f t="shared" si="105"/>
        <v>0</v>
      </c>
      <c r="AX215" s="63">
        <f t="shared" si="106"/>
        <v>0</v>
      </c>
      <c r="AY215" s="64">
        <f t="shared" si="107"/>
        <v>0.78000000000000114</v>
      </c>
      <c r="AZ215" s="65">
        <f t="shared" si="108"/>
        <v>130.78</v>
      </c>
      <c r="BA215" s="45"/>
      <c r="BB215" s="66">
        <f t="shared" si="109"/>
        <v>130.78</v>
      </c>
      <c r="BC215" s="62">
        <f t="shared" si="110"/>
        <v>30.78</v>
      </c>
      <c r="BD215" s="62">
        <f t="shared" si="111"/>
        <v>30.78</v>
      </c>
      <c r="BE215" s="62">
        <f t="shared" si="112"/>
        <v>10.780000000000001</v>
      </c>
      <c r="BF215" s="62">
        <f t="shared" si="113"/>
        <v>0.78000000000000114</v>
      </c>
      <c r="BG215" s="62">
        <f t="shared" si="114"/>
        <v>0.78000000000000114</v>
      </c>
      <c r="BH215" s="62">
        <f t="shared" si="115"/>
        <v>0.78000000000000114</v>
      </c>
      <c r="BI215" s="62"/>
    </row>
    <row r="216" spans="1:61" ht="30" customHeight="1">
      <c r="A216" s="83">
        <v>204</v>
      </c>
      <c r="B216" s="50">
        <v>3393</v>
      </c>
      <c r="C216" s="84" t="s">
        <v>324</v>
      </c>
      <c r="D216" s="84" t="s">
        <v>550</v>
      </c>
      <c r="E216" s="85" t="s">
        <v>536</v>
      </c>
      <c r="F216" s="68">
        <v>41092</v>
      </c>
      <c r="G216" s="51">
        <v>208</v>
      </c>
      <c r="H216" s="52">
        <v>26</v>
      </c>
      <c r="I216" s="53">
        <f t="shared" si="88"/>
        <v>208</v>
      </c>
      <c r="J216" s="86"/>
      <c r="K216" s="87">
        <f t="shared" si="89"/>
        <v>0</v>
      </c>
      <c r="L216" s="86"/>
      <c r="M216" s="88">
        <f t="shared" si="90"/>
        <v>0</v>
      </c>
      <c r="N216" s="89"/>
      <c r="O216" s="87">
        <f t="shared" si="91"/>
        <v>0</v>
      </c>
      <c r="P216" s="57">
        <v>0</v>
      </c>
      <c r="Q216" s="57">
        <v>0</v>
      </c>
      <c r="R216" s="54"/>
      <c r="S216" s="55">
        <v>11</v>
      </c>
      <c r="T216" s="56"/>
      <c r="U216" s="57">
        <f t="shared" si="92"/>
        <v>0</v>
      </c>
      <c r="V216" s="57">
        <v>9.7620000000000005</v>
      </c>
      <c r="W216" s="90">
        <v>7</v>
      </c>
      <c r="X216" s="56">
        <v>5</v>
      </c>
      <c r="Y216" s="91">
        <f t="shared" si="93"/>
        <v>5</v>
      </c>
      <c r="Z216" s="58"/>
      <c r="AA216" s="59"/>
      <c r="AB216" s="59">
        <v>0</v>
      </c>
      <c r="AC216" s="60">
        <f t="shared" si="94"/>
        <v>230.762</v>
      </c>
      <c r="AD216" s="60"/>
      <c r="AE216" s="61"/>
      <c r="AF216" s="61">
        <v>0</v>
      </c>
      <c r="AG216" s="61">
        <v>0</v>
      </c>
      <c r="AH216" s="92">
        <v>0.5</v>
      </c>
      <c r="AI216" s="112">
        <v>100</v>
      </c>
      <c r="AJ216" s="93">
        <f t="shared" si="95"/>
        <v>130.262</v>
      </c>
      <c r="AK216" s="94"/>
      <c r="AL216" s="62"/>
      <c r="AM216" s="63">
        <f t="shared" si="96"/>
        <v>100</v>
      </c>
      <c r="AN216" s="63">
        <f t="shared" si="97"/>
        <v>1</v>
      </c>
      <c r="AO216" s="63">
        <f t="shared" si="98"/>
        <v>0</v>
      </c>
      <c r="AP216" s="63"/>
      <c r="AQ216" s="63">
        <f t="shared" si="99"/>
        <v>20</v>
      </c>
      <c r="AR216" s="63">
        <f t="shared" si="100"/>
        <v>1</v>
      </c>
      <c r="AS216" s="63">
        <f t="shared" si="101"/>
        <v>10</v>
      </c>
      <c r="AT216" s="63">
        <f t="shared" si="102"/>
        <v>1</v>
      </c>
      <c r="AU216" s="63">
        <f t="shared" si="103"/>
        <v>0</v>
      </c>
      <c r="AV216" s="63">
        <f t="shared" si="104"/>
        <v>0</v>
      </c>
      <c r="AW216" s="63">
        <f t="shared" si="105"/>
        <v>0</v>
      </c>
      <c r="AX216" s="63">
        <f t="shared" si="106"/>
        <v>0</v>
      </c>
      <c r="AY216" s="64">
        <f t="shared" si="107"/>
        <v>0.26200000000000045</v>
      </c>
      <c r="AZ216" s="65">
        <f t="shared" si="108"/>
        <v>130.262</v>
      </c>
      <c r="BA216" s="45"/>
      <c r="BB216" s="66">
        <f t="shared" si="109"/>
        <v>130.262</v>
      </c>
      <c r="BC216" s="62">
        <f t="shared" si="110"/>
        <v>30.262</v>
      </c>
      <c r="BD216" s="62">
        <f t="shared" si="111"/>
        <v>30.262</v>
      </c>
      <c r="BE216" s="62">
        <f t="shared" si="112"/>
        <v>10.262</v>
      </c>
      <c r="BF216" s="62">
        <f t="shared" si="113"/>
        <v>0.26200000000000045</v>
      </c>
      <c r="BG216" s="62">
        <f t="shared" si="114"/>
        <v>0.26200000000000045</v>
      </c>
      <c r="BH216" s="62">
        <f t="shared" si="115"/>
        <v>0.26200000000000045</v>
      </c>
      <c r="BI216" s="62"/>
    </row>
    <row r="217" spans="1:61" ht="30" customHeight="1">
      <c r="A217" s="83">
        <v>205</v>
      </c>
      <c r="B217" s="50">
        <v>3458</v>
      </c>
      <c r="C217" s="84" t="s">
        <v>551</v>
      </c>
      <c r="D217" s="84" t="s">
        <v>552</v>
      </c>
      <c r="E217" s="85" t="s">
        <v>536</v>
      </c>
      <c r="F217" s="68">
        <v>41122</v>
      </c>
      <c r="G217" s="51">
        <v>208</v>
      </c>
      <c r="H217" s="52">
        <v>26</v>
      </c>
      <c r="I217" s="53">
        <f t="shared" si="88"/>
        <v>208</v>
      </c>
      <c r="J217" s="86"/>
      <c r="K217" s="87">
        <f t="shared" si="89"/>
        <v>0</v>
      </c>
      <c r="L217" s="86"/>
      <c r="M217" s="88">
        <f t="shared" si="90"/>
        <v>0</v>
      </c>
      <c r="N217" s="89"/>
      <c r="O217" s="87">
        <f t="shared" si="91"/>
        <v>0</v>
      </c>
      <c r="P217" s="57">
        <v>0</v>
      </c>
      <c r="Q217" s="57">
        <v>0</v>
      </c>
      <c r="R217" s="54"/>
      <c r="S217" s="55">
        <v>11</v>
      </c>
      <c r="T217" s="56"/>
      <c r="U217" s="57">
        <f t="shared" si="92"/>
        <v>0</v>
      </c>
      <c r="V217" s="57">
        <v>9.4730000000000008</v>
      </c>
      <c r="W217" s="90">
        <v>7</v>
      </c>
      <c r="X217" s="56">
        <v>11</v>
      </c>
      <c r="Y217" s="91">
        <f t="shared" si="93"/>
        <v>11</v>
      </c>
      <c r="Z217" s="58"/>
      <c r="AA217" s="59"/>
      <c r="AB217" s="59">
        <v>0</v>
      </c>
      <c r="AC217" s="60">
        <f t="shared" si="94"/>
        <v>224.47300000000001</v>
      </c>
      <c r="AD217" s="60"/>
      <c r="AE217" s="61">
        <f t="shared" si="116"/>
        <v>4.4894600000000002</v>
      </c>
      <c r="AF217" s="61">
        <v>0</v>
      </c>
      <c r="AG217" s="61">
        <v>0</v>
      </c>
      <c r="AH217" s="92">
        <v>0.5</v>
      </c>
      <c r="AI217" s="112">
        <v>100</v>
      </c>
      <c r="AJ217" s="93">
        <f t="shared" si="95"/>
        <v>119.48354</v>
      </c>
      <c r="AK217" s="94"/>
      <c r="AL217" s="62"/>
      <c r="AM217" s="63">
        <f t="shared" si="96"/>
        <v>100</v>
      </c>
      <c r="AN217" s="63">
        <f t="shared" si="97"/>
        <v>1</v>
      </c>
      <c r="AO217" s="63">
        <f t="shared" si="98"/>
        <v>0</v>
      </c>
      <c r="AP217" s="63"/>
      <c r="AQ217" s="63">
        <f t="shared" si="99"/>
        <v>0</v>
      </c>
      <c r="AR217" s="63">
        <f t="shared" si="100"/>
        <v>0</v>
      </c>
      <c r="AS217" s="63">
        <f t="shared" si="101"/>
        <v>10</v>
      </c>
      <c r="AT217" s="63">
        <f t="shared" si="102"/>
        <v>1</v>
      </c>
      <c r="AU217" s="63">
        <f t="shared" si="103"/>
        <v>5</v>
      </c>
      <c r="AV217" s="63">
        <f t="shared" si="104"/>
        <v>1</v>
      </c>
      <c r="AW217" s="63">
        <f t="shared" si="105"/>
        <v>4</v>
      </c>
      <c r="AX217" s="63">
        <f t="shared" si="106"/>
        <v>4</v>
      </c>
      <c r="AY217" s="64">
        <f t="shared" si="107"/>
        <v>0.48354000000000497</v>
      </c>
      <c r="AZ217" s="65">
        <f t="shared" si="108"/>
        <v>119.48354</v>
      </c>
      <c r="BA217" s="45"/>
      <c r="BB217" s="66">
        <f t="shared" si="109"/>
        <v>119.48354</v>
      </c>
      <c r="BC217" s="62">
        <f t="shared" si="110"/>
        <v>19.483540000000005</v>
      </c>
      <c r="BD217" s="62">
        <f t="shared" si="111"/>
        <v>19.483540000000005</v>
      </c>
      <c r="BE217" s="62">
        <f t="shared" si="112"/>
        <v>19.483540000000005</v>
      </c>
      <c r="BF217" s="62">
        <f t="shared" si="113"/>
        <v>9.483540000000005</v>
      </c>
      <c r="BG217" s="62">
        <f t="shared" si="114"/>
        <v>4.483540000000005</v>
      </c>
      <c r="BH217" s="62">
        <f t="shared" si="115"/>
        <v>0.48354000000000497</v>
      </c>
      <c r="BI217" s="62"/>
    </row>
    <row r="218" spans="1:61" ht="30" customHeight="1">
      <c r="A218" s="83">
        <v>206</v>
      </c>
      <c r="B218" s="50">
        <v>3463</v>
      </c>
      <c r="C218" s="84" t="s">
        <v>553</v>
      </c>
      <c r="D218" s="84" t="s">
        <v>554</v>
      </c>
      <c r="E218" s="85" t="s">
        <v>536</v>
      </c>
      <c r="F218" s="68">
        <v>41122</v>
      </c>
      <c r="G218" s="51">
        <v>208</v>
      </c>
      <c r="H218" s="52">
        <v>26</v>
      </c>
      <c r="I218" s="53">
        <f t="shared" si="88"/>
        <v>208</v>
      </c>
      <c r="J218" s="86"/>
      <c r="K218" s="87">
        <f t="shared" si="89"/>
        <v>0</v>
      </c>
      <c r="L218" s="86"/>
      <c r="M218" s="88">
        <f t="shared" si="90"/>
        <v>0</v>
      </c>
      <c r="N218" s="89"/>
      <c r="O218" s="87">
        <f t="shared" si="91"/>
        <v>0</v>
      </c>
      <c r="P218" s="57">
        <v>0</v>
      </c>
      <c r="Q218" s="57">
        <v>0</v>
      </c>
      <c r="R218" s="54"/>
      <c r="S218" s="55">
        <v>11</v>
      </c>
      <c r="T218" s="56"/>
      <c r="U218" s="57">
        <f t="shared" si="92"/>
        <v>0</v>
      </c>
      <c r="V218" s="57">
        <v>10</v>
      </c>
      <c r="W218" s="90">
        <v>7</v>
      </c>
      <c r="X218" s="56"/>
      <c r="Y218" s="91">
        <f t="shared" si="93"/>
        <v>0</v>
      </c>
      <c r="Z218" s="58"/>
      <c r="AA218" s="59"/>
      <c r="AB218" s="59">
        <v>0</v>
      </c>
      <c r="AC218" s="60">
        <f t="shared" si="94"/>
        <v>236</v>
      </c>
      <c r="AD218" s="60"/>
      <c r="AE218" s="61">
        <f t="shared" si="116"/>
        <v>4.72</v>
      </c>
      <c r="AF218" s="61">
        <v>0</v>
      </c>
      <c r="AG218" s="61">
        <v>0</v>
      </c>
      <c r="AH218" s="92">
        <v>0.5</v>
      </c>
      <c r="AI218" s="112">
        <v>100</v>
      </c>
      <c r="AJ218" s="93">
        <f t="shared" si="95"/>
        <v>130.78</v>
      </c>
      <c r="AK218" s="94"/>
      <c r="AL218" s="62"/>
      <c r="AM218" s="63">
        <f t="shared" si="96"/>
        <v>100</v>
      </c>
      <c r="AN218" s="63">
        <f t="shared" si="97"/>
        <v>1</v>
      </c>
      <c r="AO218" s="63">
        <f t="shared" si="98"/>
        <v>0</v>
      </c>
      <c r="AP218" s="63"/>
      <c r="AQ218" s="63">
        <f t="shared" si="99"/>
        <v>20</v>
      </c>
      <c r="AR218" s="63">
        <f t="shared" si="100"/>
        <v>1</v>
      </c>
      <c r="AS218" s="63">
        <f t="shared" si="101"/>
        <v>10</v>
      </c>
      <c r="AT218" s="63">
        <f t="shared" si="102"/>
        <v>1</v>
      </c>
      <c r="AU218" s="63">
        <f t="shared" si="103"/>
        <v>0</v>
      </c>
      <c r="AV218" s="63">
        <f t="shared" si="104"/>
        <v>0</v>
      </c>
      <c r="AW218" s="63">
        <f t="shared" si="105"/>
        <v>0</v>
      </c>
      <c r="AX218" s="63">
        <f t="shared" si="106"/>
        <v>0</v>
      </c>
      <c r="AY218" s="64">
        <f t="shared" si="107"/>
        <v>0.78000000000000114</v>
      </c>
      <c r="AZ218" s="65">
        <f t="shared" si="108"/>
        <v>130.78</v>
      </c>
      <c r="BA218" s="45"/>
      <c r="BB218" s="66">
        <f t="shared" si="109"/>
        <v>130.78</v>
      </c>
      <c r="BC218" s="62">
        <f t="shared" si="110"/>
        <v>30.78</v>
      </c>
      <c r="BD218" s="62">
        <f t="shared" si="111"/>
        <v>30.78</v>
      </c>
      <c r="BE218" s="62">
        <f t="shared" si="112"/>
        <v>10.780000000000001</v>
      </c>
      <c r="BF218" s="62">
        <f t="shared" si="113"/>
        <v>0.78000000000000114</v>
      </c>
      <c r="BG218" s="62">
        <f t="shared" si="114"/>
        <v>0.78000000000000114</v>
      </c>
      <c r="BH218" s="62">
        <f t="shared" si="115"/>
        <v>0.78000000000000114</v>
      </c>
      <c r="BI218" s="62"/>
    </row>
    <row r="219" spans="1:61" ht="30" customHeight="1">
      <c r="A219" s="83">
        <v>207</v>
      </c>
      <c r="B219" s="50">
        <v>3537</v>
      </c>
      <c r="C219" s="84" t="s">
        <v>381</v>
      </c>
      <c r="D219" s="84" t="s">
        <v>555</v>
      </c>
      <c r="E219" s="85" t="s">
        <v>536</v>
      </c>
      <c r="F219" s="68">
        <v>41162</v>
      </c>
      <c r="G219" s="51">
        <v>208</v>
      </c>
      <c r="H219" s="52">
        <v>26</v>
      </c>
      <c r="I219" s="53">
        <f t="shared" si="88"/>
        <v>208</v>
      </c>
      <c r="J219" s="86"/>
      <c r="K219" s="87">
        <f t="shared" si="89"/>
        <v>0</v>
      </c>
      <c r="L219" s="86"/>
      <c r="M219" s="88">
        <f t="shared" si="90"/>
        <v>0</v>
      </c>
      <c r="N219" s="89"/>
      <c r="O219" s="87">
        <f t="shared" si="91"/>
        <v>0</v>
      </c>
      <c r="P219" s="57">
        <v>0</v>
      </c>
      <c r="Q219" s="57">
        <v>0</v>
      </c>
      <c r="R219" s="54"/>
      <c r="S219" s="55">
        <v>11</v>
      </c>
      <c r="T219" s="56"/>
      <c r="U219" s="57">
        <f t="shared" si="92"/>
        <v>0</v>
      </c>
      <c r="V219" s="57">
        <v>10</v>
      </c>
      <c r="W219" s="90">
        <v>7</v>
      </c>
      <c r="X219" s="56"/>
      <c r="Y219" s="91">
        <f t="shared" si="93"/>
        <v>0</v>
      </c>
      <c r="Z219" s="58"/>
      <c r="AA219" s="59"/>
      <c r="AB219" s="59">
        <v>0</v>
      </c>
      <c r="AC219" s="60">
        <f t="shared" si="94"/>
        <v>236</v>
      </c>
      <c r="AD219" s="60"/>
      <c r="AE219" s="61">
        <f t="shared" si="116"/>
        <v>4.72</v>
      </c>
      <c r="AF219" s="61">
        <v>0</v>
      </c>
      <c r="AG219" s="61">
        <v>0</v>
      </c>
      <c r="AH219" s="92">
        <v>0.5</v>
      </c>
      <c r="AI219" s="112">
        <v>100</v>
      </c>
      <c r="AJ219" s="93">
        <f t="shared" si="95"/>
        <v>130.78</v>
      </c>
      <c r="AK219" s="94"/>
      <c r="AL219" s="62"/>
      <c r="AM219" s="63">
        <f t="shared" si="96"/>
        <v>100</v>
      </c>
      <c r="AN219" s="63">
        <f t="shared" si="97"/>
        <v>1</v>
      </c>
      <c r="AO219" s="63">
        <f t="shared" si="98"/>
        <v>0</v>
      </c>
      <c r="AP219" s="63"/>
      <c r="AQ219" s="63">
        <f t="shared" si="99"/>
        <v>20</v>
      </c>
      <c r="AR219" s="63">
        <f t="shared" si="100"/>
        <v>1</v>
      </c>
      <c r="AS219" s="63">
        <f t="shared" si="101"/>
        <v>10</v>
      </c>
      <c r="AT219" s="63">
        <f t="shared" si="102"/>
        <v>1</v>
      </c>
      <c r="AU219" s="63">
        <f t="shared" si="103"/>
        <v>0</v>
      </c>
      <c r="AV219" s="63">
        <f t="shared" si="104"/>
        <v>0</v>
      </c>
      <c r="AW219" s="63">
        <f t="shared" si="105"/>
        <v>0</v>
      </c>
      <c r="AX219" s="63">
        <f t="shared" si="106"/>
        <v>0</v>
      </c>
      <c r="AY219" s="64">
        <f t="shared" si="107"/>
        <v>0.78000000000000114</v>
      </c>
      <c r="AZ219" s="65">
        <f t="shared" si="108"/>
        <v>130.78</v>
      </c>
      <c r="BA219" s="45"/>
      <c r="BB219" s="66">
        <f t="shared" si="109"/>
        <v>130.78</v>
      </c>
      <c r="BC219" s="62">
        <f t="shared" si="110"/>
        <v>30.78</v>
      </c>
      <c r="BD219" s="62">
        <f t="shared" si="111"/>
        <v>30.78</v>
      </c>
      <c r="BE219" s="62">
        <f t="shared" si="112"/>
        <v>10.780000000000001</v>
      </c>
      <c r="BF219" s="62">
        <f t="shared" si="113"/>
        <v>0.78000000000000114</v>
      </c>
      <c r="BG219" s="62">
        <f t="shared" si="114"/>
        <v>0.78000000000000114</v>
      </c>
      <c r="BH219" s="62">
        <f t="shared" si="115"/>
        <v>0.78000000000000114</v>
      </c>
      <c r="BI219" s="62"/>
    </row>
    <row r="220" spans="1:61" ht="30" customHeight="1">
      <c r="A220" s="83">
        <v>208</v>
      </c>
      <c r="B220" s="50">
        <v>3780</v>
      </c>
      <c r="C220" s="84" t="s">
        <v>556</v>
      </c>
      <c r="D220" s="84" t="s">
        <v>557</v>
      </c>
      <c r="E220" s="85" t="s">
        <v>536</v>
      </c>
      <c r="F220" s="68">
        <v>41306</v>
      </c>
      <c r="G220" s="51">
        <v>208</v>
      </c>
      <c r="H220" s="52">
        <v>26</v>
      </c>
      <c r="I220" s="53">
        <f t="shared" si="88"/>
        <v>208</v>
      </c>
      <c r="J220" s="86"/>
      <c r="K220" s="87">
        <f t="shared" si="89"/>
        <v>0</v>
      </c>
      <c r="L220" s="86"/>
      <c r="M220" s="88">
        <f t="shared" si="90"/>
        <v>0</v>
      </c>
      <c r="N220" s="89"/>
      <c r="O220" s="87">
        <f t="shared" si="91"/>
        <v>0</v>
      </c>
      <c r="P220" s="57">
        <v>0</v>
      </c>
      <c r="Q220" s="57">
        <v>0</v>
      </c>
      <c r="R220" s="54"/>
      <c r="S220" s="55">
        <v>11</v>
      </c>
      <c r="T220" s="56"/>
      <c r="U220" s="57">
        <f t="shared" si="92"/>
        <v>0</v>
      </c>
      <c r="V220" s="57">
        <v>10</v>
      </c>
      <c r="W220" s="90">
        <v>7</v>
      </c>
      <c r="X220" s="56"/>
      <c r="Y220" s="91">
        <f t="shared" si="93"/>
        <v>0</v>
      </c>
      <c r="Z220" s="58"/>
      <c r="AA220" s="59"/>
      <c r="AB220" s="59">
        <v>3</v>
      </c>
      <c r="AC220" s="60">
        <f t="shared" si="94"/>
        <v>239</v>
      </c>
      <c r="AD220" s="60"/>
      <c r="AE220" s="61">
        <f t="shared" si="116"/>
        <v>4.78</v>
      </c>
      <c r="AF220" s="61">
        <v>0</v>
      </c>
      <c r="AG220" s="61">
        <v>0</v>
      </c>
      <c r="AH220" s="92"/>
      <c r="AI220" s="112">
        <v>100</v>
      </c>
      <c r="AJ220" s="93">
        <f t="shared" si="95"/>
        <v>134.22</v>
      </c>
      <c r="AK220" s="94"/>
      <c r="AL220" s="62"/>
      <c r="AM220" s="63">
        <f t="shared" si="96"/>
        <v>100</v>
      </c>
      <c r="AN220" s="63">
        <f t="shared" si="97"/>
        <v>1</v>
      </c>
      <c r="AO220" s="63">
        <f t="shared" si="98"/>
        <v>0</v>
      </c>
      <c r="AP220" s="63"/>
      <c r="AQ220" s="63">
        <f t="shared" si="99"/>
        <v>20</v>
      </c>
      <c r="AR220" s="63">
        <f t="shared" si="100"/>
        <v>1</v>
      </c>
      <c r="AS220" s="63">
        <f t="shared" si="101"/>
        <v>10</v>
      </c>
      <c r="AT220" s="63">
        <f t="shared" si="102"/>
        <v>1</v>
      </c>
      <c r="AU220" s="63">
        <f t="shared" si="103"/>
        <v>0</v>
      </c>
      <c r="AV220" s="63">
        <f t="shared" si="104"/>
        <v>0</v>
      </c>
      <c r="AW220" s="63">
        <f t="shared" si="105"/>
        <v>4</v>
      </c>
      <c r="AX220" s="63">
        <f t="shared" si="106"/>
        <v>4</v>
      </c>
      <c r="AY220" s="64">
        <f t="shared" si="107"/>
        <v>0.21999999999999886</v>
      </c>
      <c r="AZ220" s="65">
        <f t="shared" si="108"/>
        <v>134.22</v>
      </c>
      <c r="BA220" s="45"/>
      <c r="BB220" s="66">
        <f t="shared" si="109"/>
        <v>134.22</v>
      </c>
      <c r="BC220" s="62">
        <f t="shared" si="110"/>
        <v>34.22</v>
      </c>
      <c r="BD220" s="62">
        <f t="shared" si="111"/>
        <v>34.22</v>
      </c>
      <c r="BE220" s="62">
        <f t="shared" si="112"/>
        <v>14.219999999999999</v>
      </c>
      <c r="BF220" s="62">
        <f t="shared" si="113"/>
        <v>4.2199999999999989</v>
      </c>
      <c r="BG220" s="62">
        <f t="shared" si="114"/>
        <v>4.2199999999999989</v>
      </c>
      <c r="BH220" s="62">
        <f t="shared" si="115"/>
        <v>0.21999999999999886</v>
      </c>
      <c r="BI220" s="62"/>
    </row>
    <row r="221" spans="1:61" ht="30" customHeight="1">
      <c r="A221" s="83">
        <v>209</v>
      </c>
      <c r="B221" s="50">
        <v>4177</v>
      </c>
      <c r="C221" s="84" t="s">
        <v>356</v>
      </c>
      <c r="D221" s="84" t="s">
        <v>156</v>
      </c>
      <c r="E221" s="85" t="s">
        <v>536</v>
      </c>
      <c r="F221" s="68">
        <v>41540</v>
      </c>
      <c r="G221" s="51">
        <v>208</v>
      </c>
      <c r="H221" s="52">
        <v>26</v>
      </c>
      <c r="I221" s="53">
        <f t="shared" si="88"/>
        <v>208</v>
      </c>
      <c r="J221" s="86"/>
      <c r="K221" s="87">
        <f t="shared" si="89"/>
        <v>0</v>
      </c>
      <c r="L221" s="86"/>
      <c r="M221" s="88">
        <f t="shared" si="90"/>
        <v>0</v>
      </c>
      <c r="N221" s="89"/>
      <c r="O221" s="87">
        <f t="shared" si="91"/>
        <v>0</v>
      </c>
      <c r="P221" s="57">
        <v>0</v>
      </c>
      <c r="Q221" s="57">
        <v>0</v>
      </c>
      <c r="R221" s="54"/>
      <c r="S221" s="55">
        <v>11</v>
      </c>
      <c r="T221" s="56"/>
      <c r="U221" s="57">
        <f t="shared" si="92"/>
        <v>0</v>
      </c>
      <c r="V221" s="57">
        <v>9.4689999999999994</v>
      </c>
      <c r="W221" s="90">
        <v>7</v>
      </c>
      <c r="X221" s="56">
        <v>11.03</v>
      </c>
      <c r="Y221" s="91">
        <f t="shared" si="93"/>
        <v>11.03</v>
      </c>
      <c r="Z221" s="58"/>
      <c r="AA221" s="59"/>
      <c r="AB221" s="59">
        <v>0</v>
      </c>
      <c r="AC221" s="60">
        <f t="shared" si="94"/>
        <v>224.43899999999999</v>
      </c>
      <c r="AD221" s="60"/>
      <c r="AE221" s="61">
        <f t="shared" si="116"/>
        <v>4.4887800000000002</v>
      </c>
      <c r="AF221" s="61">
        <v>0</v>
      </c>
      <c r="AG221" s="61">
        <v>0</v>
      </c>
      <c r="AH221" s="92">
        <v>0.5</v>
      </c>
      <c r="AI221" s="112">
        <v>100</v>
      </c>
      <c r="AJ221" s="93">
        <f t="shared" si="95"/>
        <v>119.45022</v>
      </c>
      <c r="AK221" s="94"/>
      <c r="AL221" s="62"/>
      <c r="AM221" s="63">
        <f t="shared" si="96"/>
        <v>100</v>
      </c>
      <c r="AN221" s="63">
        <f t="shared" si="97"/>
        <v>1</v>
      </c>
      <c r="AO221" s="63">
        <f t="shared" si="98"/>
        <v>0</v>
      </c>
      <c r="AP221" s="63"/>
      <c r="AQ221" s="63">
        <f t="shared" si="99"/>
        <v>0</v>
      </c>
      <c r="AR221" s="63">
        <f t="shared" si="100"/>
        <v>0</v>
      </c>
      <c r="AS221" s="63">
        <f t="shared" si="101"/>
        <v>10</v>
      </c>
      <c r="AT221" s="63">
        <f t="shared" si="102"/>
        <v>1</v>
      </c>
      <c r="AU221" s="63">
        <f t="shared" si="103"/>
        <v>5</v>
      </c>
      <c r="AV221" s="63">
        <f t="shared" si="104"/>
        <v>1</v>
      </c>
      <c r="AW221" s="63">
        <f t="shared" si="105"/>
        <v>4</v>
      </c>
      <c r="AX221" s="63">
        <f t="shared" si="106"/>
        <v>4</v>
      </c>
      <c r="AY221" s="64">
        <f t="shared" si="107"/>
        <v>0.45022000000000162</v>
      </c>
      <c r="AZ221" s="65">
        <f t="shared" si="108"/>
        <v>119.45022</v>
      </c>
      <c r="BA221" s="45"/>
      <c r="BB221" s="66">
        <f t="shared" si="109"/>
        <v>119.45022</v>
      </c>
      <c r="BC221" s="62">
        <f t="shared" si="110"/>
        <v>19.450220000000002</v>
      </c>
      <c r="BD221" s="62">
        <f t="shared" si="111"/>
        <v>19.450220000000002</v>
      </c>
      <c r="BE221" s="62">
        <f t="shared" si="112"/>
        <v>19.450220000000002</v>
      </c>
      <c r="BF221" s="62">
        <f t="shared" si="113"/>
        <v>9.4502200000000016</v>
      </c>
      <c r="BG221" s="62">
        <f t="shared" si="114"/>
        <v>4.4502200000000016</v>
      </c>
      <c r="BH221" s="62">
        <f t="shared" si="115"/>
        <v>0.45022000000000162</v>
      </c>
      <c r="BI221" s="62"/>
    </row>
    <row r="222" spans="1:61" ht="30" customHeight="1">
      <c r="A222" s="83">
        <v>210</v>
      </c>
      <c r="B222" s="50">
        <v>4197</v>
      </c>
      <c r="C222" s="84" t="s">
        <v>107</v>
      </c>
      <c r="D222" s="84" t="s">
        <v>116</v>
      </c>
      <c r="E222" s="85" t="s">
        <v>536</v>
      </c>
      <c r="F222" s="68">
        <v>41548</v>
      </c>
      <c r="G222" s="51">
        <v>208</v>
      </c>
      <c r="H222" s="52">
        <v>26</v>
      </c>
      <c r="I222" s="53">
        <f t="shared" si="88"/>
        <v>208</v>
      </c>
      <c r="J222" s="86"/>
      <c r="K222" s="87">
        <f t="shared" si="89"/>
        <v>0</v>
      </c>
      <c r="L222" s="86"/>
      <c r="M222" s="88">
        <f t="shared" si="90"/>
        <v>0</v>
      </c>
      <c r="N222" s="89"/>
      <c r="O222" s="87">
        <f t="shared" si="91"/>
        <v>0</v>
      </c>
      <c r="P222" s="57">
        <v>0</v>
      </c>
      <c r="Q222" s="57">
        <v>0</v>
      </c>
      <c r="R222" s="54"/>
      <c r="S222" s="55">
        <v>11</v>
      </c>
      <c r="T222" s="56"/>
      <c r="U222" s="57">
        <f t="shared" si="92"/>
        <v>0</v>
      </c>
      <c r="V222" s="57">
        <v>9.9</v>
      </c>
      <c r="W222" s="90">
        <v>7</v>
      </c>
      <c r="X222" s="56">
        <v>2.11</v>
      </c>
      <c r="Y222" s="91">
        <f t="shared" si="93"/>
        <v>2.11</v>
      </c>
      <c r="Z222" s="58"/>
      <c r="AA222" s="59"/>
      <c r="AB222" s="59">
        <v>0</v>
      </c>
      <c r="AC222" s="60">
        <f t="shared" si="94"/>
        <v>233.79</v>
      </c>
      <c r="AD222" s="60"/>
      <c r="AE222" s="61">
        <f t="shared" si="116"/>
        <v>4.6757999999999997</v>
      </c>
      <c r="AF222" s="61">
        <v>0</v>
      </c>
      <c r="AG222" s="61">
        <v>0</v>
      </c>
      <c r="AH222" s="92">
        <v>0.5</v>
      </c>
      <c r="AI222" s="112">
        <v>100</v>
      </c>
      <c r="AJ222" s="93">
        <f t="shared" si="95"/>
        <v>128.61419999999998</v>
      </c>
      <c r="AK222" s="94"/>
      <c r="AL222" s="62"/>
      <c r="AM222" s="63">
        <f t="shared" si="96"/>
        <v>100</v>
      </c>
      <c r="AN222" s="63">
        <f t="shared" si="97"/>
        <v>1</v>
      </c>
      <c r="AO222" s="63">
        <f t="shared" si="98"/>
        <v>0</v>
      </c>
      <c r="AP222" s="63"/>
      <c r="AQ222" s="63">
        <f t="shared" si="99"/>
        <v>20</v>
      </c>
      <c r="AR222" s="63">
        <f t="shared" si="100"/>
        <v>1</v>
      </c>
      <c r="AS222" s="63">
        <f t="shared" si="101"/>
        <v>0</v>
      </c>
      <c r="AT222" s="63">
        <f t="shared" si="102"/>
        <v>0</v>
      </c>
      <c r="AU222" s="63">
        <f t="shared" si="103"/>
        <v>5</v>
      </c>
      <c r="AV222" s="63">
        <f t="shared" si="104"/>
        <v>1</v>
      </c>
      <c r="AW222" s="63">
        <f t="shared" si="105"/>
        <v>3</v>
      </c>
      <c r="AX222" s="63">
        <f t="shared" si="106"/>
        <v>3</v>
      </c>
      <c r="AY222" s="64">
        <f t="shared" si="107"/>
        <v>0.61419999999998254</v>
      </c>
      <c r="AZ222" s="65">
        <f t="shared" si="108"/>
        <v>128.61419999999998</v>
      </c>
      <c r="BA222" s="45"/>
      <c r="BB222" s="66">
        <f t="shared" si="109"/>
        <v>128.61419999999998</v>
      </c>
      <c r="BC222" s="62">
        <f t="shared" si="110"/>
        <v>28.614199999999983</v>
      </c>
      <c r="BD222" s="62">
        <f t="shared" si="111"/>
        <v>28.614199999999983</v>
      </c>
      <c r="BE222" s="62">
        <f t="shared" si="112"/>
        <v>8.6141999999999825</v>
      </c>
      <c r="BF222" s="62">
        <f t="shared" si="113"/>
        <v>8.6141999999999825</v>
      </c>
      <c r="BG222" s="62">
        <f t="shared" si="114"/>
        <v>3.6141999999999825</v>
      </c>
      <c r="BH222" s="62">
        <f t="shared" si="115"/>
        <v>0.61419999999998254</v>
      </c>
      <c r="BI222" s="62"/>
    </row>
    <row r="223" spans="1:61" ht="30" customHeight="1">
      <c r="A223" s="83">
        <v>211</v>
      </c>
      <c r="B223" s="50">
        <v>4366</v>
      </c>
      <c r="C223" s="84" t="s">
        <v>558</v>
      </c>
      <c r="D223" s="84" t="s">
        <v>559</v>
      </c>
      <c r="E223" s="85" t="s">
        <v>536</v>
      </c>
      <c r="F223" s="68">
        <v>41652</v>
      </c>
      <c r="G223" s="51">
        <v>208</v>
      </c>
      <c r="H223" s="52">
        <v>26</v>
      </c>
      <c r="I223" s="53">
        <f t="shared" si="88"/>
        <v>208</v>
      </c>
      <c r="J223" s="86"/>
      <c r="K223" s="87">
        <f t="shared" si="89"/>
        <v>0</v>
      </c>
      <c r="L223" s="86"/>
      <c r="M223" s="88">
        <f t="shared" si="90"/>
        <v>0</v>
      </c>
      <c r="N223" s="89"/>
      <c r="O223" s="87">
        <f t="shared" si="91"/>
        <v>0</v>
      </c>
      <c r="P223" s="57">
        <v>0</v>
      </c>
      <c r="Q223" s="57">
        <v>0</v>
      </c>
      <c r="R223" s="54"/>
      <c r="S223" s="55">
        <v>11</v>
      </c>
      <c r="T223" s="56"/>
      <c r="U223" s="57">
        <f t="shared" si="92"/>
        <v>0</v>
      </c>
      <c r="V223" s="57">
        <v>10</v>
      </c>
      <c r="W223" s="90">
        <v>7</v>
      </c>
      <c r="X223" s="56"/>
      <c r="Y223" s="91">
        <f t="shared" si="93"/>
        <v>0</v>
      </c>
      <c r="Z223" s="58"/>
      <c r="AA223" s="59"/>
      <c r="AB223" s="59">
        <v>0</v>
      </c>
      <c r="AC223" s="60">
        <f t="shared" si="94"/>
        <v>236</v>
      </c>
      <c r="AD223" s="60"/>
      <c r="AE223" s="61">
        <f t="shared" si="116"/>
        <v>4.72</v>
      </c>
      <c r="AF223" s="61">
        <v>0</v>
      </c>
      <c r="AG223" s="61">
        <v>0</v>
      </c>
      <c r="AH223" s="92"/>
      <c r="AI223" s="112">
        <v>100</v>
      </c>
      <c r="AJ223" s="93">
        <f t="shared" si="95"/>
        <v>131.28</v>
      </c>
      <c r="AK223" s="94"/>
      <c r="AL223" s="62"/>
      <c r="AM223" s="63">
        <f t="shared" si="96"/>
        <v>100</v>
      </c>
      <c r="AN223" s="63">
        <f t="shared" si="97"/>
        <v>1</v>
      </c>
      <c r="AO223" s="63">
        <f t="shared" si="98"/>
        <v>0</v>
      </c>
      <c r="AP223" s="63"/>
      <c r="AQ223" s="63">
        <f t="shared" si="99"/>
        <v>20</v>
      </c>
      <c r="AR223" s="63">
        <f t="shared" si="100"/>
        <v>1</v>
      </c>
      <c r="AS223" s="63">
        <f t="shared" si="101"/>
        <v>10</v>
      </c>
      <c r="AT223" s="63">
        <f t="shared" si="102"/>
        <v>1</v>
      </c>
      <c r="AU223" s="63">
        <f t="shared" si="103"/>
        <v>0</v>
      </c>
      <c r="AV223" s="63">
        <f t="shared" si="104"/>
        <v>0</v>
      </c>
      <c r="AW223" s="63">
        <f t="shared" si="105"/>
        <v>1</v>
      </c>
      <c r="AX223" s="63">
        <f t="shared" si="106"/>
        <v>1</v>
      </c>
      <c r="AY223" s="64">
        <f t="shared" si="107"/>
        <v>0.28000000000000114</v>
      </c>
      <c r="AZ223" s="65">
        <f t="shared" si="108"/>
        <v>131.28</v>
      </c>
      <c r="BA223" s="45"/>
      <c r="BB223" s="66">
        <f t="shared" si="109"/>
        <v>131.28</v>
      </c>
      <c r="BC223" s="62">
        <f t="shared" si="110"/>
        <v>31.28</v>
      </c>
      <c r="BD223" s="62">
        <f t="shared" si="111"/>
        <v>31.28</v>
      </c>
      <c r="BE223" s="62">
        <f t="shared" si="112"/>
        <v>11.280000000000001</v>
      </c>
      <c r="BF223" s="62">
        <f t="shared" si="113"/>
        <v>1.2800000000000011</v>
      </c>
      <c r="BG223" s="62">
        <f t="shared" si="114"/>
        <v>1.2800000000000011</v>
      </c>
      <c r="BH223" s="62">
        <f t="shared" si="115"/>
        <v>0.28000000000000114</v>
      </c>
      <c r="BI223" s="62"/>
    </row>
    <row r="224" spans="1:61" ht="30" customHeight="1">
      <c r="A224" s="83">
        <v>212</v>
      </c>
      <c r="B224" s="50">
        <v>4554</v>
      </c>
      <c r="C224" s="84" t="s">
        <v>560</v>
      </c>
      <c r="D224" s="84" t="s">
        <v>561</v>
      </c>
      <c r="E224" s="85" t="s">
        <v>536</v>
      </c>
      <c r="F224" s="68">
        <v>41793</v>
      </c>
      <c r="G224" s="51">
        <v>208</v>
      </c>
      <c r="H224" s="52">
        <v>26</v>
      </c>
      <c r="I224" s="53">
        <f t="shared" si="88"/>
        <v>208</v>
      </c>
      <c r="J224" s="86"/>
      <c r="K224" s="87">
        <f t="shared" si="89"/>
        <v>0</v>
      </c>
      <c r="L224" s="86"/>
      <c r="M224" s="88">
        <f t="shared" si="90"/>
        <v>0</v>
      </c>
      <c r="N224" s="89"/>
      <c r="O224" s="87">
        <f t="shared" si="91"/>
        <v>0</v>
      </c>
      <c r="P224" s="57">
        <v>0</v>
      </c>
      <c r="Q224" s="57">
        <v>0</v>
      </c>
      <c r="R224" s="54"/>
      <c r="S224" s="55">
        <v>11</v>
      </c>
      <c r="T224" s="56"/>
      <c r="U224" s="57">
        <f t="shared" si="92"/>
        <v>0</v>
      </c>
      <c r="V224" s="57">
        <v>10</v>
      </c>
      <c r="W224" s="90">
        <v>7</v>
      </c>
      <c r="X224" s="56"/>
      <c r="Y224" s="91">
        <f t="shared" si="93"/>
        <v>0</v>
      </c>
      <c r="Z224" s="58"/>
      <c r="AA224" s="59"/>
      <c r="AB224" s="59">
        <v>0</v>
      </c>
      <c r="AC224" s="60">
        <f t="shared" si="94"/>
        <v>236</v>
      </c>
      <c r="AD224" s="60"/>
      <c r="AE224" s="61">
        <f t="shared" si="116"/>
        <v>4.72</v>
      </c>
      <c r="AF224" s="61">
        <v>0</v>
      </c>
      <c r="AG224" s="61">
        <v>0</v>
      </c>
      <c r="AH224" s="92">
        <v>0.5</v>
      </c>
      <c r="AI224" s="112">
        <v>100</v>
      </c>
      <c r="AJ224" s="93">
        <f t="shared" si="95"/>
        <v>130.78</v>
      </c>
      <c r="AK224" s="94"/>
      <c r="AL224" s="62"/>
      <c r="AM224" s="63">
        <f t="shared" si="96"/>
        <v>100</v>
      </c>
      <c r="AN224" s="63">
        <f t="shared" si="97"/>
        <v>1</v>
      </c>
      <c r="AO224" s="63">
        <f t="shared" si="98"/>
        <v>0</v>
      </c>
      <c r="AP224" s="63"/>
      <c r="AQ224" s="63">
        <f t="shared" si="99"/>
        <v>20</v>
      </c>
      <c r="AR224" s="63">
        <f t="shared" si="100"/>
        <v>1</v>
      </c>
      <c r="AS224" s="63">
        <f t="shared" si="101"/>
        <v>10</v>
      </c>
      <c r="AT224" s="63">
        <f t="shared" si="102"/>
        <v>1</v>
      </c>
      <c r="AU224" s="63">
        <f t="shared" si="103"/>
        <v>0</v>
      </c>
      <c r="AV224" s="63">
        <f t="shared" si="104"/>
        <v>0</v>
      </c>
      <c r="AW224" s="63">
        <f t="shared" si="105"/>
        <v>0</v>
      </c>
      <c r="AX224" s="63">
        <f t="shared" si="106"/>
        <v>0</v>
      </c>
      <c r="AY224" s="64">
        <f t="shared" si="107"/>
        <v>0.78000000000000114</v>
      </c>
      <c r="AZ224" s="65">
        <f t="shared" si="108"/>
        <v>130.78</v>
      </c>
      <c r="BA224" s="45"/>
      <c r="BB224" s="66">
        <f t="shared" si="109"/>
        <v>130.78</v>
      </c>
      <c r="BC224" s="62">
        <f t="shared" si="110"/>
        <v>30.78</v>
      </c>
      <c r="BD224" s="62">
        <f t="shared" si="111"/>
        <v>30.78</v>
      </c>
      <c r="BE224" s="62">
        <f t="shared" si="112"/>
        <v>10.780000000000001</v>
      </c>
      <c r="BF224" s="62">
        <f t="shared" si="113"/>
        <v>0.78000000000000114</v>
      </c>
      <c r="BG224" s="62">
        <f t="shared" si="114"/>
        <v>0.78000000000000114</v>
      </c>
      <c r="BH224" s="62">
        <f t="shared" si="115"/>
        <v>0.78000000000000114</v>
      </c>
      <c r="BI224" s="62"/>
    </row>
    <row r="225" spans="1:61" ht="30" customHeight="1">
      <c r="A225" s="83">
        <v>213</v>
      </c>
      <c r="B225" s="50">
        <v>4689</v>
      </c>
      <c r="C225" s="84" t="s">
        <v>562</v>
      </c>
      <c r="D225" s="84" t="s">
        <v>563</v>
      </c>
      <c r="E225" s="85" t="s">
        <v>536</v>
      </c>
      <c r="F225" s="68">
        <v>41883</v>
      </c>
      <c r="G225" s="51">
        <v>208</v>
      </c>
      <c r="H225" s="52">
        <v>26</v>
      </c>
      <c r="I225" s="53">
        <f t="shared" si="88"/>
        <v>208</v>
      </c>
      <c r="J225" s="86"/>
      <c r="K225" s="87">
        <f t="shared" si="89"/>
        <v>0</v>
      </c>
      <c r="L225" s="86"/>
      <c r="M225" s="88">
        <f t="shared" si="90"/>
        <v>0</v>
      </c>
      <c r="N225" s="89"/>
      <c r="O225" s="87">
        <f t="shared" si="91"/>
        <v>0</v>
      </c>
      <c r="P225" s="57">
        <v>0</v>
      </c>
      <c r="Q225" s="57">
        <v>0</v>
      </c>
      <c r="R225" s="54"/>
      <c r="S225" s="55">
        <v>11</v>
      </c>
      <c r="T225" s="56"/>
      <c r="U225" s="57">
        <f t="shared" si="92"/>
        <v>0</v>
      </c>
      <c r="V225" s="57">
        <v>0</v>
      </c>
      <c r="W225" s="90">
        <v>7</v>
      </c>
      <c r="X225" s="56">
        <v>9</v>
      </c>
      <c r="Y225" s="91">
        <f t="shared" si="93"/>
        <v>9</v>
      </c>
      <c r="Z225" s="58"/>
      <c r="AA225" s="59"/>
      <c r="AB225" s="59">
        <v>0</v>
      </c>
      <c r="AC225" s="60">
        <f t="shared" si="94"/>
        <v>217</v>
      </c>
      <c r="AD225" s="60"/>
      <c r="AE225" s="61">
        <f t="shared" si="116"/>
        <v>4.34</v>
      </c>
      <c r="AF225" s="61">
        <v>0</v>
      </c>
      <c r="AG225" s="61">
        <v>0</v>
      </c>
      <c r="AH225" s="92">
        <v>0.5</v>
      </c>
      <c r="AI225" s="112">
        <v>100</v>
      </c>
      <c r="AJ225" s="93">
        <f t="shared" si="95"/>
        <v>112.16</v>
      </c>
      <c r="AK225" s="94"/>
      <c r="AL225" s="62"/>
      <c r="AM225" s="63">
        <f t="shared" si="96"/>
        <v>100</v>
      </c>
      <c r="AN225" s="63">
        <f t="shared" si="97"/>
        <v>1</v>
      </c>
      <c r="AO225" s="63">
        <f t="shared" si="98"/>
        <v>0</v>
      </c>
      <c r="AP225" s="63"/>
      <c r="AQ225" s="63">
        <f t="shared" si="99"/>
        <v>0</v>
      </c>
      <c r="AR225" s="63">
        <f t="shared" si="100"/>
        <v>0</v>
      </c>
      <c r="AS225" s="63">
        <f t="shared" si="101"/>
        <v>10</v>
      </c>
      <c r="AT225" s="63">
        <f t="shared" si="102"/>
        <v>1</v>
      </c>
      <c r="AU225" s="63">
        <f t="shared" si="103"/>
        <v>0</v>
      </c>
      <c r="AV225" s="63">
        <f t="shared" si="104"/>
        <v>0</v>
      </c>
      <c r="AW225" s="63">
        <f t="shared" si="105"/>
        <v>2</v>
      </c>
      <c r="AX225" s="63">
        <f t="shared" si="106"/>
        <v>2</v>
      </c>
      <c r="AY225" s="64">
        <f t="shared" si="107"/>
        <v>0.15999999999999659</v>
      </c>
      <c r="AZ225" s="65">
        <f t="shared" si="108"/>
        <v>112.16</v>
      </c>
      <c r="BA225" s="45"/>
      <c r="BB225" s="66">
        <f t="shared" si="109"/>
        <v>112.16</v>
      </c>
      <c r="BC225" s="62">
        <f t="shared" si="110"/>
        <v>12.159999999999997</v>
      </c>
      <c r="BD225" s="62">
        <f t="shared" si="111"/>
        <v>12.159999999999997</v>
      </c>
      <c r="BE225" s="62">
        <f t="shared" si="112"/>
        <v>12.159999999999997</v>
      </c>
      <c r="BF225" s="62">
        <f t="shared" si="113"/>
        <v>2.1599999999999966</v>
      </c>
      <c r="BG225" s="62">
        <f t="shared" si="114"/>
        <v>2.1599999999999966</v>
      </c>
      <c r="BH225" s="62">
        <f t="shared" si="115"/>
        <v>0.15999999999999659</v>
      </c>
      <c r="BI225" s="62"/>
    </row>
    <row r="226" spans="1:61" ht="30" customHeight="1">
      <c r="A226" s="83">
        <v>214</v>
      </c>
      <c r="B226" s="50">
        <v>5270</v>
      </c>
      <c r="C226" s="84" t="s">
        <v>564</v>
      </c>
      <c r="D226" s="84" t="s">
        <v>565</v>
      </c>
      <c r="E226" s="85" t="s">
        <v>536</v>
      </c>
      <c r="F226" s="68">
        <v>42065</v>
      </c>
      <c r="G226" s="51">
        <v>208</v>
      </c>
      <c r="H226" s="52">
        <v>26</v>
      </c>
      <c r="I226" s="53">
        <f t="shared" si="88"/>
        <v>208</v>
      </c>
      <c r="J226" s="86"/>
      <c r="K226" s="87">
        <f t="shared" si="89"/>
        <v>0</v>
      </c>
      <c r="L226" s="86"/>
      <c r="M226" s="88">
        <f t="shared" si="90"/>
        <v>0</v>
      </c>
      <c r="N226" s="89"/>
      <c r="O226" s="87">
        <f t="shared" si="91"/>
        <v>0</v>
      </c>
      <c r="P226" s="57">
        <v>0</v>
      </c>
      <c r="Q226" s="57">
        <v>0</v>
      </c>
      <c r="R226" s="54"/>
      <c r="S226" s="55">
        <v>10</v>
      </c>
      <c r="T226" s="56"/>
      <c r="U226" s="57">
        <f t="shared" si="92"/>
        <v>0</v>
      </c>
      <c r="V226" s="57">
        <v>9.9809999999999999</v>
      </c>
      <c r="W226" s="90">
        <v>7</v>
      </c>
      <c r="X226" s="56">
        <v>0.42</v>
      </c>
      <c r="Y226" s="91">
        <f t="shared" si="93"/>
        <v>0.42</v>
      </c>
      <c r="Z226" s="58"/>
      <c r="AA226" s="59"/>
      <c r="AB226" s="59">
        <v>0</v>
      </c>
      <c r="AC226" s="60">
        <f t="shared" si="94"/>
        <v>234.56100000000001</v>
      </c>
      <c r="AD226" s="60"/>
      <c r="AE226" s="61">
        <f t="shared" si="116"/>
        <v>4.6912200000000004</v>
      </c>
      <c r="AF226" s="61">
        <v>0</v>
      </c>
      <c r="AG226" s="61">
        <v>0</v>
      </c>
      <c r="AH226" s="92"/>
      <c r="AI226" s="112">
        <v>100</v>
      </c>
      <c r="AJ226" s="93">
        <f t="shared" si="95"/>
        <v>129.86978000000002</v>
      </c>
      <c r="AK226" s="94"/>
      <c r="AL226" s="62"/>
      <c r="AM226" s="63">
        <f t="shared" si="96"/>
        <v>100</v>
      </c>
      <c r="AN226" s="63">
        <f t="shared" si="97"/>
        <v>1</v>
      </c>
      <c r="AO226" s="63">
        <f t="shared" si="98"/>
        <v>0</v>
      </c>
      <c r="AP226" s="63"/>
      <c r="AQ226" s="63">
        <f t="shared" si="99"/>
        <v>20</v>
      </c>
      <c r="AR226" s="63">
        <f t="shared" si="100"/>
        <v>1</v>
      </c>
      <c r="AS226" s="63">
        <f t="shared" si="101"/>
        <v>0</v>
      </c>
      <c r="AT226" s="63">
        <f t="shared" si="102"/>
        <v>0</v>
      </c>
      <c r="AU226" s="63">
        <f t="shared" si="103"/>
        <v>5</v>
      </c>
      <c r="AV226" s="63">
        <f t="shared" si="104"/>
        <v>1</v>
      </c>
      <c r="AW226" s="63">
        <f t="shared" si="105"/>
        <v>4</v>
      </c>
      <c r="AX226" s="63">
        <f t="shared" si="106"/>
        <v>4</v>
      </c>
      <c r="AY226" s="64">
        <f t="shared" si="107"/>
        <v>0.86978000000001998</v>
      </c>
      <c r="AZ226" s="65">
        <f t="shared" si="108"/>
        <v>129.86978000000002</v>
      </c>
      <c r="BA226" s="45"/>
      <c r="BB226" s="66">
        <f t="shared" si="109"/>
        <v>129.86978000000002</v>
      </c>
      <c r="BC226" s="62">
        <f t="shared" si="110"/>
        <v>29.86978000000002</v>
      </c>
      <c r="BD226" s="62">
        <f t="shared" si="111"/>
        <v>29.86978000000002</v>
      </c>
      <c r="BE226" s="62">
        <f t="shared" si="112"/>
        <v>9.86978000000002</v>
      </c>
      <c r="BF226" s="62">
        <f t="shared" si="113"/>
        <v>9.86978000000002</v>
      </c>
      <c r="BG226" s="62">
        <f t="shared" si="114"/>
        <v>4.86978000000002</v>
      </c>
      <c r="BH226" s="62">
        <f t="shared" si="115"/>
        <v>0.86978000000001998</v>
      </c>
      <c r="BI226" s="62"/>
    </row>
    <row r="227" spans="1:61" ht="30" customHeight="1">
      <c r="A227" s="83">
        <v>215</v>
      </c>
      <c r="B227" s="50">
        <v>5333</v>
      </c>
      <c r="C227" s="84" t="s">
        <v>566</v>
      </c>
      <c r="D227" s="84" t="s">
        <v>205</v>
      </c>
      <c r="E227" s="85" t="s">
        <v>536</v>
      </c>
      <c r="F227" s="68">
        <v>42128</v>
      </c>
      <c r="G227" s="51">
        <v>208</v>
      </c>
      <c r="H227" s="52">
        <v>26</v>
      </c>
      <c r="I227" s="53">
        <f t="shared" si="88"/>
        <v>208</v>
      </c>
      <c r="J227" s="86"/>
      <c r="K227" s="87">
        <f t="shared" si="89"/>
        <v>0</v>
      </c>
      <c r="L227" s="86"/>
      <c r="M227" s="88">
        <f t="shared" si="90"/>
        <v>0</v>
      </c>
      <c r="N227" s="89"/>
      <c r="O227" s="87">
        <f t="shared" si="91"/>
        <v>0</v>
      </c>
      <c r="P227" s="57">
        <v>0</v>
      </c>
      <c r="Q227" s="57">
        <v>0</v>
      </c>
      <c r="R227" s="54"/>
      <c r="S227" s="55">
        <v>10</v>
      </c>
      <c r="T227" s="56"/>
      <c r="U227" s="57">
        <f t="shared" si="92"/>
        <v>0</v>
      </c>
      <c r="V227" s="57">
        <v>10</v>
      </c>
      <c r="W227" s="90">
        <v>7</v>
      </c>
      <c r="X227" s="56"/>
      <c r="Y227" s="91">
        <f t="shared" si="93"/>
        <v>0</v>
      </c>
      <c r="Z227" s="58"/>
      <c r="AA227" s="59"/>
      <c r="AB227" s="59">
        <v>0</v>
      </c>
      <c r="AC227" s="60">
        <f t="shared" si="94"/>
        <v>235</v>
      </c>
      <c r="AD227" s="60"/>
      <c r="AE227" s="61">
        <f t="shared" si="116"/>
        <v>4.7</v>
      </c>
      <c r="AF227" s="61">
        <v>0</v>
      </c>
      <c r="AG227" s="61">
        <v>0</v>
      </c>
      <c r="AH227" s="92"/>
      <c r="AI227" s="112">
        <v>100</v>
      </c>
      <c r="AJ227" s="93">
        <f t="shared" si="95"/>
        <v>130.30000000000001</v>
      </c>
      <c r="AK227" s="94"/>
      <c r="AL227" s="62"/>
      <c r="AM227" s="63">
        <f t="shared" si="96"/>
        <v>100</v>
      </c>
      <c r="AN227" s="63">
        <f t="shared" si="97"/>
        <v>1</v>
      </c>
      <c r="AO227" s="63">
        <f t="shared" si="98"/>
        <v>0</v>
      </c>
      <c r="AP227" s="63"/>
      <c r="AQ227" s="63">
        <f t="shared" si="99"/>
        <v>20</v>
      </c>
      <c r="AR227" s="63">
        <f t="shared" si="100"/>
        <v>1</v>
      </c>
      <c r="AS227" s="63">
        <f t="shared" si="101"/>
        <v>10</v>
      </c>
      <c r="AT227" s="63">
        <f t="shared" si="102"/>
        <v>1</v>
      </c>
      <c r="AU227" s="63">
        <f t="shared" si="103"/>
        <v>0</v>
      </c>
      <c r="AV227" s="63">
        <f t="shared" si="104"/>
        <v>0</v>
      </c>
      <c r="AW227" s="63">
        <f t="shared" si="105"/>
        <v>0</v>
      </c>
      <c r="AX227" s="63">
        <f t="shared" si="106"/>
        <v>0</v>
      </c>
      <c r="AY227" s="64">
        <f t="shared" si="107"/>
        <v>0.30000000000001137</v>
      </c>
      <c r="AZ227" s="65">
        <f t="shared" si="108"/>
        <v>130.30000000000001</v>
      </c>
      <c r="BA227" s="45"/>
      <c r="BB227" s="66">
        <f t="shared" si="109"/>
        <v>130.30000000000001</v>
      </c>
      <c r="BC227" s="62">
        <f t="shared" si="110"/>
        <v>30.300000000000011</v>
      </c>
      <c r="BD227" s="62">
        <f t="shared" si="111"/>
        <v>30.300000000000011</v>
      </c>
      <c r="BE227" s="62">
        <f t="shared" si="112"/>
        <v>10.300000000000011</v>
      </c>
      <c r="BF227" s="62">
        <f t="shared" si="113"/>
        <v>0.30000000000001137</v>
      </c>
      <c r="BG227" s="62">
        <f t="shared" si="114"/>
        <v>0.30000000000001137</v>
      </c>
      <c r="BH227" s="62">
        <f t="shared" si="115"/>
        <v>0.30000000000001137</v>
      </c>
      <c r="BI227" s="62"/>
    </row>
    <row r="228" spans="1:61" ht="30" customHeight="1">
      <c r="A228" s="83">
        <v>216</v>
      </c>
      <c r="B228" s="50">
        <v>5535</v>
      </c>
      <c r="C228" s="84" t="s">
        <v>567</v>
      </c>
      <c r="D228" s="84" t="s">
        <v>568</v>
      </c>
      <c r="E228" s="85" t="s">
        <v>536</v>
      </c>
      <c r="F228" s="68">
        <v>42219</v>
      </c>
      <c r="G228" s="51">
        <v>208</v>
      </c>
      <c r="H228" s="52">
        <v>26</v>
      </c>
      <c r="I228" s="53">
        <f t="shared" si="88"/>
        <v>208</v>
      </c>
      <c r="J228" s="86"/>
      <c r="K228" s="87">
        <f t="shared" si="89"/>
        <v>0</v>
      </c>
      <c r="L228" s="86"/>
      <c r="M228" s="88">
        <f t="shared" si="90"/>
        <v>0</v>
      </c>
      <c r="N228" s="89"/>
      <c r="O228" s="87">
        <f t="shared" si="91"/>
        <v>0</v>
      </c>
      <c r="P228" s="57">
        <v>0</v>
      </c>
      <c r="Q228" s="57">
        <v>0</v>
      </c>
      <c r="R228" s="54"/>
      <c r="S228" s="55">
        <v>10</v>
      </c>
      <c r="T228" s="56"/>
      <c r="U228" s="57">
        <f t="shared" si="92"/>
        <v>0</v>
      </c>
      <c r="V228" s="57">
        <v>0</v>
      </c>
      <c r="W228" s="90">
        <v>7</v>
      </c>
      <c r="X228" s="56">
        <v>8</v>
      </c>
      <c r="Y228" s="91">
        <f t="shared" si="93"/>
        <v>8</v>
      </c>
      <c r="Z228" s="58"/>
      <c r="AA228" s="59"/>
      <c r="AB228" s="59">
        <v>0</v>
      </c>
      <c r="AC228" s="60">
        <f t="shared" si="94"/>
        <v>217</v>
      </c>
      <c r="AD228" s="60"/>
      <c r="AE228" s="61">
        <f t="shared" si="116"/>
        <v>4.34</v>
      </c>
      <c r="AF228" s="61">
        <v>0</v>
      </c>
      <c r="AG228" s="61">
        <v>0</v>
      </c>
      <c r="AH228" s="92">
        <v>0.5</v>
      </c>
      <c r="AI228" s="112">
        <v>100</v>
      </c>
      <c r="AJ228" s="93">
        <f t="shared" si="95"/>
        <v>112.16</v>
      </c>
      <c r="AK228" s="94"/>
      <c r="AL228" s="62"/>
      <c r="AM228" s="63">
        <f t="shared" si="96"/>
        <v>100</v>
      </c>
      <c r="AN228" s="63">
        <f t="shared" si="97"/>
        <v>1</v>
      </c>
      <c r="AO228" s="63">
        <f t="shared" si="98"/>
        <v>0</v>
      </c>
      <c r="AP228" s="63"/>
      <c r="AQ228" s="63">
        <f t="shared" si="99"/>
        <v>0</v>
      </c>
      <c r="AR228" s="63">
        <f t="shared" si="100"/>
        <v>0</v>
      </c>
      <c r="AS228" s="63">
        <f t="shared" si="101"/>
        <v>10</v>
      </c>
      <c r="AT228" s="63">
        <f t="shared" si="102"/>
        <v>1</v>
      </c>
      <c r="AU228" s="63">
        <f t="shared" si="103"/>
        <v>0</v>
      </c>
      <c r="AV228" s="63">
        <f t="shared" si="104"/>
        <v>0</v>
      </c>
      <c r="AW228" s="63">
        <f t="shared" si="105"/>
        <v>2</v>
      </c>
      <c r="AX228" s="63">
        <f t="shared" si="106"/>
        <v>2</v>
      </c>
      <c r="AY228" s="64">
        <f t="shared" si="107"/>
        <v>0.15999999999999659</v>
      </c>
      <c r="AZ228" s="65">
        <f t="shared" si="108"/>
        <v>112.16</v>
      </c>
      <c r="BA228" s="45"/>
      <c r="BB228" s="66">
        <f t="shared" si="109"/>
        <v>112.16</v>
      </c>
      <c r="BC228" s="62">
        <f t="shared" si="110"/>
        <v>12.159999999999997</v>
      </c>
      <c r="BD228" s="62">
        <f t="shared" si="111"/>
        <v>12.159999999999997</v>
      </c>
      <c r="BE228" s="62">
        <f t="shared" si="112"/>
        <v>12.159999999999997</v>
      </c>
      <c r="BF228" s="62">
        <f t="shared" si="113"/>
        <v>2.1599999999999966</v>
      </c>
      <c r="BG228" s="62">
        <f t="shared" si="114"/>
        <v>2.1599999999999966</v>
      </c>
      <c r="BH228" s="62">
        <f t="shared" si="115"/>
        <v>0.15999999999999659</v>
      </c>
      <c r="BI228" s="62"/>
    </row>
    <row r="229" spans="1:61" ht="30" customHeight="1">
      <c r="A229" s="83">
        <v>217</v>
      </c>
      <c r="B229" s="50">
        <v>5870</v>
      </c>
      <c r="C229" s="84" t="s">
        <v>569</v>
      </c>
      <c r="D229" s="84" t="s">
        <v>570</v>
      </c>
      <c r="E229" s="85" t="s">
        <v>536</v>
      </c>
      <c r="F229" s="68">
        <v>42366</v>
      </c>
      <c r="G229" s="51">
        <v>208</v>
      </c>
      <c r="H229" s="52">
        <v>26</v>
      </c>
      <c r="I229" s="53">
        <f t="shared" si="88"/>
        <v>208</v>
      </c>
      <c r="J229" s="86"/>
      <c r="K229" s="87">
        <f t="shared" si="89"/>
        <v>0</v>
      </c>
      <c r="L229" s="86"/>
      <c r="M229" s="88">
        <f t="shared" si="90"/>
        <v>0</v>
      </c>
      <c r="N229" s="89"/>
      <c r="O229" s="87">
        <f t="shared" si="91"/>
        <v>0</v>
      </c>
      <c r="P229" s="57">
        <v>0</v>
      </c>
      <c r="Q229" s="57">
        <v>0</v>
      </c>
      <c r="R229" s="54"/>
      <c r="S229" s="55">
        <v>10</v>
      </c>
      <c r="T229" s="56"/>
      <c r="U229" s="57">
        <f t="shared" si="92"/>
        <v>0</v>
      </c>
      <c r="V229" s="57">
        <v>10</v>
      </c>
      <c r="W229" s="90">
        <v>7</v>
      </c>
      <c r="X229" s="56"/>
      <c r="Y229" s="91">
        <f t="shared" si="93"/>
        <v>0</v>
      </c>
      <c r="Z229" s="58"/>
      <c r="AA229" s="59"/>
      <c r="AB229" s="59">
        <v>0</v>
      </c>
      <c r="AC229" s="60">
        <f t="shared" si="94"/>
        <v>235</v>
      </c>
      <c r="AD229" s="60"/>
      <c r="AE229" s="61">
        <f t="shared" si="116"/>
        <v>4.7</v>
      </c>
      <c r="AF229" s="61">
        <v>0</v>
      </c>
      <c r="AG229" s="61">
        <v>0</v>
      </c>
      <c r="AH229" s="92">
        <v>0.5</v>
      </c>
      <c r="AI229" s="112">
        <v>100</v>
      </c>
      <c r="AJ229" s="93">
        <f t="shared" si="95"/>
        <v>129.80000000000001</v>
      </c>
      <c r="AK229" s="94"/>
      <c r="AL229" s="62"/>
      <c r="AM229" s="63">
        <f t="shared" si="96"/>
        <v>100</v>
      </c>
      <c r="AN229" s="63">
        <f t="shared" si="97"/>
        <v>1</v>
      </c>
      <c r="AO229" s="63">
        <f t="shared" si="98"/>
        <v>0</v>
      </c>
      <c r="AP229" s="63"/>
      <c r="AQ229" s="63">
        <f t="shared" si="99"/>
        <v>20</v>
      </c>
      <c r="AR229" s="63">
        <f t="shared" si="100"/>
        <v>1</v>
      </c>
      <c r="AS229" s="63">
        <f t="shared" si="101"/>
        <v>0</v>
      </c>
      <c r="AT229" s="63">
        <f t="shared" si="102"/>
        <v>0</v>
      </c>
      <c r="AU229" s="63">
        <f t="shared" si="103"/>
        <v>5</v>
      </c>
      <c r="AV229" s="63">
        <f t="shared" si="104"/>
        <v>1</v>
      </c>
      <c r="AW229" s="63">
        <f t="shared" si="105"/>
        <v>4</v>
      </c>
      <c r="AX229" s="63">
        <f t="shared" si="106"/>
        <v>4</v>
      </c>
      <c r="AY229" s="64">
        <f t="shared" si="107"/>
        <v>0.80000000000001137</v>
      </c>
      <c r="AZ229" s="65">
        <f t="shared" si="108"/>
        <v>129.80000000000001</v>
      </c>
      <c r="BA229" s="45"/>
      <c r="BB229" s="66">
        <f t="shared" si="109"/>
        <v>129.80000000000001</v>
      </c>
      <c r="BC229" s="62">
        <f t="shared" si="110"/>
        <v>29.800000000000011</v>
      </c>
      <c r="BD229" s="62">
        <f t="shared" si="111"/>
        <v>29.800000000000011</v>
      </c>
      <c r="BE229" s="62">
        <f t="shared" si="112"/>
        <v>9.8000000000000114</v>
      </c>
      <c r="BF229" s="62">
        <f t="shared" si="113"/>
        <v>9.8000000000000114</v>
      </c>
      <c r="BG229" s="62">
        <f t="shared" si="114"/>
        <v>4.8000000000000114</v>
      </c>
      <c r="BH229" s="62">
        <f t="shared" si="115"/>
        <v>0.80000000000001137</v>
      </c>
      <c r="BI229" s="62"/>
    </row>
    <row r="230" spans="1:61" ht="30" customHeight="1">
      <c r="A230" s="83">
        <v>218</v>
      </c>
      <c r="B230" s="50">
        <v>6449</v>
      </c>
      <c r="C230" s="84" t="s">
        <v>113</v>
      </c>
      <c r="D230" s="84" t="s">
        <v>571</v>
      </c>
      <c r="E230" s="85" t="s">
        <v>536</v>
      </c>
      <c r="F230" s="68">
        <v>42675</v>
      </c>
      <c r="G230" s="51">
        <v>208</v>
      </c>
      <c r="H230" s="52">
        <v>26</v>
      </c>
      <c r="I230" s="53">
        <f t="shared" si="88"/>
        <v>208</v>
      </c>
      <c r="J230" s="86"/>
      <c r="K230" s="87">
        <f t="shared" si="89"/>
        <v>0</v>
      </c>
      <c r="L230" s="86"/>
      <c r="M230" s="88">
        <f t="shared" si="90"/>
        <v>0</v>
      </c>
      <c r="N230" s="89"/>
      <c r="O230" s="87">
        <f t="shared" si="91"/>
        <v>0</v>
      </c>
      <c r="P230" s="57">
        <v>0</v>
      </c>
      <c r="Q230" s="57">
        <v>0</v>
      </c>
      <c r="R230" s="54"/>
      <c r="S230" s="55">
        <v>9</v>
      </c>
      <c r="T230" s="56"/>
      <c r="U230" s="57">
        <f t="shared" si="92"/>
        <v>0</v>
      </c>
      <c r="V230" s="57">
        <v>10</v>
      </c>
      <c r="W230" s="90">
        <v>7</v>
      </c>
      <c r="X230" s="56"/>
      <c r="Y230" s="91">
        <f t="shared" si="93"/>
        <v>0</v>
      </c>
      <c r="Z230" s="58"/>
      <c r="AA230" s="59"/>
      <c r="AB230" s="59">
        <v>0</v>
      </c>
      <c r="AC230" s="60">
        <f t="shared" si="94"/>
        <v>234</v>
      </c>
      <c r="AD230" s="60"/>
      <c r="AE230" s="61">
        <f t="shared" si="116"/>
        <v>4.68</v>
      </c>
      <c r="AF230" s="61">
        <v>0</v>
      </c>
      <c r="AG230" s="61">
        <v>0</v>
      </c>
      <c r="AH230" s="92">
        <v>0.5</v>
      </c>
      <c r="AI230" s="112">
        <v>100</v>
      </c>
      <c r="AJ230" s="93">
        <f t="shared" si="95"/>
        <v>128.82</v>
      </c>
      <c r="AK230" s="94"/>
      <c r="AL230" s="62"/>
      <c r="AM230" s="63">
        <f t="shared" si="96"/>
        <v>100</v>
      </c>
      <c r="AN230" s="63">
        <f t="shared" si="97"/>
        <v>1</v>
      </c>
      <c r="AO230" s="63">
        <f t="shared" si="98"/>
        <v>0</v>
      </c>
      <c r="AP230" s="63"/>
      <c r="AQ230" s="63">
        <f t="shared" si="99"/>
        <v>20</v>
      </c>
      <c r="AR230" s="63">
        <f t="shared" si="100"/>
        <v>1</v>
      </c>
      <c r="AS230" s="63">
        <f t="shared" si="101"/>
        <v>0</v>
      </c>
      <c r="AT230" s="63">
        <f t="shared" si="102"/>
        <v>0</v>
      </c>
      <c r="AU230" s="63">
        <f t="shared" si="103"/>
        <v>5</v>
      </c>
      <c r="AV230" s="63">
        <f t="shared" si="104"/>
        <v>1</v>
      </c>
      <c r="AW230" s="63">
        <f t="shared" si="105"/>
        <v>3</v>
      </c>
      <c r="AX230" s="63">
        <f t="shared" si="106"/>
        <v>3</v>
      </c>
      <c r="AY230" s="64">
        <f t="shared" si="107"/>
        <v>0.81999999999999318</v>
      </c>
      <c r="AZ230" s="65">
        <f t="shared" si="108"/>
        <v>128.82</v>
      </c>
      <c r="BA230" s="45"/>
      <c r="BB230" s="66">
        <f t="shared" si="109"/>
        <v>128.82</v>
      </c>
      <c r="BC230" s="62">
        <f t="shared" si="110"/>
        <v>28.819999999999993</v>
      </c>
      <c r="BD230" s="62">
        <f t="shared" si="111"/>
        <v>28.819999999999993</v>
      </c>
      <c r="BE230" s="62">
        <f t="shared" si="112"/>
        <v>8.8199999999999932</v>
      </c>
      <c r="BF230" s="62">
        <f t="shared" si="113"/>
        <v>8.8199999999999932</v>
      </c>
      <c r="BG230" s="62">
        <f t="shared" si="114"/>
        <v>3.8199999999999932</v>
      </c>
      <c r="BH230" s="62">
        <f t="shared" si="115"/>
        <v>0.81999999999999318</v>
      </c>
      <c r="BI230" s="62"/>
    </row>
    <row r="231" spans="1:61" ht="30" customHeight="1">
      <c r="A231" s="83">
        <v>219</v>
      </c>
      <c r="B231" s="50">
        <v>6534</v>
      </c>
      <c r="C231" s="84" t="s">
        <v>534</v>
      </c>
      <c r="D231" s="84" t="s">
        <v>572</v>
      </c>
      <c r="E231" s="85" t="s">
        <v>536</v>
      </c>
      <c r="F231" s="68">
        <v>42705</v>
      </c>
      <c r="G231" s="51">
        <v>208</v>
      </c>
      <c r="H231" s="52">
        <v>26</v>
      </c>
      <c r="I231" s="53">
        <f t="shared" si="88"/>
        <v>208</v>
      </c>
      <c r="J231" s="86"/>
      <c r="K231" s="87">
        <f t="shared" si="89"/>
        <v>0</v>
      </c>
      <c r="L231" s="86"/>
      <c r="M231" s="88">
        <f t="shared" si="90"/>
        <v>0</v>
      </c>
      <c r="N231" s="89"/>
      <c r="O231" s="87">
        <f t="shared" si="91"/>
        <v>0</v>
      </c>
      <c r="P231" s="57">
        <v>0</v>
      </c>
      <c r="Q231" s="57">
        <v>0</v>
      </c>
      <c r="R231" s="54"/>
      <c r="S231" s="55">
        <v>9</v>
      </c>
      <c r="T231" s="56"/>
      <c r="U231" s="57">
        <f t="shared" si="92"/>
        <v>0</v>
      </c>
      <c r="V231" s="57">
        <v>10</v>
      </c>
      <c r="W231" s="90">
        <v>7</v>
      </c>
      <c r="X231" s="56"/>
      <c r="Y231" s="91">
        <f t="shared" si="93"/>
        <v>0</v>
      </c>
      <c r="Z231" s="58"/>
      <c r="AA231" s="59"/>
      <c r="AB231" s="59">
        <v>0</v>
      </c>
      <c r="AC231" s="60">
        <f t="shared" si="94"/>
        <v>234</v>
      </c>
      <c r="AD231" s="60"/>
      <c r="AE231" s="61">
        <f t="shared" si="116"/>
        <v>4.68</v>
      </c>
      <c r="AF231" s="61">
        <v>0</v>
      </c>
      <c r="AG231" s="61">
        <v>0</v>
      </c>
      <c r="AH231" s="92">
        <v>0.5</v>
      </c>
      <c r="AI231" s="112">
        <v>100</v>
      </c>
      <c r="AJ231" s="93">
        <f t="shared" si="95"/>
        <v>128.82</v>
      </c>
      <c r="AK231" s="94"/>
      <c r="AL231" s="62"/>
      <c r="AM231" s="63">
        <f t="shared" si="96"/>
        <v>100</v>
      </c>
      <c r="AN231" s="63">
        <f t="shared" si="97"/>
        <v>1</v>
      </c>
      <c r="AO231" s="63">
        <f t="shared" si="98"/>
        <v>0</v>
      </c>
      <c r="AP231" s="63"/>
      <c r="AQ231" s="63">
        <f t="shared" si="99"/>
        <v>20</v>
      </c>
      <c r="AR231" s="63">
        <f t="shared" si="100"/>
        <v>1</v>
      </c>
      <c r="AS231" s="63">
        <f t="shared" si="101"/>
        <v>0</v>
      </c>
      <c r="AT231" s="63">
        <f t="shared" si="102"/>
        <v>0</v>
      </c>
      <c r="AU231" s="63">
        <f t="shared" si="103"/>
        <v>5</v>
      </c>
      <c r="AV231" s="63">
        <f t="shared" si="104"/>
        <v>1</v>
      </c>
      <c r="AW231" s="63">
        <f t="shared" si="105"/>
        <v>3</v>
      </c>
      <c r="AX231" s="63">
        <f t="shared" si="106"/>
        <v>3</v>
      </c>
      <c r="AY231" s="64">
        <f t="shared" si="107"/>
        <v>0.81999999999999318</v>
      </c>
      <c r="AZ231" s="65">
        <f t="shared" si="108"/>
        <v>128.82</v>
      </c>
      <c r="BA231" s="45"/>
      <c r="BB231" s="66">
        <f t="shared" si="109"/>
        <v>128.82</v>
      </c>
      <c r="BC231" s="62">
        <f t="shared" si="110"/>
        <v>28.819999999999993</v>
      </c>
      <c r="BD231" s="62">
        <f t="shared" si="111"/>
        <v>28.819999999999993</v>
      </c>
      <c r="BE231" s="62">
        <f t="shared" si="112"/>
        <v>8.8199999999999932</v>
      </c>
      <c r="BF231" s="62">
        <f t="shared" si="113"/>
        <v>8.8199999999999932</v>
      </c>
      <c r="BG231" s="62">
        <f t="shared" si="114"/>
        <v>3.8199999999999932</v>
      </c>
      <c r="BH231" s="62">
        <f t="shared" si="115"/>
        <v>0.81999999999999318</v>
      </c>
      <c r="BI231" s="62"/>
    </row>
    <row r="232" spans="1:61" ht="30" customHeight="1">
      <c r="A232" s="83">
        <v>220</v>
      </c>
      <c r="B232" s="50">
        <v>6658</v>
      </c>
      <c r="C232" s="84" t="s">
        <v>137</v>
      </c>
      <c r="D232" s="84" t="s">
        <v>573</v>
      </c>
      <c r="E232" s="85" t="s">
        <v>536</v>
      </c>
      <c r="F232" s="68">
        <v>42751</v>
      </c>
      <c r="G232" s="51">
        <v>208</v>
      </c>
      <c r="H232" s="52">
        <v>26</v>
      </c>
      <c r="I232" s="53">
        <f t="shared" si="88"/>
        <v>208</v>
      </c>
      <c r="J232" s="86"/>
      <c r="K232" s="87">
        <f t="shared" si="89"/>
        <v>0</v>
      </c>
      <c r="L232" s="86"/>
      <c r="M232" s="88">
        <f t="shared" si="90"/>
        <v>0</v>
      </c>
      <c r="N232" s="89"/>
      <c r="O232" s="87">
        <f t="shared" si="91"/>
        <v>0</v>
      </c>
      <c r="P232" s="57">
        <v>0</v>
      </c>
      <c r="Q232" s="57">
        <v>0</v>
      </c>
      <c r="R232" s="54"/>
      <c r="S232" s="55">
        <v>9</v>
      </c>
      <c r="T232" s="56"/>
      <c r="U232" s="57">
        <f t="shared" si="92"/>
        <v>0</v>
      </c>
      <c r="V232" s="57">
        <v>10</v>
      </c>
      <c r="W232" s="90">
        <v>7</v>
      </c>
      <c r="X232" s="56"/>
      <c r="Y232" s="91">
        <f t="shared" si="93"/>
        <v>0</v>
      </c>
      <c r="Z232" s="58"/>
      <c r="AA232" s="59"/>
      <c r="AB232" s="59">
        <v>0</v>
      </c>
      <c r="AC232" s="60">
        <f t="shared" si="94"/>
        <v>234</v>
      </c>
      <c r="AD232" s="60"/>
      <c r="AE232" s="61">
        <f t="shared" si="116"/>
        <v>4.68</v>
      </c>
      <c r="AF232" s="61">
        <v>0</v>
      </c>
      <c r="AG232" s="61">
        <v>0</v>
      </c>
      <c r="AH232" s="92"/>
      <c r="AI232" s="112">
        <v>100</v>
      </c>
      <c r="AJ232" s="93">
        <f t="shared" si="95"/>
        <v>129.32</v>
      </c>
      <c r="AK232" s="94"/>
      <c r="AL232" s="62"/>
      <c r="AM232" s="63">
        <f t="shared" si="96"/>
        <v>100</v>
      </c>
      <c r="AN232" s="63">
        <f t="shared" si="97"/>
        <v>1</v>
      </c>
      <c r="AO232" s="63">
        <f t="shared" si="98"/>
        <v>0</v>
      </c>
      <c r="AP232" s="63"/>
      <c r="AQ232" s="63">
        <f t="shared" si="99"/>
        <v>20</v>
      </c>
      <c r="AR232" s="63">
        <f t="shared" si="100"/>
        <v>1</v>
      </c>
      <c r="AS232" s="63">
        <f t="shared" si="101"/>
        <v>0</v>
      </c>
      <c r="AT232" s="63">
        <f t="shared" si="102"/>
        <v>0</v>
      </c>
      <c r="AU232" s="63">
        <f t="shared" si="103"/>
        <v>5</v>
      </c>
      <c r="AV232" s="63">
        <f t="shared" si="104"/>
        <v>1</v>
      </c>
      <c r="AW232" s="63">
        <f t="shared" si="105"/>
        <v>4</v>
      </c>
      <c r="AX232" s="63">
        <f t="shared" si="106"/>
        <v>4</v>
      </c>
      <c r="AY232" s="64">
        <f t="shared" si="107"/>
        <v>0.31999999999999318</v>
      </c>
      <c r="AZ232" s="65">
        <f t="shared" si="108"/>
        <v>129.32</v>
      </c>
      <c r="BA232" s="45"/>
      <c r="BB232" s="66">
        <f t="shared" si="109"/>
        <v>129.32</v>
      </c>
      <c r="BC232" s="62">
        <f t="shared" si="110"/>
        <v>29.319999999999993</v>
      </c>
      <c r="BD232" s="62">
        <f t="shared" si="111"/>
        <v>29.319999999999993</v>
      </c>
      <c r="BE232" s="62">
        <f t="shared" si="112"/>
        <v>9.3199999999999932</v>
      </c>
      <c r="BF232" s="62">
        <f t="shared" si="113"/>
        <v>9.3199999999999932</v>
      </c>
      <c r="BG232" s="62">
        <f t="shared" si="114"/>
        <v>4.3199999999999932</v>
      </c>
      <c r="BH232" s="62">
        <f t="shared" si="115"/>
        <v>0.31999999999999318</v>
      </c>
      <c r="BI232" s="62"/>
    </row>
    <row r="233" spans="1:61" ht="30" customHeight="1">
      <c r="A233" s="83">
        <v>221</v>
      </c>
      <c r="B233" s="50">
        <v>9536</v>
      </c>
      <c r="C233" s="84" t="s">
        <v>574</v>
      </c>
      <c r="D233" s="84" t="s">
        <v>454</v>
      </c>
      <c r="E233" s="85" t="s">
        <v>536</v>
      </c>
      <c r="F233" s="68">
        <v>44044</v>
      </c>
      <c r="G233" s="51">
        <v>208</v>
      </c>
      <c r="H233" s="52">
        <v>26</v>
      </c>
      <c r="I233" s="53">
        <f t="shared" si="88"/>
        <v>208</v>
      </c>
      <c r="J233" s="86"/>
      <c r="K233" s="87">
        <f t="shared" si="89"/>
        <v>0</v>
      </c>
      <c r="L233" s="86"/>
      <c r="M233" s="88">
        <f t="shared" si="90"/>
        <v>0</v>
      </c>
      <c r="N233" s="89"/>
      <c r="O233" s="87">
        <f t="shared" si="91"/>
        <v>0</v>
      </c>
      <c r="P233" s="57">
        <v>0</v>
      </c>
      <c r="Q233" s="57">
        <v>0</v>
      </c>
      <c r="R233" s="54"/>
      <c r="S233" s="55">
        <v>5</v>
      </c>
      <c r="T233" s="56"/>
      <c r="U233" s="57">
        <f t="shared" si="92"/>
        <v>0</v>
      </c>
      <c r="V233" s="57">
        <v>9.9689999999999994</v>
      </c>
      <c r="W233" s="90">
        <v>7</v>
      </c>
      <c r="X233" s="56">
        <v>0.62</v>
      </c>
      <c r="Y233" s="91">
        <f t="shared" si="93"/>
        <v>0.62</v>
      </c>
      <c r="Z233" s="58"/>
      <c r="AA233" s="59"/>
      <c r="AB233" s="59">
        <v>0</v>
      </c>
      <c r="AC233" s="60">
        <f t="shared" si="94"/>
        <v>229.34899999999999</v>
      </c>
      <c r="AD233" s="60"/>
      <c r="AE233" s="61">
        <f t="shared" si="116"/>
        <v>4.5869799999999996</v>
      </c>
      <c r="AF233" s="61">
        <v>0</v>
      </c>
      <c r="AG233" s="61">
        <v>0</v>
      </c>
      <c r="AH233" s="92"/>
      <c r="AI233" s="112">
        <v>100</v>
      </c>
      <c r="AJ233" s="93">
        <f t="shared" si="95"/>
        <v>124.76201999999998</v>
      </c>
      <c r="AK233" s="94"/>
      <c r="AL233" s="62"/>
      <c r="AM233" s="63">
        <f t="shared" si="96"/>
        <v>100</v>
      </c>
      <c r="AN233" s="63">
        <f t="shared" si="97"/>
        <v>1</v>
      </c>
      <c r="AO233" s="63">
        <f t="shared" si="98"/>
        <v>0</v>
      </c>
      <c r="AP233" s="63"/>
      <c r="AQ233" s="63">
        <f t="shared" si="99"/>
        <v>20</v>
      </c>
      <c r="AR233" s="63">
        <f t="shared" si="100"/>
        <v>1</v>
      </c>
      <c r="AS233" s="63">
        <f t="shared" si="101"/>
        <v>0</v>
      </c>
      <c r="AT233" s="63">
        <f t="shared" si="102"/>
        <v>0</v>
      </c>
      <c r="AU233" s="63">
        <f t="shared" si="103"/>
        <v>0</v>
      </c>
      <c r="AV233" s="63">
        <f t="shared" si="104"/>
        <v>0</v>
      </c>
      <c r="AW233" s="63">
        <f t="shared" si="105"/>
        <v>4</v>
      </c>
      <c r="AX233" s="63">
        <f t="shared" si="106"/>
        <v>4</v>
      </c>
      <c r="AY233" s="64">
        <f t="shared" si="107"/>
        <v>0.76201999999997838</v>
      </c>
      <c r="AZ233" s="65">
        <f t="shared" si="108"/>
        <v>124.76201999999998</v>
      </c>
      <c r="BA233" s="45"/>
      <c r="BB233" s="66">
        <f t="shared" si="109"/>
        <v>124.76201999999998</v>
      </c>
      <c r="BC233" s="62">
        <f t="shared" si="110"/>
        <v>24.762019999999978</v>
      </c>
      <c r="BD233" s="62">
        <f t="shared" si="111"/>
        <v>24.762019999999978</v>
      </c>
      <c r="BE233" s="62">
        <f t="shared" si="112"/>
        <v>4.7620199999999784</v>
      </c>
      <c r="BF233" s="62">
        <f t="shared" si="113"/>
        <v>4.7620199999999784</v>
      </c>
      <c r="BG233" s="62">
        <f t="shared" si="114"/>
        <v>4.7620199999999784</v>
      </c>
      <c r="BH233" s="62">
        <f t="shared" si="115"/>
        <v>0.76201999999997838</v>
      </c>
      <c r="BI233" s="62"/>
    </row>
    <row r="234" spans="1:61" ht="30" customHeight="1">
      <c r="A234" s="83">
        <v>222</v>
      </c>
      <c r="B234" s="50" t="s">
        <v>575</v>
      </c>
      <c r="C234" s="84" t="s">
        <v>576</v>
      </c>
      <c r="D234" s="84" t="s">
        <v>285</v>
      </c>
      <c r="E234" s="85" t="s">
        <v>536</v>
      </c>
      <c r="F234" s="68">
        <v>44927</v>
      </c>
      <c r="G234" s="51">
        <v>208</v>
      </c>
      <c r="H234" s="52">
        <v>26</v>
      </c>
      <c r="I234" s="53">
        <f t="shared" si="88"/>
        <v>208</v>
      </c>
      <c r="J234" s="86"/>
      <c r="K234" s="87">
        <f t="shared" si="89"/>
        <v>0</v>
      </c>
      <c r="L234" s="86"/>
      <c r="M234" s="88">
        <f t="shared" si="90"/>
        <v>0</v>
      </c>
      <c r="N234" s="89"/>
      <c r="O234" s="87">
        <f t="shared" si="91"/>
        <v>0</v>
      </c>
      <c r="P234" s="57">
        <v>0</v>
      </c>
      <c r="Q234" s="57">
        <v>0</v>
      </c>
      <c r="R234" s="54"/>
      <c r="S234" s="55">
        <v>3</v>
      </c>
      <c r="T234" s="56"/>
      <c r="U234" s="57">
        <f t="shared" si="92"/>
        <v>0</v>
      </c>
      <c r="V234" s="57">
        <v>10</v>
      </c>
      <c r="W234" s="90">
        <v>7</v>
      </c>
      <c r="X234" s="56"/>
      <c r="Y234" s="91">
        <f t="shared" si="93"/>
        <v>0</v>
      </c>
      <c r="Z234" s="58"/>
      <c r="AA234" s="59"/>
      <c r="AB234" s="59">
        <v>3</v>
      </c>
      <c r="AC234" s="60">
        <f t="shared" si="94"/>
        <v>231</v>
      </c>
      <c r="AD234" s="60"/>
      <c r="AE234" s="61">
        <f t="shared" si="116"/>
        <v>4.62</v>
      </c>
      <c r="AF234" s="61">
        <v>0</v>
      </c>
      <c r="AG234" s="61">
        <v>0</v>
      </c>
      <c r="AH234" s="92">
        <v>0.5</v>
      </c>
      <c r="AI234" s="112">
        <v>100</v>
      </c>
      <c r="AJ234" s="93">
        <f t="shared" si="95"/>
        <v>125.88</v>
      </c>
      <c r="AK234" s="94"/>
      <c r="AL234" s="62"/>
      <c r="AM234" s="63">
        <f t="shared" si="96"/>
        <v>100</v>
      </c>
      <c r="AN234" s="63">
        <f t="shared" si="97"/>
        <v>1</v>
      </c>
      <c r="AO234" s="63">
        <f t="shared" si="98"/>
        <v>0</v>
      </c>
      <c r="AP234" s="63"/>
      <c r="AQ234" s="63">
        <f t="shared" si="99"/>
        <v>20</v>
      </c>
      <c r="AR234" s="63">
        <f t="shared" si="100"/>
        <v>1</v>
      </c>
      <c r="AS234" s="63">
        <f t="shared" si="101"/>
        <v>0</v>
      </c>
      <c r="AT234" s="63">
        <f t="shared" si="102"/>
        <v>0</v>
      </c>
      <c r="AU234" s="63">
        <f t="shared" si="103"/>
        <v>5</v>
      </c>
      <c r="AV234" s="63">
        <f t="shared" si="104"/>
        <v>1</v>
      </c>
      <c r="AW234" s="63">
        <f t="shared" si="105"/>
        <v>0</v>
      </c>
      <c r="AX234" s="63">
        <f t="shared" si="106"/>
        <v>0</v>
      </c>
      <c r="AY234" s="64">
        <f t="shared" si="107"/>
        <v>0.87999999999999545</v>
      </c>
      <c r="AZ234" s="65">
        <f t="shared" si="108"/>
        <v>125.88</v>
      </c>
      <c r="BA234" s="45"/>
      <c r="BB234" s="66">
        <f t="shared" si="109"/>
        <v>125.88</v>
      </c>
      <c r="BC234" s="62">
        <f t="shared" si="110"/>
        <v>25.879999999999995</v>
      </c>
      <c r="BD234" s="62">
        <f t="shared" si="111"/>
        <v>25.879999999999995</v>
      </c>
      <c r="BE234" s="62">
        <f t="shared" si="112"/>
        <v>5.8799999999999955</v>
      </c>
      <c r="BF234" s="62">
        <f t="shared" si="113"/>
        <v>5.8799999999999955</v>
      </c>
      <c r="BG234" s="62">
        <f t="shared" si="114"/>
        <v>0.87999999999999545</v>
      </c>
      <c r="BH234" s="62">
        <f t="shared" si="115"/>
        <v>0.87999999999999545</v>
      </c>
      <c r="BI234" s="62"/>
    </row>
    <row r="235" spans="1:61" ht="30" customHeight="1">
      <c r="A235" s="83">
        <v>223</v>
      </c>
      <c r="B235" s="50" t="s">
        <v>577</v>
      </c>
      <c r="C235" s="84" t="s">
        <v>256</v>
      </c>
      <c r="D235" s="84" t="s">
        <v>578</v>
      </c>
      <c r="E235" s="85" t="s">
        <v>536</v>
      </c>
      <c r="F235" s="68">
        <v>44958</v>
      </c>
      <c r="G235" s="51">
        <v>208</v>
      </c>
      <c r="H235" s="52">
        <v>26</v>
      </c>
      <c r="I235" s="53">
        <f t="shared" si="88"/>
        <v>208</v>
      </c>
      <c r="J235" s="86"/>
      <c r="K235" s="87">
        <f t="shared" si="89"/>
        <v>0</v>
      </c>
      <c r="L235" s="86"/>
      <c r="M235" s="88">
        <f t="shared" si="90"/>
        <v>0</v>
      </c>
      <c r="N235" s="89"/>
      <c r="O235" s="87">
        <f t="shared" si="91"/>
        <v>0</v>
      </c>
      <c r="P235" s="57">
        <v>0</v>
      </c>
      <c r="Q235" s="57">
        <v>0</v>
      </c>
      <c r="R235" s="54"/>
      <c r="S235" s="55">
        <v>2</v>
      </c>
      <c r="T235" s="56"/>
      <c r="U235" s="57">
        <f t="shared" si="92"/>
        <v>0</v>
      </c>
      <c r="V235" s="57">
        <v>0</v>
      </c>
      <c r="W235" s="90">
        <v>7</v>
      </c>
      <c r="X235" s="56">
        <v>8</v>
      </c>
      <c r="Y235" s="91">
        <f t="shared" si="93"/>
        <v>8</v>
      </c>
      <c r="Z235" s="58"/>
      <c r="AA235" s="59"/>
      <c r="AB235" s="59">
        <v>0</v>
      </c>
      <c r="AC235" s="60">
        <f t="shared" si="94"/>
        <v>209</v>
      </c>
      <c r="AD235" s="60"/>
      <c r="AE235" s="61">
        <f t="shared" si="116"/>
        <v>4.18</v>
      </c>
      <c r="AF235" s="61">
        <v>0</v>
      </c>
      <c r="AG235" s="61">
        <v>0</v>
      </c>
      <c r="AH235" s="92"/>
      <c r="AI235" s="112">
        <v>100</v>
      </c>
      <c r="AJ235" s="93">
        <f t="shared" si="95"/>
        <v>104.82</v>
      </c>
      <c r="AK235" s="94"/>
      <c r="AL235" s="62"/>
      <c r="AM235" s="63">
        <f t="shared" si="96"/>
        <v>100</v>
      </c>
      <c r="AN235" s="63">
        <f t="shared" si="97"/>
        <v>1</v>
      </c>
      <c r="AO235" s="63">
        <f t="shared" si="98"/>
        <v>0</v>
      </c>
      <c r="AP235" s="63"/>
      <c r="AQ235" s="63">
        <f t="shared" si="99"/>
        <v>0</v>
      </c>
      <c r="AR235" s="63">
        <f t="shared" si="100"/>
        <v>0</v>
      </c>
      <c r="AS235" s="63">
        <f t="shared" si="101"/>
        <v>0</v>
      </c>
      <c r="AT235" s="63">
        <f t="shared" si="102"/>
        <v>0</v>
      </c>
      <c r="AU235" s="63">
        <f t="shared" si="103"/>
        <v>0</v>
      </c>
      <c r="AV235" s="63">
        <f t="shared" si="104"/>
        <v>0</v>
      </c>
      <c r="AW235" s="63">
        <f t="shared" si="105"/>
        <v>4</v>
      </c>
      <c r="AX235" s="63">
        <f t="shared" si="106"/>
        <v>4</v>
      </c>
      <c r="AY235" s="64">
        <f t="shared" si="107"/>
        <v>0.81999999999999318</v>
      </c>
      <c r="AZ235" s="65">
        <f t="shared" si="108"/>
        <v>104.82</v>
      </c>
      <c r="BA235" s="45"/>
      <c r="BB235" s="66">
        <f t="shared" si="109"/>
        <v>104.82</v>
      </c>
      <c r="BC235" s="62">
        <f t="shared" si="110"/>
        <v>4.8199999999999932</v>
      </c>
      <c r="BD235" s="62">
        <f t="shared" si="111"/>
        <v>4.8199999999999932</v>
      </c>
      <c r="BE235" s="62">
        <f t="shared" si="112"/>
        <v>4.8199999999999932</v>
      </c>
      <c r="BF235" s="62">
        <f t="shared" si="113"/>
        <v>4.8199999999999932</v>
      </c>
      <c r="BG235" s="62">
        <f t="shared" si="114"/>
        <v>4.8199999999999932</v>
      </c>
      <c r="BH235" s="62">
        <f t="shared" si="115"/>
        <v>0.81999999999999318</v>
      </c>
      <c r="BI235" s="62"/>
    </row>
    <row r="236" spans="1:61" ht="30" customHeight="1">
      <c r="A236" s="83">
        <v>224</v>
      </c>
      <c r="B236" s="50" t="s">
        <v>579</v>
      </c>
      <c r="C236" s="84" t="s">
        <v>564</v>
      </c>
      <c r="D236" s="84" t="s">
        <v>309</v>
      </c>
      <c r="E236" s="85" t="s">
        <v>536</v>
      </c>
      <c r="F236" s="68">
        <v>45139</v>
      </c>
      <c r="G236" s="51">
        <v>208</v>
      </c>
      <c r="H236" s="52">
        <v>26</v>
      </c>
      <c r="I236" s="53">
        <f t="shared" si="88"/>
        <v>208</v>
      </c>
      <c r="J236" s="86"/>
      <c r="K236" s="87">
        <f t="shared" si="89"/>
        <v>0</v>
      </c>
      <c r="L236" s="86"/>
      <c r="M236" s="88">
        <f t="shared" si="90"/>
        <v>0</v>
      </c>
      <c r="N236" s="89"/>
      <c r="O236" s="87">
        <f t="shared" si="91"/>
        <v>0</v>
      </c>
      <c r="P236" s="57">
        <v>0</v>
      </c>
      <c r="Q236" s="57">
        <v>0</v>
      </c>
      <c r="R236" s="54"/>
      <c r="S236" s="55">
        <v>2</v>
      </c>
      <c r="T236" s="56"/>
      <c r="U236" s="57">
        <f t="shared" si="92"/>
        <v>0</v>
      </c>
      <c r="V236" s="57">
        <v>9.923</v>
      </c>
      <c r="W236" s="90">
        <v>7</v>
      </c>
      <c r="X236" s="56">
        <v>1.62</v>
      </c>
      <c r="Y236" s="91">
        <f t="shared" si="93"/>
        <v>1.62</v>
      </c>
      <c r="Z236" s="58"/>
      <c r="AA236" s="59"/>
      <c r="AB236" s="59">
        <v>0</v>
      </c>
      <c r="AC236" s="60">
        <f t="shared" si="94"/>
        <v>225.303</v>
      </c>
      <c r="AD236" s="60"/>
      <c r="AE236" s="61">
        <f t="shared" si="116"/>
        <v>4.5060599999999997</v>
      </c>
      <c r="AF236" s="61">
        <v>0</v>
      </c>
      <c r="AG236" s="61">
        <v>0</v>
      </c>
      <c r="AH236" s="92"/>
      <c r="AI236" s="112">
        <v>100</v>
      </c>
      <c r="AJ236" s="93">
        <f t="shared" si="95"/>
        <v>120.79694000000001</v>
      </c>
      <c r="AK236" s="94"/>
      <c r="AL236" s="62"/>
      <c r="AM236" s="63">
        <f t="shared" si="96"/>
        <v>100</v>
      </c>
      <c r="AN236" s="63">
        <f t="shared" si="97"/>
        <v>1</v>
      </c>
      <c r="AO236" s="63">
        <f t="shared" si="98"/>
        <v>0</v>
      </c>
      <c r="AP236" s="63"/>
      <c r="AQ236" s="63">
        <f t="shared" si="99"/>
        <v>20</v>
      </c>
      <c r="AR236" s="63">
        <f t="shared" si="100"/>
        <v>1</v>
      </c>
      <c r="AS236" s="63">
        <f t="shared" si="101"/>
        <v>0</v>
      </c>
      <c r="AT236" s="63">
        <f t="shared" si="102"/>
        <v>0</v>
      </c>
      <c r="AU236" s="63">
        <f t="shared" si="103"/>
        <v>0</v>
      </c>
      <c r="AV236" s="63">
        <f t="shared" si="104"/>
        <v>0</v>
      </c>
      <c r="AW236" s="63">
        <f t="shared" si="105"/>
        <v>0</v>
      </c>
      <c r="AX236" s="63">
        <f t="shared" si="106"/>
        <v>0</v>
      </c>
      <c r="AY236" s="64">
        <f t="shared" si="107"/>
        <v>0.79694000000000642</v>
      </c>
      <c r="AZ236" s="65">
        <f t="shared" si="108"/>
        <v>120.79694000000001</v>
      </c>
      <c r="BA236" s="45"/>
      <c r="BB236" s="66">
        <f t="shared" si="109"/>
        <v>120.79694000000001</v>
      </c>
      <c r="BC236" s="62">
        <f t="shared" si="110"/>
        <v>20.796940000000006</v>
      </c>
      <c r="BD236" s="62">
        <f t="shared" si="111"/>
        <v>20.796940000000006</v>
      </c>
      <c r="BE236" s="62">
        <f t="shared" si="112"/>
        <v>0.79694000000000642</v>
      </c>
      <c r="BF236" s="62">
        <f t="shared" si="113"/>
        <v>0.79694000000000642</v>
      </c>
      <c r="BG236" s="62">
        <f t="shared" si="114"/>
        <v>0.79694000000000642</v>
      </c>
      <c r="BH236" s="62">
        <f t="shared" si="115"/>
        <v>0.79694000000000642</v>
      </c>
      <c r="BI236" s="62"/>
    </row>
    <row r="237" spans="1:61" ht="30" customHeight="1">
      <c r="A237" s="83">
        <v>225</v>
      </c>
      <c r="B237" s="50" t="s">
        <v>580</v>
      </c>
      <c r="C237" s="84" t="s">
        <v>442</v>
      </c>
      <c r="D237" s="84" t="s">
        <v>581</v>
      </c>
      <c r="E237" s="85" t="s">
        <v>536</v>
      </c>
      <c r="F237" s="68">
        <v>45140</v>
      </c>
      <c r="G237" s="51">
        <v>208</v>
      </c>
      <c r="H237" s="52">
        <v>26</v>
      </c>
      <c r="I237" s="53">
        <f t="shared" ref="I237:I300" si="117">G237/IF(H237&gt;26,30,26)*H237</f>
        <v>208</v>
      </c>
      <c r="J237" s="86"/>
      <c r="K237" s="87">
        <f t="shared" ref="K237:K300" si="118">G237/26/8*1.5*J237</f>
        <v>0</v>
      </c>
      <c r="L237" s="86"/>
      <c r="M237" s="88">
        <f t="shared" ref="M237:M300" si="119">G237/26/8*2*L237</f>
        <v>0</v>
      </c>
      <c r="N237" s="89"/>
      <c r="O237" s="87">
        <f t="shared" ref="O237:O300" si="120">(G237/26/8*2)*N237</f>
        <v>0</v>
      </c>
      <c r="P237" s="57">
        <v>0</v>
      </c>
      <c r="Q237" s="57">
        <v>0</v>
      </c>
      <c r="R237" s="54"/>
      <c r="S237" s="55">
        <v>2</v>
      </c>
      <c r="T237" s="56"/>
      <c r="U237" s="57">
        <f t="shared" ref="U237:U300" si="121">G237/26*T237</f>
        <v>0</v>
      </c>
      <c r="V237" s="57">
        <v>10</v>
      </c>
      <c r="W237" s="90">
        <v>7</v>
      </c>
      <c r="X237" s="56"/>
      <c r="Y237" s="91">
        <f t="shared" ref="Y237:Y300" si="122">G237/26/8*X237</f>
        <v>0</v>
      </c>
      <c r="Z237" s="58"/>
      <c r="AA237" s="59"/>
      <c r="AB237" s="59">
        <v>0</v>
      </c>
      <c r="AC237" s="60">
        <f t="shared" ref="AC237:AC300" si="123">I237+K237+M237+O237+P237+Q237+R237+S237+U237+V237+W237-Y237-Z237-AA237+AB237</f>
        <v>227</v>
      </c>
      <c r="AD237" s="60"/>
      <c r="AE237" s="61">
        <f t="shared" si="116"/>
        <v>4.54</v>
      </c>
      <c r="AF237" s="61">
        <v>0</v>
      </c>
      <c r="AG237" s="61">
        <v>0</v>
      </c>
      <c r="AH237" s="92"/>
      <c r="AI237" s="112">
        <v>100</v>
      </c>
      <c r="AJ237" s="93">
        <f t="shared" ref="AJ237:AJ300" si="124">AC237-AE237-AD237-AF237-AG237-AH237-AI237</f>
        <v>122.46000000000001</v>
      </c>
      <c r="AK237" s="94"/>
      <c r="AL237" s="62"/>
      <c r="AM237" s="63">
        <f t="shared" ref="AM237:AM300" si="125">100*AN237</f>
        <v>100</v>
      </c>
      <c r="AN237" s="63">
        <f t="shared" ref="AN237:AN300" si="126">INT(BB237/100)</f>
        <v>1</v>
      </c>
      <c r="AO237" s="63">
        <f t="shared" ref="AO237:AO300" si="127">50*AP237</f>
        <v>0</v>
      </c>
      <c r="AP237" s="63"/>
      <c r="AQ237" s="63">
        <f t="shared" ref="AQ237:AQ300" si="128">20*AR237</f>
        <v>20</v>
      </c>
      <c r="AR237" s="63">
        <f t="shared" ref="AR237:AR300" si="129">INT(BD237/20)</f>
        <v>1</v>
      </c>
      <c r="AS237" s="63">
        <f t="shared" ref="AS237:AS300" si="130">10*AT237</f>
        <v>0</v>
      </c>
      <c r="AT237" s="63">
        <f t="shared" ref="AT237:AT300" si="131">INT(BE237/10)</f>
        <v>0</v>
      </c>
      <c r="AU237" s="63">
        <f t="shared" ref="AU237:AU300" si="132">5*AV237</f>
        <v>0</v>
      </c>
      <c r="AV237" s="63">
        <f t="shared" ref="AV237:AV300" si="133">INT(BF237/5)</f>
        <v>0</v>
      </c>
      <c r="AW237" s="63">
        <f t="shared" ref="AW237:AW300" si="134">1*AX237</f>
        <v>2</v>
      </c>
      <c r="AX237" s="63">
        <f t="shared" ref="AX237:AX300" si="135">INT(BG237/1)</f>
        <v>2</v>
      </c>
      <c r="AY237" s="64">
        <f t="shared" ref="AY237:AY300" si="136">BH237</f>
        <v>0.46000000000000796</v>
      </c>
      <c r="AZ237" s="65">
        <f t="shared" ref="AZ237:AZ300" si="137">AM237+AO237+AQ237+AS237+AU237+AW237+AY237</f>
        <v>122.46000000000001</v>
      </c>
      <c r="BA237" s="45"/>
      <c r="BB237" s="66">
        <f t="shared" ref="BB237:BB300" si="138">AJ237-0</f>
        <v>122.46000000000001</v>
      </c>
      <c r="BC237" s="62">
        <f t="shared" ref="BC237:BC300" si="139">BB237-AM237</f>
        <v>22.460000000000008</v>
      </c>
      <c r="BD237" s="62">
        <f t="shared" ref="BD237:BD300" si="140">BC237-AO237</f>
        <v>22.460000000000008</v>
      </c>
      <c r="BE237" s="62">
        <f t="shared" ref="BE237:BE300" si="141">BD237-AQ237</f>
        <v>2.460000000000008</v>
      </c>
      <c r="BF237" s="62">
        <f t="shared" ref="BF237:BF300" si="142">BE237-AS237</f>
        <v>2.460000000000008</v>
      </c>
      <c r="BG237" s="62">
        <f t="shared" ref="BG237:BG300" si="143">BF237-AU237</f>
        <v>2.460000000000008</v>
      </c>
      <c r="BH237" s="62">
        <f t="shared" ref="BH237:BH300" si="144">BG237-AW237</f>
        <v>0.46000000000000796</v>
      </c>
      <c r="BI237" s="62"/>
    </row>
    <row r="238" spans="1:61" ht="30" customHeight="1">
      <c r="A238" s="83">
        <v>226</v>
      </c>
      <c r="B238" s="50" t="s">
        <v>582</v>
      </c>
      <c r="C238" s="84" t="s">
        <v>583</v>
      </c>
      <c r="D238" s="84" t="s">
        <v>584</v>
      </c>
      <c r="E238" s="85" t="s">
        <v>536</v>
      </c>
      <c r="F238" s="68">
        <v>45159</v>
      </c>
      <c r="G238" s="51">
        <v>208</v>
      </c>
      <c r="H238" s="52">
        <v>26</v>
      </c>
      <c r="I238" s="53">
        <f t="shared" si="117"/>
        <v>208</v>
      </c>
      <c r="J238" s="86"/>
      <c r="K238" s="87">
        <f t="shared" si="118"/>
        <v>0</v>
      </c>
      <c r="L238" s="86"/>
      <c r="M238" s="88">
        <f t="shared" si="119"/>
        <v>0</v>
      </c>
      <c r="N238" s="89"/>
      <c r="O238" s="87">
        <f t="shared" si="120"/>
        <v>0</v>
      </c>
      <c r="P238" s="57">
        <v>0</v>
      </c>
      <c r="Q238" s="57">
        <v>0</v>
      </c>
      <c r="R238" s="54"/>
      <c r="S238" s="55">
        <v>2</v>
      </c>
      <c r="T238" s="56"/>
      <c r="U238" s="57">
        <f t="shared" si="121"/>
        <v>0</v>
      </c>
      <c r="V238" s="57">
        <v>9.6150000000000002</v>
      </c>
      <c r="W238" s="90">
        <v>7</v>
      </c>
      <c r="X238" s="56">
        <v>8</v>
      </c>
      <c r="Y238" s="91">
        <f t="shared" si="122"/>
        <v>8</v>
      </c>
      <c r="Z238" s="58"/>
      <c r="AA238" s="59"/>
      <c r="AB238" s="59">
        <v>3</v>
      </c>
      <c r="AC238" s="60">
        <f t="shared" si="123"/>
        <v>221.61500000000001</v>
      </c>
      <c r="AD238" s="60"/>
      <c r="AE238" s="61">
        <f t="shared" si="116"/>
        <v>4.4323000000000006</v>
      </c>
      <c r="AF238" s="61">
        <v>0</v>
      </c>
      <c r="AG238" s="61">
        <v>0</v>
      </c>
      <c r="AH238" s="92">
        <v>0.5</v>
      </c>
      <c r="AI238" s="112">
        <v>100</v>
      </c>
      <c r="AJ238" s="93">
        <f t="shared" si="124"/>
        <v>116.68270000000001</v>
      </c>
      <c r="AK238" s="94"/>
      <c r="AL238" s="62"/>
      <c r="AM238" s="63">
        <f t="shared" si="125"/>
        <v>100</v>
      </c>
      <c r="AN238" s="63">
        <f t="shared" si="126"/>
        <v>1</v>
      </c>
      <c r="AO238" s="63">
        <f t="shared" si="127"/>
        <v>0</v>
      </c>
      <c r="AP238" s="63"/>
      <c r="AQ238" s="63">
        <f t="shared" si="128"/>
        <v>0</v>
      </c>
      <c r="AR238" s="63">
        <f t="shared" si="129"/>
        <v>0</v>
      </c>
      <c r="AS238" s="63">
        <f t="shared" si="130"/>
        <v>10</v>
      </c>
      <c r="AT238" s="63">
        <f t="shared" si="131"/>
        <v>1</v>
      </c>
      <c r="AU238" s="63">
        <f t="shared" si="132"/>
        <v>5</v>
      </c>
      <c r="AV238" s="63">
        <f t="shared" si="133"/>
        <v>1</v>
      </c>
      <c r="AW238" s="63">
        <f t="shared" si="134"/>
        <v>1</v>
      </c>
      <c r="AX238" s="63">
        <f t="shared" si="135"/>
        <v>1</v>
      </c>
      <c r="AY238" s="64">
        <f t="shared" si="136"/>
        <v>0.68270000000001119</v>
      </c>
      <c r="AZ238" s="65">
        <f t="shared" si="137"/>
        <v>116.68270000000001</v>
      </c>
      <c r="BA238" s="45"/>
      <c r="BB238" s="66">
        <f t="shared" si="138"/>
        <v>116.68270000000001</v>
      </c>
      <c r="BC238" s="62">
        <f t="shared" si="139"/>
        <v>16.682700000000011</v>
      </c>
      <c r="BD238" s="62">
        <f t="shared" si="140"/>
        <v>16.682700000000011</v>
      </c>
      <c r="BE238" s="62">
        <f t="shared" si="141"/>
        <v>16.682700000000011</v>
      </c>
      <c r="BF238" s="62">
        <f t="shared" si="142"/>
        <v>6.6827000000000112</v>
      </c>
      <c r="BG238" s="62">
        <f t="shared" si="143"/>
        <v>1.6827000000000112</v>
      </c>
      <c r="BH238" s="62">
        <f t="shared" si="144"/>
        <v>0.68270000000001119</v>
      </c>
      <c r="BI238" s="62"/>
    </row>
    <row r="239" spans="1:61" ht="30" customHeight="1">
      <c r="A239" s="83">
        <v>227</v>
      </c>
      <c r="B239" s="50" t="s">
        <v>585</v>
      </c>
      <c r="C239" s="84" t="s">
        <v>586</v>
      </c>
      <c r="D239" s="84" t="s">
        <v>587</v>
      </c>
      <c r="E239" s="85" t="s">
        <v>536</v>
      </c>
      <c r="F239" s="68">
        <v>45181</v>
      </c>
      <c r="G239" s="51">
        <v>208</v>
      </c>
      <c r="H239" s="52">
        <v>26</v>
      </c>
      <c r="I239" s="53">
        <f t="shared" si="117"/>
        <v>208</v>
      </c>
      <c r="J239" s="86"/>
      <c r="K239" s="87">
        <f t="shared" si="118"/>
        <v>0</v>
      </c>
      <c r="L239" s="86"/>
      <c r="M239" s="88">
        <f t="shared" si="119"/>
        <v>0</v>
      </c>
      <c r="N239" s="89"/>
      <c r="O239" s="87">
        <f t="shared" si="120"/>
        <v>0</v>
      </c>
      <c r="P239" s="57">
        <v>0</v>
      </c>
      <c r="Q239" s="57">
        <v>0</v>
      </c>
      <c r="R239" s="54"/>
      <c r="S239" s="55">
        <v>2</v>
      </c>
      <c r="T239" s="56"/>
      <c r="U239" s="57">
        <f t="shared" si="121"/>
        <v>0</v>
      </c>
      <c r="V239" s="57">
        <v>10</v>
      </c>
      <c r="W239" s="90">
        <v>7</v>
      </c>
      <c r="X239" s="56"/>
      <c r="Y239" s="91">
        <f t="shared" si="122"/>
        <v>0</v>
      </c>
      <c r="Z239" s="58"/>
      <c r="AA239" s="59"/>
      <c r="AB239" s="59">
        <v>0</v>
      </c>
      <c r="AC239" s="60">
        <f t="shared" si="123"/>
        <v>227</v>
      </c>
      <c r="AD239" s="60"/>
      <c r="AE239" s="61">
        <f t="shared" si="116"/>
        <v>4.54</v>
      </c>
      <c r="AF239" s="61">
        <v>0</v>
      </c>
      <c r="AG239" s="61">
        <v>0</v>
      </c>
      <c r="AH239" s="92">
        <v>0.5</v>
      </c>
      <c r="AI239" s="112">
        <v>100</v>
      </c>
      <c r="AJ239" s="93">
        <f t="shared" si="124"/>
        <v>121.96000000000001</v>
      </c>
      <c r="AK239" s="94"/>
      <c r="AL239" s="62"/>
      <c r="AM239" s="63">
        <f t="shared" si="125"/>
        <v>100</v>
      </c>
      <c r="AN239" s="63">
        <f t="shared" si="126"/>
        <v>1</v>
      </c>
      <c r="AO239" s="63">
        <f t="shared" si="127"/>
        <v>0</v>
      </c>
      <c r="AP239" s="63"/>
      <c r="AQ239" s="63">
        <f t="shared" si="128"/>
        <v>20</v>
      </c>
      <c r="AR239" s="63">
        <f t="shared" si="129"/>
        <v>1</v>
      </c>
      <c r="AS239" s="63">
        <f t="shared" si="130"/>
        <v>0</v>
      </c>
      <c r="AT239" s="63">
        <f t="shared" si="131"/>
        <v>0</v>
      </c>
      <c r="AU239" s="63">
        <f t="shared" si="132"/>
        <v>0</v>
      </c>
      <c r="AV239" s="63">
        <f t="shared" si="133"/>
        <v>0</v>
      </c>
      <c r="AW239" s="63">
        <f t="shared" si="134"/>
        <v>1</v>
      </c>
      <c r="AX239" s="63">
        <f t="shared" si="135"/>
        <v>1</v>
      </c>
      <c r="AY239" s="64">
        <f t="shared" si="136"/>
        <v>0.96000000000000796</v>
      </c>
      <c r="AZ239" s="65">
        <f t="shared" si="137"/>
        <v>121.96000000000001</v>
      </c>
      <c r="BA239" s="45"/>
      <c r="BB239" s="66">
        <f t="shared" si="138"/>
        <v>121.96000000000001</v>
      </c>
      <c r="BC239" s="62">
        <f t="shared" si="139"/>
        <v>21.960000000000008</v>
      </c>
      <c r="BD239" s="62">
        <f t="shared" si="140"/>
        <v>21.960000000000008</v>
      </c>
      <c r="BE239" s="62">
        <f t="shared" si="141"/>
        <v>1.960000000000008</v>
      </c>
      <c r="BF239" s="62">
        <f t="shared" si="142"/>
        <v>1.960000000000008</v>
      </c>
      <c r="BG239" s="62">
        <f t="shared" si="143"/>
        <v>1.960000000000008</v>
      </c>
      <c r="BH239" s="62">
        <f t="shared" si="144"/>
        <v>0.96000000000000796</v>
      </c>
      <c r="BI239" s="62"/>
    </row>
    <row r="240" spans="1:61" ht="30" customHeight="1">
      <c r="A240" s="83">
        <v>228</v>
      </c>
      <c r="B240" s="50" t="s">
        <v>588</v>
      </c>
      <c r="C240" s="84" t="s">
        <v>223</v>
      </c>
      <c r="D240" s="84" t="s">
        <v>589</v>
      </c>
      <c r="E240" s="85" t="s">
        <v>536</v>
      </c>
      <c r="F240" s="68">
        <v>45194</v>
      </c>
      <c r="G240" s="51">
        <v>208</v>
      </c>
      <c r="H240" s="52">
        <v>26</v>
      </c>
      <c r="I240" s="53">
        <f t="shared" si="117"/>
        <v>208</v>
      </c>
      <c r="J240" s="86"/>
      <c r="K240" s="87">
        <f t="shared" si="118"/>
        <v>0</v>
      </c>
      <c r="L240" s="86"/>
      <c r="M240" s="88">
        <f t="shared" si="119"/>
        <v>0</v>
      </c>
      <c r="N240" s="89"/>
      <c r="O240" s="87">
        <f t="shared" si="120"/>
        <v>0</v>
      </c>
      <c r="P240" s="57">
        <v>0</v>
      </c>
      <c r="Q240" s="57">
        <v>0</v>
      </c>
      <c r="R240" s="54"/>
      <c r="S240" s="55">
        <v>2</v>
      </c>
      <c r="T240" s="56"/>
      <c r="U240" s="57">
        <f t="shared" si="121"/>
        <v>0</v>
      </c>
      <c r="V240" s="57">
        <v>10</v>
      </c>
      <c r="W240" s="90">
        <v>7</v>
      </c>
      <c r="X240" s="56"/>
      <c r="Y240" s="91">
        <f t="shared" si="122"/>
        <v>0</v>
      </c>
      <c r="Z240" s="58"/>
      <c r="AA240" s="59"/>
      <c r="AB240" s="59">
        <v>0</v>
      </c>
      <c r="AC240" s="60">
        <f t="shared" si="123"/>
        <v>227</v>
      </c>
      <c r="AD240" s="60"/>
      <c r="AE240" s="61">
        <f t="shared" si="116"/>
        <v>4.54</v>
      </c>
      <c r="AF240" s="61">
        <v>0</v>
      </c>
      <c r="AG240" s="61">
        <v>0</v>
      </c>
      <c r="AH240" s="92">
        <v>0.5</v>
      </c>
      <c r="AI240" s="112">
        <v>100</v>
      </c>
      <c r="AJ240" s="93">
        <f t="shared" si="124"/>
        <v>121.96000000000001</v>
      </c>
      <c r="AK240" s="94"/>
      <c r="AL240" s="62"/>
      <c r="AM240" s="63">
        <f t="shared" si="125"/>
        <v>100</v>
      </c>
      <c r="AN240" s="63">
        <f t="shared" si="126"/>
        <v>1</v>
      </c>
      <c r="AO240" s="63">
        <f t="shared" si="127"/>
        <v>0</v>
      </c>
      <c r="AP240" s="63"/>
      <c r="AQ240" s="63">
        <f t="shared" si="128"/>
        <v>20</v>
      </c>
      <c r="AR240" s="63">
        <f t="shared" si="129"/>
        <v>1</v>
      </c>
      <c r="AS240" s="63">
        <f t="shared" si="130"/>
        <v>0</v>
      </c>
      <c r="AT240" s="63">
        <f t="shared" si="131"/>
        <v>0</v>
      </c>
      <c r="AU240" s="63">
        <f t="shared" si="132"/>
        <v>0</v>
      </c>
      <c r="AV240" s="63">
        <f t="shared" si="133"/>
        <v>0</v>
      </c>
      <c r="AW240" s="63">
        <f t="shared" si="134"/>
        <v>1</v>
      </c>
      <c r="AX240" s="63">
        <f t="shared" si="135"/>
        <v>1</v>
      </c>
      <c r="AY240" s="64">
        <f t="shared" si="136"/>
        <v>0.96000000000000796</v>
      </c>
      <c r="AZ240" s="65">
        <f t="shared" si="137"/>
        <v>121.96000000000001</v>
      </c>
      <c r="BA240" s="45"/>
      <c r="BB240" s="66">
        <f t="shared" si="138"/>
        <v>121.96000000000001</v>
      </c>
      <c r="BC240" s="62">
        <f t="shared" si="139"/>
        <v>21.960000000000008</v>
      </c>
      <c r="BD240" s="62">
        <f t="shared" si="140"/>
        <v>21.960000000000008</v>
      </c>
      <c r="BE240" s="62">
        <f t="shared" si="141"/>
        <v>1.960000000000008</v>
      </c>
      <c r="BF240" s="62">
        <f t="shared" si="142"/>
        <v>1.960000000000008</v>
      </c>
      <c r="BG240" s="62">
        <f t="shared" si="143"/>
        <v>1.960000000000008</v>
      </c>
      <c r="BH240" s="62">
        <f t="shared" si="144"/>
        <v>0.96000000000000796</v>
      </c>
      <c r="BI240" s="62"/>
    </row>
    <row r="241" spans="1:61" ht="30" customHeight="1">
      <c r="A241" s="83">
        <v>229</v>
      </c>
      <c r="B241" s="50" t="s">
        <v>590</v>
      </c>
      <c r="C241" s="84" t="s">
        <v>591</v>
      </c>
      <c r="D241" s="84" t="s">
        <v>592</v>
      </c>
      <c r="E241" s="85" t="s">
        <v>536</v>
      </c>
      <c r="F241" s="68">
        <v>45323</v>
      </c>
      <c r="G241" s="51">
        <v>208</v>
      </c>
      <c r="H241" s="52">
        <v>26</v>
      </c>
      <c r="I241" s="53">
        <f t="shared" si="117"/>
        <v>208</v>
      </c>
      <c r="J241" s="86"/>
      <c r="K241" s="87">
        <f t="shared" si="118"/>
        <v>0</v>
      </c>
      <c r="L241" s="86"/>
      <c r="M241" s="88">
        <f t="shared" si="119"/>
        <v>0</v>
      </c>
      <c r="N241" s="89"/>
      <c r="O241" s="87">
        <f t="shared" si="120"/>
        <v>0</v>
      </c>
      <c r="P241" s="57">
        <v>0</v>
      </c>
      <c r="Q241" s="57">
        <v>0</v>
      </c>
      <c r="R241" s="54"/>
      <c r="S241" s="55">
        <v>0</v>
      </c>
      <c r="T241" s="56"/>
      <c r="U241" s="57">
        <f t="shared" si="121"/>
        <v>0</v>
      </c>
      <c r="V241" s="57">
        <v>10</v>
      </c>
      <c r="W241" s="90">
        <v>7</v>
      </c>
      <c r="X241" s="56"/>
      <c r="Y241" s="91">
        <f t="shared" si="122"/>
        <v>0</v>
      </c>
      <c r="Z241" s="58"/>
      <c r="AA241" s="59"/>
      <c r="AB241" s="59">
        <v>0</v>
      </c>
      <c r="AC241" s="60">
        <f t="shared" si="123"/>
        <v>225</v>
      </c>
      <c r="AD241" s="60"/>
      <c r="AE241" s="61">
        <f t="shared" si="116"/>
        <v>4.5</v>
      </c>
      <c r="AF241" s="61">
        <v>0</v>
      </c>
      <c r="AG241" s="61">
        <v>0</v>
      </c>
      <c r="AH241" s="92">
        <v>0.5</v>
      </c>
      <c r="AI241" s="112">
        <v>100</v>
      </c>
      <c r="AJ241" s="93">
        <f t="shared" si="124"/>
        <v>120</v>
      </c>
      <c r="AK241" s="94"/>
      <c r="AL241" s="62"/>
      <c r="AM241" s="63">
        <f t="shared" si="125"/>
        <v>100</v>
      </c>
      <c r="AN241" s="63">
        <f t="shared" si="126"/>
        <v>1</v>
      </c>
      <c r="AO241" s="63">
        <f t="shared" si="127"/>
        <v>0</v>
      </c>
      <c r="AP241" s="63"/>
      <c r="AQ241" s="63">
        <f t="shared" si="128"/>
        <v>20</v>
      </c>
      <c r="AR241" s="63">
        <f t="shared" si="129"/>
        <v>1</v>
      </c>
      <c r="AS241" s="63">
        <f t="shared" si="130"/>
        <v>0</v>
      </c>
      <c r="AT241" s="63">
        <f t="shared" si="131"/>
        <v>0</v>
      </c>
      <c r="AU241" s="63">
        <f t="shared" si="132"/>
        <v>0</v>
      </c>
      <c r="AV241" s="63">
        <f t="shared" si="133"/>
        <v>0</v>
      </c>
      <c r="AW241" s="63">
        <f t="shared" si="134"/>
        <v>0</v>
      </c>
      <c r="AX241" s="63">
        <f t="shared" si="135"/>
        <v>0</v>
      </c>
      <c r="AY241" s="64">
        <f t="shared" si="136"/>
        <v>0</v>
      </c>
      <c r="AZ241" s="65">
        <f t="shared" si="137"/>
        <v>120</v>
      </c>
      <c r="BA241" s="45"/>
      <c r="BB241" s="66">
        <f t="shared" si="138"/>
        <v>120</v>
      </c>
      <c r="BC241" s="62">
        <f t="shared" si="139"/>
        <v>20</v>
      </c>
      <c r="BD241" s="62">
        <f t="shared" si="140"/>
        <v>20</v>
      </c>
      <c r="BE241" s="62">
        <f t="shared" si="141"/>
        <v>0</v>
      </c>
      <c r="BF241" s="62">
        <f t="shared" si="142"/>
        <v>0</v>
      </c>
      <c r="BG241" s="62">
        <f t="shared" si="143"/>
        <v>0</v>
      </c>
      <c r="BH241" s="62">
        <f t="shared" si="144"/>
        <v>0</v>
      </c>
      <c r="BI241" s="62"/>
    </row>
    <row r="242" spans="1:61" ht="30" customHeight="1">
      <c r="A242" s="83">
        <v>230</v>
      </c>
      <c r="B242" s="50" t="s">
        <v>593</v>
      </c>
      <c r="C242" s="84" t="s">
        <v>129</v>
      </c>
      <c r="D242" s="84" t="s">
        <v>594</v>
      </c>
      <c r="E242" s="85" t="s">
        <v>536</v>
      </c>
      <c r="F242" s="68">
        <v>45341</v>
      </c>
      <c r="G242" s="51">
        <v>208</v>
      </c>
      <c r="H242" s="52">
        <v>26</v>
      </c>
      <c r="I242" s="53">
        <f t="shared" si="117"/>
        <v>208</v>
      </c>
      <c r="J242" s="86"/>
      <c r="K242" s="87">
        <f t="shared" si="118"/>
        <v>0</v>
      </c>
      <c r="L242" s="86"/>
      <c r="M242" s="88">
        <f t="shared" si="119"/>
        <v>0</v>
      </c>
      <c r="N242" s="89"/>
      <c r="O242" s="87">
        <f t="shared" si="120"/>
        <v>0</v>
      </c>
      <c r="P242" s="57">
        <v>0</v>
      </c>
      <c r="Q242" s="57">
        <v>0</v>
      </c>
      <c r="R242" s="54"/>
      <c r="S242" s="55">
        <v>0</v>
      </c>
      <c r="T242" s="56"/>
      <c r="U242" s="57">
        <f t="shared" si="121"/>
        <v>0</v>
      </c>
      <c r="V242" s="57">
        <v>10</v>
      </c>
      <c r="W242" s="90">
        <v>7</v>
      </c>
      <c r="X242" s="56"/>
      <c r="Y242" s="91">
        <f t="shared" si="122"/>
        <v>0</v>
      </c>
      <c r="Z242" s="58"/>
      <c r="AA242" s="59"/>
      <c r="AB242" s="59">
        <v>0</v>
      </c>
      <c r="AC242" s="60">
        <f t="shared" si="123"/>
        <v>225</v>
      </c>
      <c r="AD242" s="60"/>
      <c r="AE242" s="61">
        <f t="shared" si="116"/>
        <v>4.5</v>
      </c>
      <c r="AF242" s="61">
        <v>0</v>
      </c>
      <c r="AG242" s="61">
        <v>0</v>
      </c>
      <c r="AH242" s="92"/>
      <c r="AI242" s="112">
        <v>100</v>
      </c>
      <c r="AJ242" s="93">
        <f t="shared" si="124"/>
        <v>120.5</v>
      </c>
      <c r="AK242" s="94"/>
      <c r="AL242" s="62"/>
      <c r="AM242" s="63">
        <f t="shared" si="125"/>
        <v>100</v>
      </c>
      <c r="AN242" s="63">
        <f t="shared" si="126"/>
        <v>1</v>
      </c>
      <c r="AO242" s="63">
        <f t="shared" si="127"/>
        <v>0</v>
      </c>
      <c r="AP242" s="63"/>
      <c r="AQ242" s="63">
        <f t="shared" si="128"/>
        <v>20</v>
      </c>
      <c r="AR242" s="63">
        <f t="shared" si="129"/>
        <v>1</v>
      </c>
      <c r="AS242" s="63">
        <f t="shared" si="130"/>
        <v>0</v>
      </c>
      <c r="AT242" s="63">
        <f t="shared" si="131"/>
        <v>0</v>
      </c>
      <c r="AU242" s="63">
        <f t="shared" si="132"/>
        <v>0</v>
      </c>
      <c r="AV242" s="63">
        <f t="shared" si="133"/>
        <v>0</v>
      </c>
      <c r="AW242" s="63">
        <f t="shared" si="134"/>
        <v>0</v>
      </c>
      <c r="AX242" s="63">
        <f t="shared" si="135"/>
        <v>0</v>
      </c>
      <c r="AY242" s="64">
        <f t="shared" si="136"/>
        <v>0.5</v>
      </c>
      <c r="AZ242" s="65">
        <f t="shared" si="137"/>
        <v>120.5</v>
      </c>
      <c r="BA242" s="45"/>
      <c r="BB242" s="66">
        <f t="shared" si="138"/>
        <v>120.5</v>
      </c>
      <c r="BC242" s="62">
        <f t="shared" si="139"/>
        <v>20.5</v>
      </c>
      <c r="BD242" s="62">
        <f t="shared" si="140"/>
        <v>20.5</v>
      </c>
      <c r="BE242" s="62">
        <f t="shared" si="141"/>
        <v>0.5</v>
      </c>
      <c r="BF242" s="62">
        <f t="shared" si="142"/>
        <v>0.5</v>
      </c>
      <c r="BG242" s="62">
        <f t="shared" si="143"/>
        <v>0.5</v>
      </c>
      <c r="BH242" s="62">
        <f t="shared" si="144"/>
        <v>0.5</v>
      </c>
      <c r="BI242" s="62"/>
    </row>
    <row r="243" spans="1:61" ht="30" customHeight="1">
      <c r="A243" s="83">
        <v>231</v>
      </c>
      <c r="B243" s="50" t="s">
        <v>595</v>
      </c>
      <c r="C243" s="84" t="s">
        <v>522</v>
      </c>
      <c r="D243" s="84" t="s">
        <v>103</v>
      </c>
      <c r="E243" s="85" t="s">
        <v>536</v>
      </c>
      <c r="F243" s="68">
        <v>45383</v>
      </c>
      <c r="G243" s="51">
        <v>208</v>
      </c>
      <c r="H243" s="52">
        <v>26</v>
      </c>
      <c r="I243" s="53">
        <f t="shared" si="117"/>
        <v>208</v>
      </c>
      <c r="J243" s="86"/>
      <c r="K243" s="87">
        <f t="shared" si="118"/>
        <v>0</v>
      </c>
      <c r="L243" s="86"/>
      <c r="M243" s="88">
        <f t="shared" si="119"/>
        <v>0</v>
      </c>
      <c r="N243" s="89"/>
      <c r="O243" s="87">
        <f t="shared" si="120"/>
        <v>0</v>
      </c>
      <c r="P243" s="57">
        <v>0</v>
      </c>
      <c r="Q243" s="57">
        <v>0</v>
      </c>
      <c r="R243" s="54"/>
      <c r="S243" s="55">
        <v>0</v>
      </c>
      <c r="T243" s="56"/>
      <c r="U243" s="57">
        <f t="shared" si="121"/>
        <v>0</v>
      </c>
      <c r="V243" s="57">
        <v>0</v>
      </c>
      <c r="W243" s="90">
        <v>7</v>
      </c>
      <c r="X243" s="56">
        <v>16</v>
      </c>
      <c r="Y243" s="91">
        <f t="shared" si="122"/>
        <v>16</v>
      </c>
      <c r="Z243" s="58"/>
      <c r="AA243" s="59"/>
      <c r="AB243" s="59">
        <v>0</v>
      </c>
      <c r="AC243" s="60">
        <f t="shared" si="123"/>
        <v>199</v>
      </c>
      <c r="AD243" s="60"/>
      <c r="AE243" s="61">
        <f t="shared" si="116"/>
        <v>3.98</v>
      </c>
      <c r="AF243" s="61">
        <v>0</v>
      </c>
      <c r="AG243" s="61">
        <v>0</v>
      </c>
      <c r="AH243" s="92"/>
      <c r="AI243" s="112">
        <v>100</v>
      </c>
      <c r="AJ243" s="93">
        <f t="shared" si="124"/>
        <v>95.02000000000001</v>
      </c>
      <c r="AK243" s="94"/>
      <c r="AL243" s="62"/>
      <c r="AM243" s="63">
        <f t="shared" si="125"/>
        <v>0</v>
      </c>
      <c r="AN243" s="63">
        <f t="shared" si="126"/>
        <v>0</v>
      </c>
      <c r="AO243" s="63">
        <f t="shared" si="127"/>
        <v>0</v>
      </c>
      <c r="AP243" s="63"/>
      <c r="AQ243" s="63">
        <f t="shared" si="128"/>
        <v>80</v>
      </c>
      <c r="AR243" s="63">
        <f t="shared" si="129"/>
        <v>4</v>
      </c>
      <c r="AS243" s="63">
        <f t="shared" si="130"/>
        <v>10</v>
      </c>
      <c r="AT243" s="63">
        <f t="shared" si="131"/>
        <v>1</v>
      </c>
      <c r="AU243" s="63">
        <f t="shared" si="132"/>
        <v>5</v>
      </c>
      <c r="AV243" s="63">
        <f t="shared" si="133"/>
        <v>1</v>
      </c>
      <c r="AW243" s="63">
        <f t="shared" si="134"/>
        <v>0</v>
      </c>
      <c r="AX243" s="63">
        <f t="shared" si="135"/>
        <v>0</v>
      </c>
      <c r="AY243" s="64">
        <f t="shared" si="136"/>
        <v>2.0000000000010232E-2</v>
      </c>
      <c r="AZ243" s="65">
        <f t="shared" si="137"/>
        <v>95.02000000000001</v>
      </c>
      <c r="BA243" s="45"/>
      <c r="BB243" s="66">
        <f t="shared" si="138"/>
        <v>95.02000000000001</v>
      </c>
      <c r="BC243" s="62">
        <f t="shared" si="139"/>
        <v>95.02000000000001</v>
      </c>
      <c r="BD243" s="62">
        <f t="shared" si="140"/>
        <v>95.02000000000001</v>
      </c>
      <c r="BE243" s="62">
        <f t="shared" si="141"/>
        <v>15.02000000000001</v>
      </c>
      <c r="BF243" s="62">
        <f t="shared" si="142"/>
        <v>5.0200000000000102</v>
      </c>
      <c r="BG243" s="62">
        <f t="shared" si="143"/>
        <v>2.0000000000010232E-2</v>
      </c>
      <c r="BH243" s="62">
        <f t="shared" si="144"/>
        <v>2.0000000000010232E-2</v>
      </c>
      <c r="BI243" s="62"/>
    </row>
    <row r="244" spans="1:61" ht="30" customHeight="1">
      <c r="A244" s="83">
        <v>232</v>
      </c>
      <c r="B244" s="50" t="s">
        <v>596</v>
      </c>
      <c r="C244" s="84" t="s">
        <v>597</v>
      </c>
      <c r="D244" s="84" t="s">
        <v>598</v>
      </c>
      <c r="E244" s="85" t="s">
        <v>536</v>
      </c>
      <c r="F244" s="68">
        <v>45427</v>
      </c>
      <c r="G244" s="51">
        <v>208</v>
      </c>
      <c r="H244" s="52">
        <v>26</v>
      </c>
      <c r="I244" s="53">
        <f t="shared" si="117"/>
        <v>208</v>
      </c>
      <c r="J244" s="86"/>
      <c r="K244" s="87">
        <f t="shared" si="118"/>
        <v>0</v>
      </c>
      <c r="L244" s="86"/>
      <c r="M244" s="88">
        <f t="shared" si="119"/>
        <v>0</v>
      </c>
      <c r="N244" s="89"/>
      <c r="O244" s="87">
        <f t="shared" si="120"/>
        <v>0</v>
      </c>
      <c r="P244" s="57">
        <v>0</v>
      </c>
      <c r="Q244" s="57">
        <v>0</v>
      </c>
      <c r="R244" s="54"/>
      <c r="S244" s="55">
        <v>0</v>
      </c>
      <c r="T244" s="56"/>
      <c r="U244" s="57">
        <f t="shared" si="121"/>
        <v>0</v>
      </c>
      <c r="V244" s="57">
        <v>10</v>
      </c>
      <c r="W244" s="90">
        <v>7</v>
      </c>
      <c r="X244" s="56">
        <v>1.47</v>
      </c>
      <c r="Y244" s="91">
        <f t="shared" si="122"/>
        <v>1.47</v>
      </c>
      <c r="Z244" s="58"/>
      <c r="AA244" s="59"/>
      <c r="AB244" s="59">
        <v>0</v>
      </c>
      <c r="AC244" s="60">
        <f t="shared" si="123"/>
        <v>223.53</v>
      </c>
      <c r="AD244" s="60"/>
      <c r="AE244" s="61">
        <f t="shared" si="116"/>
        <v>4.4706000000000001</v>
      </c>
      <c r="AF244" s="61">
        <v>0</v>
      </c>
      <c r="AG244" s="61">
        <v>0</v>
      </c>
      <c r="AH244" s="92"/>
      <c r="AI244" s="112">
        <v>100</v>
      </c>
      <c r="AJ244" s="93">
        <f t="shared" si="124"/>
        <v>119.05940000000001</v>
      </c>
      <c r="AK244" s="94"/>
      <c r="AL244" s="62"/>
      <c r="AM244" s="63">
        <f t="shared" si="125"/>
        <v>100</v>
      </c>
      <c r="AN244" s="63">
        <f t="shared" si="126"/>
        <v>1</v>
      </c>
      <c r="AO244" s="63">
        <f t="shared" si="127"/>
        <v>0</v>
      </c>
      <c r="AP244" s="63"/>
      <c r="AQ244" s="63">
        <f t="shared" si="128"/>
        <v>0</v>
      </c>
      <c r="AR244" s="63">
        <f t="shared" si="129"/>
        <v>0</v>
      </c>
      <c r="AS244" s="63">
        <f t="shared" si="130"/>
        <v>10</v>
      </c>
      <c r="AT244" s="63">
        <f t="shared" si="131"/>
        <v>1</v>
      </c>
      <c r="AU244" s="63">
        <f t="shared" si="132"/>
        <v>5</v>
      </c>
      <c r="AV244" s="63">
        <f t="shared" si="133"/>
        <v>1</v>
      </c>
      <c r="AW244" s="63">
        <f t="shared" si="134"/>
        <v>4</v>
      </c>
      <c r="AX244" s="63">
        <f t="shared" si="135"/>
        <v>4</v>
      </c>
      <c r="AY244" s="64">
        <f t="shared" si="136"/>
        <v>5.9400000000010778E-2</v>
      </c>
      <c r="AZ244" s="65">
        <f t="shared" si="137"/>
        <v>119.05940000000001</v>
      </c>
      <c r="BA244" s="45"/>
      <c r="BB244" s="66">
        <f t="shared" si="138"/>
        <v>119.05940000000001</v>
      </c>
      <c r="BC244" s="62">
        <f t="shared" si="139"/>
        <v>19.059400000000011</v>
      </c>
      <c r="BD244" s="62">
        <f t="shared" si="140"/>
        <v>19.059400000000011</v>
      </c>
      <c r="BE244" s="62">
        <f t="shared" si="141"/>
        <v>19.059400000000011</v>
      </c>
      <c r="BF244" s="62">
        <f t="shared" si="142"/>
        <v>9.0594000000000108</v>
      </c>
      <c r="BG244" s="62">
        <f t="shared" si="143"/>
        <v>4.0594000000000108</v>
      </c>
      <c r="BH244" s="62">
        <f t="shared" si="144"/>
        <v>5.9400000000010778E-2</v>
      </c>
      <c r="BI244" s="62"/>
    </row>
    <row r="245" spans="1:61" ht="30" customHeight="1">
      <c r="A245" s="83">
        <v>233</v>
      </c>
      <c r="B245" s="50" t="s">
        <v>599</v>
      </c>
      <c r="C245" s="84" t="s">
        <v>600</v>
      </c>
      <c r="D245" s="84" t="s">
        <v>587</v>
      </c>
      <c r="E245" s="85" t="s">
        <v>536</v>
      </c>
      <c r="F245" s="68">
        <v>45536</v>
      </c>
      <c r="G245" s="51">
        <v>208</v>
      </c>
      <c r="H245" s="52">
        <v>26</v>
      </c>
      <c r="I245" s="53">
        <f t="shared" si="117"/>
        <v>208</v>
      </c>
      <c r="J245" s="86"/>
      <c r="K245" s="87">
        <f t="shared" si="118"/>
        <v>0</v>
      </c>
      <c r="L245" s="86"/>
      <c r="M245" s="88">
        <f t="shared" si="119"/>
        <v>0</v>
      </c>
      <c r="N245" s="89"/>
      <c r="O245" s="87">
        <f t="shared" si="120"/>
        <v>0</v>
      </c>
      <c r="P245" s="57">
        <v>0</v>
      </c>
      <c r="Q245" s="57">
        <v>0</v>
      </c>
      <c r="R245" s="54"/>
      <c r="S245" s="55">
        <v>0</v>
      </c>
      <c r="T245" s="56"/>
      <c r="U245" s="57">
        <f t="shared" si="121"/>
        <v>0</v>
      </c>
      <c r="V245" s="57">
        <v>10</v>
      </c>
      <c r="W245" s="90">
        <v>7</v>
      </c>
      <c r="X245" s="56"/>
      <c r="Y245" s="91">
        <f t="shared" si="122"/>
        <v>0</v>
      </c>
      <c r="Z245" s="58"/>
      <c r="AA245" s="59"/>
      <c r="AB245" s="59">
        <v>0</v>
      </c>
      <c r="AC245" s="60">
        <f t="shared" si="123"/>
        <v>225</v>
      </c>
      <c r="AD245" s="60"/>
      <c r="AE245" s="61">
        <f t="shared" si="116"/>
        <v>4.5</v>
      </c>
      <c r="AF245" s="61">
        <v>0</v>
      </c>
      <c r="AG245" s="61">
        <v>0</v>
      </c>
      <c r="AH245" s="92"/>
      <c r="AI245" s="112">
        <v>100</v>
      </c>
      <c r="AJ245" s="93">
        <f t="shared" si="124"/>
        <v>120.5</v>
      </c>
      <c r="AK245" s="94"/>
      <c r="AL245" s="62"/>
      <c r="AM245" s="63">
        <f t="shared" si="125"/>
        <v>100</v>
      </c>
      <c r="AN245" s="63">
        <f t="shared" si="126"/>
        <v>1</v>
      </c>
      <c r="AO245" s="63">
        <f t="shared" si="127"/>
        <v>0</v>
      </c>
      <c r="AP245" s="63"/>
      <c r="AQ245" s="63">
        <f t="shared" si="128"/>
        <v>20</v>
      </c>
      <c r="AR245" s="63">
        <f t="shared" si="129"/>
        <v>1</v>
      </c>
      <c r="AS245" s="63">
        <f t="shared" si="130"/>
        <v>0</v>
      </c>
      <c r="AT245" s="63">
        <f t="shared" si="131"/>
        <v>0</v>
      </c>
      <c r="AU245" s="63">
        <f t="shared" si="132"/>
        <v>0</v>
      </c>
      <c r="AV245" s="63">
        <f t="shared" si="133"/>
        <v>0</v>
      </c>
      <c r="AW245" s="63">
        <f t="shared" si="134"/>
        <v>0</v>
      </c>
      <c r="AX245" s="63">
        <f t="shared" si="135"/>
        <v>0</v>
      </c>
      <c r="AY245" s="64">
        <f t="shared" si="136"/>
        <v>0.5</v>
      </c>
      <c r="AZ245" s="65">
        <f t="shared" si="137"/>
        <v>120.5</v>
      </c>
      <c r="BA245" s="45"/>
      <c r="BB245" s="66">
        <f t="shared" si="138"/>
        <v>120.5</v>
      </c>
      <c r="BC245" s="62">
        <f t="shared" si="139"/>
        <v>20.5</v>
      </c>
      <c r="BD245" s="62">
        <f t="shared" si="140"/>
        <v>20.5</v>
      </c>
      <c r="BE245" s="62">
        <f t="shared" si="141"/>
        <v>0.5</v>
      </c>
      <c r="BF245" s="62">
        <f t="shared" si="142"/>
        <v>0.5</v>
      </c>
      <c r="BG245" s="62">
        <f t="shared" si="143"/>
        <v>0.5</v>
      </c>
      <c r="BH245" s="62">
        <f t="shared" si="144"/>
        <v>0.5</v>
      </c>
      <c r="BI245" s="62"/>
    </row>
    <row r="246" spans="1:61" ht="30" customHeight="1">
      <c r="A246" s="83">
        <v>234</v>
      </c>
      <c r="B246" s="50" t="s">
        <v>601</v>
      </c>
      <c r="C246" s="84" t="s">
        <v>602</v>
      </c>
      <c r="D246" s="84" t="s">
        <v>357</v>
      </c>
      <c r="E246" s="85" t="s">
        <v>536</v>
      </c>
      <c r="F246" s="68">
        <v>45551</v>
      </c>
      <c r="G246" s="51">
        <v>208</v>
      </c>
      <c r="H246" s="52">
        <v>26</v>
      </c>
      <c r="I246" s="53">
        <f t="shared" si="117"/>
        <v>208</v>
      </c>
      <c r="J246" s="86"/>
      <c r="K246" s="87">
        <f t="shared" si="118"/>
        <v>0</v>
      </c>
      <c r="L246" s="86"/>
      <c r="M246" s="88">
        <f t="shared" si="119"/>
        <v>0</v>
      </c>
      <c r="N246" s="89"/>
      <c r="O246" s="87">
        <f t="shared" si="120"/>
        <v>0</v>
      </c>
      <c r="P246" s="57">
        <v>0</v>
      </c>
      <c r="Q246" s="57">
        <v>0</v>
      </c>
      <c r="R246" s="54"/>
      <c r="S246" s="55">
        <v>0</v>
      </c>
      <c r="T246" s="56"/>
      <c r="U246" s="57">
        <f t="shared" si="121"/>
        <v>0</v>
      </c>
      <c r="V246" s="57">
        <v>10</v>
      </c>
      <c r="W246" s="90">
        <v>7</v>
      </c>
      <c r="X246" s="56"/>
      <c r="Y246" s="91">
        <f t="shared" si="122"/>
        <v>0</v>
      </c>
      <c r="Z246" s="58"/>
      <c r="AA246" s="59"/>
      <c r="AB246" s="59">
        <v>0</v>
      </c>
      <c r="AC246" s="60">
        <f t="shared" si="123"/>
        <v>225</v>
      </c>
      <c r="AD246" s="60"/>
      <c r="AE246" s="61">
        <f t="shared" si="116"/>
        <v>4.5</v>
      </c>
      <c r="AF246" s="61">
        <v>0</v>
      </c>
      <c r="AG246" s="61">
        <v>0</v>
      </c>
      <c r="AH246" s="92"/>
      <c r="AI246" s="112">
        <v>100</v>
      </c>
      <c r="AJ246" s="93">
        <f t="shared" si="124"/>
        <v>120.5</v>
      </c>
      <c r="AK246" s="94"/>
      <c r="AL246" s="62"/>
      <c r="AM246" s="63">
        <f t="shared" si="125"/>
        <v>100</v>
      </c>
      <c r="AN246" s="63">
        <f t="shared" si="126"/>
        <v>1</v>
      </c>
      <c r="AO246" s="63">
        <f t="shared" si="127"/>
        <v>0</v>
      </c>
      <c r="AP246" s="63"/>
      <c r="AQ246" s="63">
        <f t="shared" si="128"/>
        <v>20</v>
      </c>
      <c r="AR246" s="63">
        <f t="shared" si="129"/>
        <v>1</v>
      </c>
      <c r="AS246" s="63">
        <f t="shared" si="130"/>
        <v>0</v>
      </c>
      <c r="AT246" s="63">
        <f t="shared" si="131"/>
        <v>0</v>
      </c>
      <c r="AU246" s="63">
        <f t="shared" si="132"/>
        <v>0</v>
      </c>
      <c r="AV246" s="63">
        <f t="shared" si="133"/>
        <v>0</v>
      </c>
      <c r="AW246" s="63">
        <f t="shared" si="134"/>
        <v>0</v>
      </c>
      <c r="AX246" s="63">
        <f t="shared" si="135"/>
        <v>0</v>
      </c>
      <c r="AY246" s="64">
        <f t="shared" si="136"/>
        <v>0.5</v>
      </c>
      <c r="AZ246" s="65">
        <f t="shared" si="137"/>
        <v>120.5</v>
      </c>
      <c r="BA246" s="45"/>
      <c r="BB246" s="66">
        <f t="shared" si="138"/>
        <v>120.5</v>
      </c>
      <c r="BC246" s="62">
        <f t="shared" si="139"/>
        <v>20.5</v>
      </c>
      <c r="BD246" s="62">
        <f t="shared" si="140"/>
        <v>20.5</v>
      </c>
      <c r="BE246" s="62">
        <f t="shared" si="141"/>
        <v>0.5</v>
      </c>
      <c r="BF246" s="62">
        <f t="shared" si="142"/>
        <v>0.5</v>
      </c>
      <c r="BG246" s="62">
        <f t="shared" si="143"/>
        <v>0.5</v>
      </c>
      <c r="BH246" s="62">
        <f t="shared" si="144"/>
        <v>0.5</v>
      </c>
      <c r="BI246" s="62"/>
    </row>
    <row r="247" spans="1:61" ht="30" customHeight="1">
      <c r="A247" s="83">
        <v>235</v>
      </c>
      <c r="B247" s="50" t="s">
        <v>603</v>
      </c>
      <c r="C247" s="84" t="s">
        <v>604</v>
      </c>
      <c r="D247" s="84" t="s">
        <v>605</v>
      </c>
      <c r="E247" s="85" t="s">
        <v>536</v>
      </c>
      <c r="F247" s="68">
        <v>45551</v>
      </c>
      <c r="G247" s="51">
        <v>208</v>
      </c>
      <c r="H247" s="52">
        <v>26</v>
      </c>
      <c r="I247" s="53">
        <f t="shared" si="117"/>
        <v>208</v>
      </c>
      <c r="J247" s="86"/>
      <c r="K247" s="87">
        <f t="shared" si="118"/>
        <v>0</v>
      </c>
      <c r="L247" s="86"/>
      <c r="M247" s="88">
        <f t="shared" si="119"/>
        <v>0</v>
      </c>
      <c r="N247" s="89"/>
      <c r="O247" s="87">
        <f t="shared" si="120"/>
        <v>0</v>
      </c>
      <c r="P247" s="57">
        <v>0</v>
      </c>
      <c r="Q247" s="57">
        <v>0</v>
      </c>
      <c r="R247" s="54"/>
      <c r="S247" s="55">
        <v>0</v>
      </c>
      <c r="T247" s="56"/>
      <c r="U247" s="57">
        <f t="shared" si="121"/>
        <v>0</v>
      </c>
      <c r="V247" s="57">
        <v>10</v>
      </c>
      <c r="W247" s="90">
        <v>7</v>
      </c>
      <c r="X247" s="56"/>
      <c r="Y247" s="91">
        <f t="shared" si="122"/>
        <v>0</v>
      </c>
      <c r="Z247" s="58"/>
      <c r="AA247" s="59"/>
      <c r="AB247" s="59">
        <v>0</v>
      </c>
      <c r="AC247" s="60">
        <f t="shared" si="123"/>
        <v>225</v>
      </c>
      <c r="AD247" s="60"/>
      <c r="AE247" s="61">
        <f t="shared" si="116"/>
        <v>4.5</v>
      </c>
      <c r="AF247" s="61">
        <v>0</v>
      </c>
      <c r="AG247" s="61">
        <v>0</v>
      </c>
      <c r="AH247" s="92"/>
      <c r="AI247" s="112">
        <v>100</v>
      </c>
      <c r="AJ247" s="93">
        <f t="shared" si="124"/>
        <v>120.5</v>
      </c>
      <c r="AK247" s="94"/>
      <c r="AL247" s="62"/>
      <c r="AM247" s="63">
        <f t="shared" si="125"/>
        <v>100</v>
      </c>
      <c r="AN247" s="63">
        <f t="shared" si="126"/>
        <v>1</v>
      </c>
      <c r="AO247" s="63">
        <f t="shared" si="127"/>
        <v>0</v>
      </c>
      <c r="AP247" s="63"/>
      <c r="AQ247" s="63">
        <f t="shared" si="128"/>
        <v>20</v>
      </c>
      <c r="AR247" s="63">
        <f t="shared" si="129"/>
        <v>1</v>
      </c>
      <c r="AS247" s="63">
        <f t="shared" si="130"/>
        <v>0</v>
      </c>
      <c r="AT247" s="63">
        <f t="shared" si="131"/>
        <v>0</v>
      </c>
      <c r="AU247" s="63">
        <f t="shared" si="132"/>
        <v>0</v>
      </c>
      <c r="AV247" s="63">
        <f t="shared" si="133"/>
        <v>0</v>
      </c>
      <c r="AW247" s="63">
        <f t="shared" si="134"/>
        <v>0</v>
      </c>
      <c r="AX247" s="63">
        <f t="shared" si="135"/>
        <v>0</v>
      </c>
      <c r="AY247" s="64">
        <f t="shared" si="136"/>
        <v>0.5</v>
      </c>
      <c r="AZ247" s="65">
        <f t="shared" si="137"/>
        <v>120.5</v>
      </c>
      <c r="BA247" s="45"/>
      <c r="BB247" s="66">
        <f t="shared" si="138"/>
        <v>120.5</v>
      </c>
      <c r="BC247" s="62">
        <f t="shared" si="139"/>
        <v>20.5</v>
      </c>
      <c r="BD247" s="62">
        <f t="shared" si="140"/>
        <v>20.5</v>
      </c>
      <c r="BE247" s="62">
        <f t="shared" si="141"/>
        <v>0.5</v>
      </c>
      <c r="BF247" s="62">
        <f t="shared" si="142"/>
        <v>0.5</v>
      </c>
      <c r="BG247" s="62">
        <f t="shared" si="143"/>
        <v>0.5</v>
      </c>
      <c r="BH247" s="62">
        <f t="shared" si="144"/>
        <v>0.5</v>
      </c>
      <c r="BI247" s="62"/>
    </row>
    <row r="248" spans="1:61" ht="30" customHeight="1">
      <c r="A248" s="83">
        <v>236</v>
      </c>
      <c r="B248" s="50" t="s">
        <v>606</v>
      </c>
      <c r="C248" s="84" t="s">
        <v>365</v>
      </c>
      <c r="D248" s="84" t="s">
        <v>437</v>
      </c>
      <c r="E248" s="85" t="s">
        <v>536</v>
      </c>
      <c r="F248" s="68">
        <v>45566</v>
      </c>
      <c r="G248" s="51">
        <v>208</v>
      </c>
      <c r="H248" s="52">
        <v>26</v>
      </c>
      <c r="I248" s="53">
        <f t="shared" si="117"/>
        <v>208</v>
      </c>
      <c r="J248" s="86"/>
      <c r="K248" s="87">
        <f t="shared" si="118"/>
        <v>0</v>
      </c>
      <c r="L248" s="86"/>
      <c r="M248" s="88">
        <f t="shared" si="119"/>
        <v>0</v>
      </c>
      <c r="N248" s="89"/>
      <c r="O248" s="87">
        <f t="shared" si="120"/>
        <v>0</v>
      </c>
      <c r="P248" s="57">
        <v>0</v>
      </c>
      <c r="Q248" s="57">
        <v>0</v>
      </c>
      <c r="R248" s="54"/>
      <c r="S248" s="55">
        <v>0</v>
      </c>
      <c r="T248" s="56"/>
      <c r="U248" s="57">
        <f t="shared" si="121"/>
        <v>0</v>
      </c>
      <c r="V248" s="57">
        <v>10</v>
      </c>
      <c r="W248" s="90">
        <v>7</v>
      </c>
      <c r="X248" s="56"/>
      <c r="Y248" s="91">
        <f t="shared" si="122"/>
        <v>0</v>
      </c>
      <c r="Z248" s="58"/>
      <c r="AA248" s="59"/>
      <c r="AB248" s="59">
        <v>0</v>
      </c>
      <c r="AC248" s="60">
        <f t="shared" si="123"/>
        <v>225</v>
      </c>
      <c r="AD248" s="60"/>
      <c r="AE248" s="61">
        <f t="shared" si="116"/>
        <v>4.5</v>
      </c>
      <c r="AF248" s="61">
        <v>0</v>
      </c>
      <c r="AG248" s="61">
        <v>0</v>
      </c>
      <c r="AH248" s="92"/>
      <c r="AI248" s="112">
        <v>100</v>
      </c>
      <c r="AJ248" s="93">
        <f t="shared" si="124"/>
        <v>120.5</v>
      </c>
      <c r="AK248" s="94"/>
      <c r="AL248" s="62"/>
      <c r="AM248" s="63">
        <f t="shared" si="125"/>
        <v>100</v>
      </c>
      <c r="AN248" s="63">
        <f t="shared" si="126"/>
        <v>1</v>
      </c>
      <c r="AO248" s="63">
        <f t="shared" si="127"/>
        <v>0</v>
      </c>
      <c r="AP248" s="63"/>
      <c r="AQ248" s="63">
        <f t="shared" si="128"/>
        <v>20</v>
      </c>
      <c r="AR248" s="63">
        <f t="shared" si="129"/>
        <v>1</v>
      </c>
      <c r="AS248" s="63">
        <f t="shared" si="130"/>
        <v>0</v>
      </c>
      <c r="AT248" s="63">
        <f t="shared" si="131"/>
        <v>0</v>
      </c>
      <c r="AU248" s="63">
        <f t="shared" si="132"/>
        <v>0</v>
      </c>
      <c r="AV248" s="63">
        <f t="shared" si="133"/>
        <v>0</v>
      </c>
      <c r="AW248" s="63">
        <f t="shared" si="134"/>
        <v>0</v>
      </c>
      <c r="AX248" s="63">
        <f t="shared" si="135"/>
        <v>0</v>
      </c>
      <c r="AY248" s="64">
        <f t="shared" si="136"/>
        <v>0.5</v>
      </c>
      <c r="AZ248" s="65">
        <f t="shared" si="137"/>
        <v>120.5</v>
      </c>
      <c r="BA248" s="45"/>
      <c r="BB248" s="66">
        <f t="shared" si="138"/>
        <v>120.5</v>
      </c>
      <c r="BC248" s="62">
        <f t="shared" si="139"/>
        <v>20.5</v>
      </c>
      <c r="BD248" s="62">
        <f t="shared" si="140"/>
        <v>20.5</v>
      </c>
      <c r="BE248" s="62">
        <f t="shared" si="141"/>
        <v>0.5</v>
      </c>
      <c r="BF248" s="62">
        <f t="shared" si="142"/>
        <v>0.5</v>
      </c>
      <c r="BG248" s="62">
        <f t="shared" si="143"/>
        <v>0.5</v>
      </c>
      <c r="BH248" s="62">
        <f t="shared" si="144"/>
        <v>0.5</v>
      </c>
      <c r="BI248" s="62"/>
    </row>
    <row r="249" spans="1:61" ht="30" customHeight="1">
      <c r="A249" s="83">
        <v>237</v>
      </c>
      <c r="B249" s="50" t="s">
        <v>607</v>
      </c>
      <c r="C249" s="84" t="s">
        <v>608</v>
      </c>
      <c r="D249" s="84" t="s">
        <v>404</v>
      </c>
      <c r="E249" s="85" t="s">
        <v>536</v>
      </c>
      <c r="F249" s="68">
        <v>45572</v>
      </c>
      <c r="G249" s="51">
        <v>208</v>
      </c>
      <c r="H249" s="52">
        <v>26</v>
      </c>
      <c r="I249" s="53">
        <f t="shared" si="117"/>
        <v>208</v>
      </c>
      <c r="J249" s="86"/>
      <c r="K249" s="87">
        <f t="shared" si="118"/>
        <v>0</v>
      </c>
      <c r="L249" s="86"/>
      <c r="M249" s="88">
        <f t="shared" si="119"/>
        <v>0</v>
      </c>
      <c r="N249" s="89"/>
      <c r="O249" s="87">
        <f t="shared" si="120"/>
        <v>0</v>
      </c>
      <c r="P249" s="57">
        <v>0</v>
      </c>
      <c r="Q249" s="57">
        <v>0</v>
      </c>
      <c r="R249" s="54"/>
      <c r="S249" s="55">
        <v>0</v>
      </c>
      <c r="T249" s="56"/>
      <c r="U249" s="57">
        <f t="shared" si="121"/>
        <v>0</v>
      </c>
      <c r="V249" s="57">
        <v>10</v>
      </c>
      <c r="W249" s="90">
        <v>7</v>
      </c>
      <c r="X249" s="56"/>
      <c r="Y249" s="91">
        <f t="shared" si="122"/>
        <v>0</v>
      </c>
      <c r="Z249" s="58"/>
      <c r="AA249" s="59"/>
      <c r="AB249" s="59">
        <v>0</v>
      </c>
      <c r="AC249" s="60">
        <f t="shared" si="123"/>
        <v>225</v>
      </c>
      <c r="AD249" s="60"/>
      <c r="AE249" s="61">
        <f t="shared" si="116"/>
        <v>4.5</v>
      </c>
      <c r="AF249" s="61">
        <v>0</v>
      </c>
      <c r="AG249" s="61">
        <v>0</v>
      </c>
      <c r="AH249" s="92"/>
      <c r="AI249" s="112">
        <v>100</v>
      </c>
      <c r="AJ249" s="93">
        <f t="shared" si="124"/>
        <v>120.5</v>
      </c>
      <c r="AK249" s="94"/>
      <c r="AL249" s="62"/>
      <c r="AM249" s="63">
        <f t="shared" si="125"/>
        <v>100</v>
      </c>
      <c r="AN249" s="63">
        <f t="shared" si="126"/>
        <v>1</v>
      </c>
      <c r="AO249" s="63">
        <f t="shared" si="127"/>
        <v>0</v>
      </c>
      <c r="AP249" s="63"/>
      <c r="AQ249" s="63">
        <f t="shared" si="128"/>
        <v>20</v>
      </c>
      <c r="AR249" s="63">
        <f t="shared" si="129"/>
        <v>1</v>
      </c>
      <c r="AS249" s="63">
        <f t="shared" si="130"/>
        <v>0</v>
      </c>
      <c r="AT249" s="63">
        <f t="shared" si="131"/>
        <v>0</v>
      </c>
      <c r="AU249" s="63">
        <f t="shared" si="132"/>
        <v>0</v>
      </c>
      <c r="AV249" s="63">
        <f t="shared" si="133"/>
        <v>0</v>
      </c>
      <c r="AW249" s="63">
        <f t="shared" si="134"/>
        <v>0</v>
      </c>
      <c r="AX249" s="63">
        <f t="shared" si="135"/>
        <v>0</v>
      </c>
      <c r="AY249" s="64">
        <f t="shared" si="136"/>
        <v>0.5</v>
      </c>
      <c r="AZ249" s="65">
        <f t="shared" si="137"/>
        <v>120.5</v>
      </c>
      <c r="BA249" s="45"/>
      <c r="BB249" s="66">
        <f t="shared" si="138"/>
        <v>120.5</v>
      </c>
      <c r="BC249" s="62">
        <f t="shared" si="139"/>
        <v>20.5</v>
      </c>
      <c r="BD249" s="62">
        <f t="shared" si="140"/>
        <v>20.5</v>
      </c>
      <c r="BE249" s="62">
        <f t="shared" si="141"/>
        <v>0.5</v>
      </c>
      <c r="BF249" s="62">
        <f t="shared" si="142"/>
        <v>0.5</v>
      </c>
      <c r="BG249" s="62">
        <f t="shared" si="143"/>
        <v>0.5</v>
      </c>
      <c r="BH249" s="62">
        <f t="shared" si="144"/>
        <v>0.5</v>
      </c>
      <c r="BI249" s="62"/>
    </row>
    <row r="250" spans="1:61" ht="30" customHeight="1">
      <c r="A250" s="83">
        <v>238</v>
      </c>
      <c r="B250" s="50" t="s">
        <v>609</v>
      </c>
      <c r="C250" s="84" t="s">
        <v>315</v>
      </c>
      <c r="D250" s="84" t="s">
        <v>610</v>
      </c>
      <c r="E250" s="85" t="s">
        <v>536</v>
      </c>
      <c r="F250" s="68">
        <v>45572</v>
      </c>
      <c r="G250" s="51">
        <v>208</v>
      </c>
      <c r="H250" s="52">
        <v>26</v>
      </c>
      <c r="I250" s="53">
        <f t="shared" si="117"/>
        <v>208</v>
      </c>
      <c r="J250" s="86"/>
      <c r="K250" s="87">
        <f t="shared" si="118"/>
        <v>0</v>
      </c>
      <c r="L250" s="86"/>
      <c r="M250" s="88">
        <f t="shared" si="119"/>
        <v>0</v>
      </c>
      <c r="N250" s="89"/>
      <c r="O250" s="87">
        <f t="shared" si="120"/>
        <v>0</v>
      </c>
      <c r="P250" s="57">
        <v>0</v>
      </c>
      <c r="Q250" s="57">
        <v>0</v>
      </c>
      <c r="R250" s="54"/>
      <c r="S250" s="55">
        <v>0</v>
      </c>
      <c r="T250" s="56"/>
      <c r="U250" s="57">
        <f t="shared" si="121"/>
        <v>0</v>
      </c>
      <c r="V250" s="57">
        <v>10</v>
      </c>
      <c r="W250" s="90">
        <v>7</v>
      </c>
      <c r="X250" s="56"/>
      <c r="Y250" s="91">
        <f t="shared" si="122"/>
        <v>0</v>
      </c>
      <c r="Z250" s="58"/>
      <c r="AA250" s="59"/>
      <c r="AB250" s="59">
        <v>0</v>
      </c>
      <c r="AC250" s="60">
        <f t="shared" si="123"/>
        <v>225</v>
      </c>
      <c r="AD250" s="60"/>
      <c r="AE250" s="61">
        <f t="shared" si="116"/>
        <v>4.5</v>
      </c>
      <c r="AF250" s="61">
        <v>0</v>
      </c>
      <c r="AG250" s="61">
        <v>0</v>
      </c>
      <c r="AH250" s="92"/>
      <c r="AI250" s="112">
        <v>100</v>
      </c>
      <c r="AJ250" s="93">
        <f t="shared" si="124"/>
        <v>120.5</v>
      </c>
      <c r="AK250" s="94"/>
      <c r="AL250" s="62"/>
      <c r="AM250" s="63">
        <f t="shared" si="125"/>
        <v>100</v>
      </c>
      <c r="AN250" s="63">
        <f t="shared" si="126"/>
        <v>1</v>
      </c>
      <c r="AO250" s="63">
        <f t="shared" si="127"/>
        <v>0</v>
      </c>
      <c r="AP250" s="63"/>
      <c r="AQ250" s="63">
        <f t="shared" si="128"/>
        <v>20</v>
      </c>
      <c r="AR250" s="63">
        <f t="shared" si="129"/>
        <v>1</v>
      </c>
      <c r="AS250" s="63">
        <f t="shared" si="130"/>
        <v>0</v>
      </c>
      <c r="AT250" s="63">
        <f t="shared" si="131"/>
        <v>0</v>
      </c>
      <c r="AU250" s="63">
        <f t="shared" si="132"/>
        <v>0</v>
      </c>
      <c r="AV250" s="63">
        <f t="shared" si="133"/>
        <v>0</v>
      </c>
      <c r="AW250" s="63">
        <f t="shared" si="134"/>
        <v>0</v>
      </c>
      <c r="AX250" s="63">
        <f t="shared" si="135"/>
        <v>0</v>
      </c>
      <c r="AY250" s="64">
        <f t="shared" si="136"/>
        <v>0.5</v>
      </c>
      <c r="AZ250" s="65">
        <f t="shared" si="137"/>
        <v>120.5</v>
      </c>
      <c r="BA250" s="45"/>
      <c r="BB250" s="66">
        <f t="shared" si="138"/>
        <v>120.5</v>
      </c>
      <c r="BC250" s="62">
        <f t="shared" si="139"/>
        <v>20.5</v>
      </c>
      <c r="BD250" s="62">
        <f t="shared" si="140"/>
        <v>20.5</v>
      </c>
      <c r="BE250" s="62">
        <f t="shared" si="141"/>
        <v>0.5</v>
      </c>
      <c r="BF250" s="62">
        <f t="shared" si="142"/>
        <v>0.5</v>
      </c>
      <c r="BG250" s="62">
        <f t="shared" si="143"/>
        <v>0.5</v>
      </c>
      <c r="BH250" s="62">
        <f t="shared" si="144"/>
        <v>0.5</v>
      </c>
      <c r="BI250" s="62"/>
    </row>
    <row r="251" spans="1:61" ht="30" customHeight="1">
      <c r="A251" s="83">
        <v>239</v>
      </c>
      <c r="B251" s="50" t="s">
        <v>611</v>
      </c>
      <c r="C251" s="84" t="s">
        <v>612</v>
      </c>
      <c r="D251" s="84" t="s">
        <v>613</v>
      </c>
      <c r="E251" s="85" t="s">
        <v>536</v>
      </c>
      <c r="F251" s="68">
        <v>45572</v>
      </c>
      <c r="G251" s="51">
        <v>208</v>
      </c>
      <c r="H251" s="52">
        <v>26</v>
      </c>
      <c r="I251" s="53">
        <f t="shared" si="117"/>
        <v>208</v>
      </c>
      <c r="J251" s="86"/>
      <c r="K251" s="87">
        <f t="shared" si="118"/>
        <v>0</v>
      </c>
      <c r="L251" s="86"/>
      <c r="M251" s="88">
        <f t="shared" si="119"/>
        <v>0</v>
      </c>
      <c r="N251" s="89"/>
      <c r="O251" s="87">
        <f t="shared" si="120"/>
        <v>0</v>
      </c>
      <c r="P251" s="57">
        <v>0</v>
      </c>
      <c r="Q251" s="57">
        <v>0</v>
      </c>
      <c r="R251" s="54"/>
      <c r="S251" s="55">
        <v>0</v>
      </c>
      <c r="T251" s="56"/>
      <c r="U251" s="57">
        <f t="shared" si="121"/>
        <v>0</v>
      </c>
      <c r="V251" s="57">
        <v>10</v>
      </c>
      <c r="W251" s="90">
        <v>7</v>
      </c>
      <c r="X251" s="56"/>
      <c r="Y251" s="91">
        <f t="shared" si="122"/>
        <v>0</v>
      </c>
      <c r="Z251" s="58"/>
      <c r="AA251" s="59"/>
      <c r="AB251" s="59">
        <v>0</v>
      </c>
      <c r="AC251" s="60">
        <f t="shared" si="123"/>
        <v>225</v>
      </c>
      <c r="AD251" s="60"/>
      <c r="AE251" s="61">
        <f t="shared" si="116"/>
        <v>4.5</v>
      </c>
      <c r="AF251" s="61">
        <v>0</v>
      </c>
      <c r="AG251" s="61">
        <v>0</v>
      </c>
      <c r="AH251" s="92"/>
      <c r="AI251" s="112">
        <v>100</v>
      </c>
      <c r="AJ251" s="93">
        <f t="shared" si="124"/>
        <v>120.5</v>
      </c>
      <c r="AK251" s="94"/>
      <c r="AL251" s="62"/>
      <c r="AM251" s="63">
        <f t="shared" si="125"/>
        <v>100</v>
      </c>
      <c r="AN251" s="63">
        <f t="shared" si="126"/>
        <v>1</v>
      </c>
      <c r="AO251" s="63">
        <f t="shared" si="127"/>
        <v>0</v>
      </c>
      <c r="AP251" s="63"/>
      <c r="AQ251" s="63">
        <f t="shared" si="128"/>
        <v>20</v>
      </c>
      <c r="AR251" s="63">
        <f t="shared" si="129"/>
        <v>1</v>
      </c>
      <c r="AS251" s="63">
        <f t="shared" si="130"/>
        <v>0</v>
      </c>
      <c r="AT251" s="63">
        <f t="shared" si="131"/>
        <v>0</v>
      </c>
      <c r="AU251" s="63">
        <f t="shared" si="132"/>
        <v>0</v>
      </c>
      <c r="AV251" s="63">
        <f t="shared" si="133"/>
        <v>0</v>
      </c>
      <c r="AW251" s="63">
        <f t="shared" si="134"/>
        <v>0</v>
      </c>
      <c r="AX251" s="63">
        <f t="shared" si="135"/>
        <v>0</v>
      </c>
      <c r="AY251" s="64">
        <f t="shared" si="136"/>
        <v>0.5</v>
      </c>
      <c r="AZ251" s="65">
        <f t="shared" si="137"/>
        <v>120.5</v>
      </c>
      <c r="BA251" s="45"/>
      <c r="BB251" s="66">
        <f t="shared" si="138"/>
        <v>120.5</v>
      </c>
      <c r="BC251" s="62">
        <f t="shared" si="139"/>
        <v>20.5</v>
      </c>
      <c r="BD251" s="62">
        <f t="shared" si="140"/>
        <v>20.5</v>
      </c>
      <c r="BE251" s="62">
        <f t="shared" si="141"/>
        <v>0.5</v>
      </c>
      <c r="BF251" s="62">
        <f t="shared" si="142"/>
        <v>0.5</v>
      </c>
      <c r="BG251" s="62">
        <f t="shared" si="143"/>
        <v>0.5</v>
      </c>
      <c r="BH251" s="62">
        <f t="shared" si="144"/>
        <v>0.5</v>
      </c>
      <c r="BI251" s="62"/>
    </row>
    <row r="252" spans="1:61" ht="30" customHeight="1">
      <c r="A252" s="83">
        <v>240</v>
      </c>
      <c r="B252" s="50" t="s">
        <v>614</v>
      </c>
      <c r="C252" s="84" t="s">
        <v>485</v>
      </c>
      <c r="D252" s="84" t="s">
        <v>615</v>
      </c>
      <c r="E252" s="85" t="s">
        <v>536</v>
      </c>
      <c r="F252" s="68">
        <v>45579</v>
      </c>
      <c r="G252" s="51">
        <v>208</v>
      </c>
      <c r="H252" s="52">
        <v>26</v>
      </c>
      <c r="I252" s="53">
        <f t="shared" si="117"/>
        <v>208</v>
      </c>
      <c r="J252" s="86"/>
      <c r="K252" s="87">
        <f t="shared" si="118"/>
        <v>0</v>
      </c>
      <c r="L252" s="86"/>
      <c r="M252" s="88">
        <f t="shared" si="119"/>
        <v>0</v>
      </c>
      <c r="N252" s="89"/>
      <c r="O252" s="87">
        <f t="shared" si="120"/>
        <v>0</v>
      </c>
      <c r="P252" s="57">
        <v>0</v>
      </c>
      <c r="Q252" s="57">
        <v>0</v>
      </c>
      <c r="R252" s="54"/>
      <c r="S252" s="55">
        <v>0</v>
      </c>
      <c r="T252" s="56"/>
      <c r="U252" s="57">
        <f t="shared" si="121"/>
        <v>0</v>
      </c>
      <c r="V252" s="57">
        <v>10</v>
      </c>
      <c r="W252" s="90">
        <v>7</v>
      </c>
      <c r="X252" s="56"/>
      <c r="Y252" s="91">
        <f t="shared" si="122"/>
        <v>0</v>
      </c>
      <c r="Z252" s="58"/>
      <c r="AA252" s="59"/>
      <c r="AB252" s="59">
        <v>0</v>
      </c>
      <c r="AC252" s="60">
        <f t="shared" si="123"/>
        <v>225</v>
      </c>
      <c r="AD252" s="60"/>
      <c r="AE252" s="61">
        <f t="shared" si="116"/>
        <v>4.5</v>
      </c>
      <c r="AF252" s="61">
        <v>0</v>
      </c>
      <c r="AG252" s="61">
        <v>0</v>
      </c>
      <c r="AH252" s="92">
        <v>0.5</v>
      </c>
      <c r="AI252" s="112">
        <v>100</v>
      </c>
      <c r="AJ252" s="93">
        <f t="shared" si="124"/>
        <v>120</v>
      </c>
      <c r="AK252" s="94"/>
      <c r="AL252" s="62"/>
      <c r="AM252" s="63">
        <f t="shared" si="125"/>
        <v>100</v>
      </c>
      <c r="AN252" s="63">
        <f t="shared" si="126"/>
        <v>1</v>
      </c>
      <c r="AO252" s="63">
        <f t="shared" si="127"/>
        <v>0</v>
      </c>
      <c r="AP252" s="63"/>
      <c r="AQ252" s="63">
        <f t="shared" si="128"/>
        <v>20</v>
      </c>
      <c r="AR252" s="63">
        <f t="shared" si="129"/>
        <v>1</v>
      </c>
      <c r="AS252" s="63">
        <f t="shared" si="130"/>
        <v>0</v>
      </c>
      <c r="AT252" s="63">
        <f t="shared" si="131"/>
        <v>0</v>
      </c>
      <c r="AU252" s="63">
        <f t="shared" si="132"/>
        <v>0</v>
      </c>
      <c r="AV252" s="63">
        <f t="shared" si="133"/>
        <v>0</v>
      </c>
      <c r="AW252" s="63">
        <f t="shared" si="134"/>
        <v>0</v>
      </c>
      <c r="AX252" s="63">
        <f t="shared" si="135"/>
        <v>0</v>
      </c>
      <c r="AY252" s="64">
        <f t="shared" si="136"/>
        <v>0</v>
      </c>
      <c r="AZ252" s="65">
        <f t="shared" si="137"/>
        <v>120</v>
      </c>
      <c r="BA252" s="45"/>
      <c r="BB252" s="66">
        <f t="shared" si="138"/>
        <v>120</v>
      </c>
      <c r="BC252" s="62">
        <f t="shared" si="139"/>
        <v>20</v>
      </c>
      <c r="BD252" s="62">
        <f t="shared" si="140"/>
        <v>20</v>
      </c>
      <c r="BE252" s="62">
        <f t="shared" si="141"/>
        <v>0</v>
      </c>
      <c r="BF252" s="62">
        <f t="shared" si="142"/>
        <v>0</v>
      </c>
      <c r="BG252" s="62">
        <f t="shared" si="143"/>
        <v>0</v>
      </c>
      <c r="BH252" s="62">
        <f t="shared" si="144"/>
        <v>0</v>
      </c>
      <c r="BI252" s="62"/>
    </row>
    <row r="253" spans="1:61" ht="30" customHeight="1">
      <c r="A253" s="83">
        <v>241</v>
      </c>
      <c r="B253" s="50" t="s">
        <v>616</v>
      </c>
      <c r="C253" s="84" t="s">
        <v>275</v>
      </c>
      <c r="D253" s="84" t="s">
        <v>617</v>
      </c>
      <c r="E253" s="85" t="s">
        <v>536</v>
      </c>
      <c r="F253" s="68">
        <v>45604</v>
      </c>
      <c r="G253" s="51">
        <v>208</v>
      </c>
      <c r="H253" s="52">
        <v>26</v>
      </c>
      <c r="I253" s="53">
        <f t="shared" si="117"/>
        <v>208</v>
      </c>
      <c r="J253" s="86"/>
      <c r="K253" s="87">
        <f t="shared" si="118"/>
        <v>0</v>
      </c>
      <c r="L253" s="86"/>
      <c r="M253" s="88">
        <f t="shared" si="119"/>
        <v>0</v>
      </c>
      <c r="N253" s="89"/>
      <c r="O253" s="87">
        <f t="shared" si="120"/>
        <v>0</v>
      </c>
      <c r="P253" s="57">
        <v>0</v>
      </c>
      <c r="Q253" s="57">
        <v>0</v>
      </c>
      <c r="R253" s="54"/>
      <c r="S253" s="55">
        <v>0</v>
      </c>
      <c r="T253" s="56"/>
      <c r="U253" s="57">
        <f t="shared" si="121"/>
        <v>0</v>
      </c>
      <c r="V253" s="57">
        <v>8.9420000000000002</v>
      </c>
      <c r="W253" s="90">
        <v>7</v>
      </c>
      <c r="X253" s="56">
        <v>22</v>
      </c>
      <c r="Y253" s="91">
        <f t="shared" si="122"/>
        <v>22</v>
      </c>
      <c r="Z253" s="58"/>
      <c r="AA253" s="59"/>
      <c r="AB253" s="59">
        <v>0</v>
      </c>
      <c r="AC253" s="60">
        <f t="shared" si="123"/>
        <v>201.94200000000001</v>
      </c>
      <c r="AD253" s="60"/>
      <c r="AE253" s="61">
        <f t="shared" si="116"/>
        <v>4.0388400000000004</v>
      </c>
      <c r="AF253" s="61">
        <v>0</v>
      </c>
      <c r="AG253" s="61">
        <v>0</v>
      </c>
      <c r="AH253" s="92"/>
      <c r="AI253" s="112">
        <v>100</v>
      </c>
      <c r="AJ253" s="93">
        <f t="shared" si="124"/>
        <v>97.903160000000014</v>
      </c>
      <c r="AK253" s="94"/>
      <c r="AL253" s="62"/>
      <c r="AM253" s="63">
        <f t="shared" si="125"/>
        <v>0</v>
      </c>
      <c r="AN253" s="63">
        <f t="shared" si="126"/>
        <v>0</v>
      </c>
      <c r="AO253" s="63">
        <f t="shared" si="127"/>
        <v>0</v>
      </c>
      <c r="AP253" s="63"/>
      <c r="AQ253" s="63">
        <f t="shared" si="128"/>
        <v>80</v>
      </c>
      <c r="AR253" s="63">
        <f t="shared" si="129"/>
        <v>4</v>
      </c>
      <c r="AS253" s="63">
        <f t="shared" si="130"/>
        <v>10</v>
      </c>
      <c r="AT253" s="63">
        <f t="shared" si="131"/>
        <v>1</v>
      </c>
      <c r="AU253" s="63">
        <f t="shared" si="132"/>
        <v>5</v>
      </c>
      <c r="AV253" s="63">
        <f t="shared" si="133"/>
        <v>1</v>
      </c>
      <c r="AW253" s="63">
        <f t="shared" si="134"/>
        <v>2</v>
      </c>
      <c r="AX253" s="63">
        <f t="shared" si="135"/>
        <v>2</v>
      </c>
      <c r="AY253" s="64">
        <f t="shared" si="136"/>
        <v>0.90316000000001395</v>
      </c>
      <c r="AZ253" s="65">
        <f t="shared" si="137"/>
        <v>97.903160000000014</v>
      </c>
      <c r="BA253" s="45"/>
      <c r="BB253" s="66">
        <f t="shared" si="138"/>
        <v>97.903160000000014</v>
      </c>
      <c r="BC253" s="62">
        <f t="shared" si="139"/>
        <v>97.903160000000014</v>
      </c>
      <c r="BD253" s="62">
        <f t="shared" si="140"/>
        <v>97.903160000000014</v>
      </c>
      <c r="BE253" s="62">
        <f t="shared" si="141"/>
        <v>17.903160000000014</v>
      </c>
      <c r="BF253" s="62">
        <f t="shared" si="142"/>
        <v>7.903160000000014</v>
      </c>
      <c r="BG253" s="62">
        <f t="shared" si="143"/>
        <v>2.903160000000014</v>
      </c>
      <c r="BH253" s="62">
        <f t="shared" si="144"/>
        <v>0.90316000000001395</v>
      </c>
      <c r="BI253" s="62"/>
    </row>
    <row r="254" spans="1:61" ht="30" customHeight="1">
      <c r="A254" s="83">
        <v>242</v>
      </c>
      <c r="B254" s="50" t="s">
        <v>618</v>
      </c>
      <c r="C254" s="84" t="s">
        <v>619</v>
      </c>
      <c r="D254" s="84" t="s">
        <v>620</v>
      </c>
      <c r="E254" s="85" t="s">
        <v>536</v>
      </c>
      <c r="F254" s="68">
        <v>45604</v>
      </c>
      <c r="G254" s="51">
        <v>208</v>
      </c>
      <c r="H254" s="52">
        <v>26</v>
      </c>
      <c r="I254" s="53">
        <f t="shared" si="117"/>
        <v>208</v>
      </c>
      <c r="J254" s="86"/>
      <c r="K254" s="87">
        <f t="shared" si="118"/>
        <v>0</v>
      </c>
      <c r="L254" s="86"/>
      <c r="M254" s="88">
        <f t="shared" si="119"/>
        <v>0</v>
      </c>
      <c r="N254" s="89"/>
      <c r="O254" s="87">
        <f t="shared" si="120"/>
        <v>0</v>
      </c>
      <c r="P254" s="57">
        <v>0</v>
      </c>
      <c r="Q254" s="57">
        <v>0</v>
      </c>
      <c r="R254" s="54"/>
      <c r="S254" s="55">
        <v>0</v>
      </c>
      <c r="T254" s="56"/>
      <c r="U254" s="57">
        <f t="shared" si="121"/>
        <v>0</v>
      </c>
      <c r="V254" s="57">
        <v>10</v>
      </c>
      <c r="W254" s="90">
        <v>7</v>
      </c>
      <c r="X254" s="56"/>
      <c r="Y254" s="91">
        <f t="shared" si="122"/>
        <v>0</v>
      </c>
      <c r="Z254" s="58"/>
      <c r="AA254" s="59"/>
      <c r="AB254" s="59">
        <v>0</v>
      </c>
      <c r="AC254" s="60">
        <f t="shared" si="123"/>
        <v>225</v>
      </c>
      <c r="AD254" s="60"/>
      <c r="AE254" s="61">
        <f t="shared" si="116"/>
        <v>4.5</v>
      </c>
      <c r="AF254" s="61">
        <v>0</v>
      </c>
      <c r="AG254" s="61">
        <v>0</v>
      </c>
      <c r="AH254" s="92"/>
      <c r="AI254" s="112">
        <v>100</v>
      </c>
      <c r="AJ254" s="93">
        <f t="shared" si="124"/>
        <v>120.5</v>
      </c>
      <c r="AK254" s="94"/>
      <c r="AL254" s="62"/>
      <c r="AM254" s="63">
        <f t="shared" si="125"/>
        <v>100</v>
      </c>
      <c r="AN254" s="63">
        <f t="shared" si="126"/>
        <v>1</v>
      </c>
      <c r="AO254" s="63">
        <f t="shared" si="127"/>
        <v>0</v>
      </c>
      <c r="AP254" s="63"/>
      <c r="AQ254" s="63">
        <f t="shared" si="128"/>
        <v>20</v>
      </c>
      <c r="AR254" s="63">
        <f t="shared" si="129"/>
        <v>1</v>
      </c>
      <c r="AS254" s="63">
        <f t="shared" si="130"/>
        <v>0</v>
      </c>
      <c r="AT254" s="63">
        <f t="shared" si="131"/>
        <v>0</v>
      </c>
      <c r="AU254" s="63">
        <f t="shared" si="132"/>
        <v>0</v>
      </c>
      <c r="AV254" s="63">
        <f t="shared" si="133"/>
        <v>0</v>
      </c>
      <c r="AW254" s="63">
        <f t="shared" si="134"/>
        <v>0</v>
      </c>
      <c r="AX254" s="63">
        <f t="shared" si="135"/>
        <v>0</v>
      </c>
      <c r="AY254" s="64">
        <f t="shared" si="136"/>
        <v>0.5</v>
      </c>
      <c r="AZ254" s="65">
        <f t="shared" si="137"/>
        <v>120.5</v>
      </c>
      <c r="BA254" s="45"/>
      <c r="BB254" s="66">
        <f t="shared" si="138"/>
        <v>120.5</v>
      </c>
      <c r="BC254" s="62">
        <f t="shared" si="139"/>
        <v>20.5</v>
      </c>
      <c r="BD254" s="62">
        <f t="shared" si="140"/>
        <v>20.5</v>
      </c>
      <c r="BE254" s="62">
        <f t="shared" si="141"/>
        <v>0.5</v>
      </c>
      <c r="BF254" s="62">
        <f t="shared" si="142"/>
        <v>0.5</v>
      </c>
      <c r="BG254" s="62">
        <f t="shared" si="143"/>
        <v>0.5</v>
      </c>
      <c r="BH254" s="62">
        <f t="shared" si="144"/>
        <v>0.5</v>
      </c>
      <c r="BI254" s="62"/>
    </row>
    <row r="255" spans="1:61" ht="30" customHeight="1">
      <c r="A255" s="83">
        <v>243</v>
      </c>
      <c r="B255" s="50" t="s">
        <v>621</v>
      </c>
      <c r="C255" s="84" t="s">
        <v>253</v>
      </c>
      <c r="D255" s="84" t="s">
        <v>622</v>
      </c>
      <c r="E255" s="85" t="s">
        <v>536</v>
      </c>
      <c r="F255" s="68">
        <v>45604</v>
      </c>
      <c r="G255" s="51">
        <v>208</v>
      </c>
      <c r="H255" s="52">
        <v>26</v>
      </c>
      <c r="I255" s="53">
        <f t="shared" si="117"/>
        <v>208</v>
      </c>
      <c r="J255" s="86"/>
      <c r="K255" s="87">
        <f t="shared" si="118"/>
        <v>0</v>
      </c>
      <c r="L255" s="86"/>
      <c r="M255" s="88">
        <f t="shared" si="119"/>
        <v>0</v>
      </c>
      <c r="N255" s="89"/>
      <c r="O255" s="87">
        <f t="shared" si="120"/>
        <v>0</v>
      </c>
      <c r="P255" s="57">
        <v>0</v>
      </c>
      <c r="Q255" s="57">
        <v>0</v>
      </c>
      <c r="R255" s="54"/>
      <c r="S255" s="55">
        <v>0</v>
      </c>
      <c r="T255" s="56"/>
      <c r="U255" s="57">
        <f t="shared" si="121"/>
        <v>0</v>
      </c>
      <c r="V255" s="57">
        <v>9.327</v>
      </c>
      <c r="W255" s="90">
        <v>7</v>
      </c>
      <c r="X255" s="56">
        <v>14.02</v>
      </c>
      <c r="Y255" s="91">
        <f t="shared" si="122"/>
        <v>14.02</v>
      </c>
      <c r="Z255" s="58"/>
      <c r="AA255" s="59"/>
      <c r="AB255" s="59">
        <v>0</v>
      </c>
      <c r="AC255" s="60">
        <f t="shared" si="123"/>
        <v>210.30699999999999</v>
      </c>
      <c r="AD255" s="60"/>
      <c r="AE255" s="61">
        <f t="shared" si="116"/>
        <v>4.2061399999999995</v>
      </c>
      <c r="AF255" s="61">
        <v>0</v>
      </c>
      <c r="AG255" s="61">
        <v>0</v>
      </c>
      <c r="AH255" s="92"/>
      <c r="AI255" s="112">
        <v>100</v>
      </c>
      <c r="AJ255" s="93">
        <f t="shared" si="124"/>
        <v>106.10085999999998</v>
      </c>
      <c r="AK255" s="94"/>
      <c r="AL255" s="62"/>
      <c r="AM255" s="63">
        <f t="shared" si="125"/>
        <v>100</v>
      </c>
      <c r="AN255" s="63">
        <f t="shared" si="126"/>
        <v>1</v>
      </c>
      <c r="AO255" s="63">
        <f t="shared" si="127"/>
        <v>0</v>
      </c>
      <c r="AP255" s="63"/>
      <c r="AQ255" s="63">
        <f t="shared" si="128"/>
        <v>0</v>
      </c>
      <c r="AR255" s="63">
        <f t="shared" si="129"/>
        <v>0</v>
      </c>
      <c r="AS255" s="63">
        <f t="shared" si="130"/>
        <v>0</v>
      </c>
      <c r="AT255" s="63">
        <f t="shared" si="131"/>
        <v>0</v>
      </c>
      <c r="AU255" s="63">
        <f t="shared" si="132"/>
        <v>5</v>
      </c>
      <c r="AV255" s="63">
        <f t="shared" si="133"/>
        <v>1</v>
      </c>
      <c r="AW255" s="63">
        <f t="shared" si="134"/>
        <v>1</v>
      </c>
      <c r="AX255" s="63">
        <f t="shared" si="135"/>
        <v>1</v>
      </c>
      <c r="AY255" s="64">
        <f t="shared" si="136"/>
        <v>0.10085999999998307</v>
      </c>
      <c r="AZ255" s="65">
        <f t="shared" si="137"/>
        <v>106.10085999999998</v>
      </c>
      <c r="BA255" s="45"/>
      <c r="BB255" s="66">
        <f t="shared" si="138"/>
        <v>106.10085999999998</v>
      </c>
      <c r="BC255" s="62">
        <f t="shared" si="139"/>
        <v>6.1008599999999831</v>
      </c>
      <c r="BD255" s="62">
        <f t="shared" si="140"/>
        <v>6.1008599999999831</v>
      </c>
      <c r="BE255" s="62">
        <f t="shared" si="141"/>
        <v>6.1008599999999831</v>
      </c>
      <c r="BF255" s="62">
        <f t="shared" si="142"/>
        <v>6.1008599999999831</v>
      </c>
      <c r="BG255" s="62">
        <f t="shared" si="143"/>
        <v>1.1008599999999831</v>
      </c>
      <c r="BH255" s="62">
        <f t="shared" si="144"/>
        <v>0.10085999999998307</v>
      </c>
      <c r="BI255" s="62"/>
    </row>
    <row r="256" spans="1:61" ht="30" customHeight="1">
      <c r="A256" s="83">
        <v>244</v>
      </c>
      <c r="B256" s="50" t="s">
        <v>623</v>
      </c>
      <c r="C256" s="84" t="s">
        <v>624</v>
      </c>
      <c r="D256" s="84" t="s">
        <v>625</v>
      </c>
      <c r="E256" s="85" t="s">
        <v>536</v>
      </c>
      <c r="F256" s="68">
        <v>45604</v>
      </c>
      <c r="G256" s="51">
        <v>208</v>
      </c>
      <c r="H256" s="52">
        <v>26</v>
      </c>
      <c r="I256" s="53">
        <f t="shared" si="117"/>
        <v>208</v>
      </c>
      <c r="J256" s="86"/>
      <c r="K256" s="87">
        <f t="shared" si="118"/>
        <v>0</v>
      </c>
      <c r="L256" s="86"/>
      <c r="M256" s="88">
        <f t="shared" si="119"/>
        <v>0</v>
      </c>
      <c r="N256" s="89"/>
      <c r="O256" s="87">
        <f t="shared" si="120"/>
        <v>0</v>
      </c>
      <c r="P256" s="57">
        <v>0</v>
      </c>
      <c r="Q256" s="57">
        <v>0</v>
      </c>
      <c r="R256" s="54"/>
      <c r="S256" s="55">
        <v>0</v>
      </c>
      <c r="T256" s="56"/>
      <c r="U256" s="57">
        <f t="shared" si="121"/>
        <v>0</v>
      </c>
      <c r="V256" s="57">
        <v>9.8580000000000005</v>
      </c>
      <c r="W256" s="90">
        <v>7</v>
      </c>
      <c r="X256" s="56">
        <v>3</v>
      </c>
      <c r="Y256" s="91">
        <f t="shared" si="122"/>
        <v>3</v>
      </c>
      <c r="Z256" s="58"/>
      <c r="AA256" s="59"/>
      <c r="AB256" s="59">
        <v>0</v>
      </c>
      <c r="AC256" s="60">
        <f t="shared" si="123"/>
        <v>221.858</v>
      </c>
      <c r="AD256" s="60"/>
      <c r="AE256" s="61">
        <f t="shared" si="116"/>
        <v>4.4371600000000004</v>
      </c>
      <c r="AF256" s="61">
        <v>0</v>
      </c>
      <c r="AG256" s="61">
        <v>0</v>
      </c>
      <c r="AH256" s="92"/>
      <c r="AI256" s="112">
        <v>100</v>
      </c>
      <c r="AJ256" s="93">
        <f t="shared" si="124"/>
        <v>117.42084</v>
      </c>
      <c r="AK256" s="94"/>
      <c r="AL256" s="62"/>
      <c r="AM256" s="63">
        <f t="shared" si="125"/>
        <v>100</v>
      </c>
      <c r="AN256" s="63">
        <f t="shared" si="126"/>
        <v>1</v>
      </c>
      <c r="AO256" s="63">
        <f t="shared" si="127"/>
        <v>0</v>
      </c>
      <c r="AP256" s="63"/>
      <c r="AQ256" s="63">
        <f t="shared" si="128"/>
        <v>0</v>
      </c>
      <c r="AR256" s="63">
        <f t="shared" si="129"/>
        <v>0</v>
      </c>
      <c r="AS256" s="63">
        <f t="shared" si="130"/>
        <v>10</v>
      </c>
      <c r="AT256" s="63">
        <f t="shared" si="131"/>
        <v>1</v>
      </c>
      <c r="AU256" s="63">
        <f t="shared" si="132"/>
        <v>5</v>
      </c>
      <c r="AV256" s="63">
        <f t="shared" si="133"/>
        <v>1</v>
      </c>
      <c r="AW256" s="63">
        <f t="shared" si="134"/>
        <v>2</v>
      </c>
      <c r="AX256" s="63">
        <f t="shared" si="135"/>
        <v>2</v>
      </c>
      <c r="AY256" s="64">
        <f t="shared" si="136"/>
        <v>0.42083999999999833</v>
      </c>
      <c r="AZ256" s="65">
        <f t="shared" si="137"/>
        <v>117.42084</v>
      </c>
      <c r="BA256" s="45"/>
      <c r="BB256" s="66">
        <f t="shared" si="138"/>
        <v>117.42084</v>
      </c>
      <c r="BC256" s="62">
        <f t="shared" si="139"/>
        <v>17.420839999999998</v>
      </c>
      <c r="BD256" s="62">
        <f t="shared" si="140"/>
        <v>17.420839999999998</v>
      </c>
      <c r="BE256" s="62">
        <f t="shared" si="141"/>
        <v>17.420839999999998</v>
      </c>
      <c r="BF256" s="62">
        <f t="shared" si="142"/>
        <v>7.4208399999999983</v>
      </c>
      <c r="BG256" s="62">
        <f t="shared" si="143"/>
        <v>2.4208399999999983</v>
      </c>
      <c r="BH256" s="62">
        <f t="shared" si="144"/>
        <v>0.42083999999999833</v>
      </c>
      <c r="BI256" s="62"/>
    </row>
    <row r="257" spans="1:61" ht="30" customHeight="1">
      <c r="A257" s="83">
        <v>245</v>
      </c>
      <c r="B257" s="50" t="s">
        <v>626</v>
      </c>
      <c r="C257" s="84" t="s">
        <v>242</v>
      </c>
      <c r="D257" s="84" t="s">
        <v>627</v>
      </c>
      <c r="E257" s="85" t="s">
        <v>536</v>
      </c>
      <c r="F257" s="68">
        <v>45627</v>
      </c>
      <c r="G257" s="51">
        <v>208</v>
      </c>
      <c r="H257" s="52">
        <v>26</v>
      </c>
      <c r="I257" s="53">
        <f t="shared" si="117"/>
        <v>208</v>
      </c>
      <c r="J257" s="86"/>
      <c r="K257" s="87">
        <f t="shared" si="118"/>
        <v>0</v>
      </c>
      <c r="L257" s="86"/>
      <c r="M257" s="88">
        <f t="shared" si="119"/>
        <v>0</v>
      </c>
      <c r="N257" s="89"/>
      <c r="O257" s="87">
        <f t="shared" si="120"/>
        <v>0</v>
      </c>
      <c r="P257" s="57">
        <v>0</v>
      </c>
      <c r="Q257" s="57">
        <v>0</v>
      </c>
      <c r="R257" s="54"/>
      <c r="S257" s="55">
        <v>0</v>
      </c>
      <c r="T257" s="56"/>
      <c r="U257" s="57">
        <f t="shared" si="121"/>
        <v>0</v>
      </c>
      <c r="V257" s="57">
        <v>10</v>
      </c>
      <c r="W257" s="90">
        <v>7</v>
      </c>
      <c r="X257" s="56"/>
      <c r="Y257" s="91">
        <f t="shared" si="122"/>
        <v>0</v>
      </c>
      <c r="Z257" s="58"/>
      <c r="AA257" s="59"/>
      <c r="AB257" s="59">
        <v>0</v>
      </c>
      <c r="AC257" s="60">
        <f t="shared" si="123"/>
        <v>225</v>
      </c>
      <c r="AD257" s="60"/>
      <c r="AE257" s="61">
        <f t="shared" si="116"/>
        <v>4.5</v>
      </c>
      <c r="AF257" s="61">
        <v>0</v>
      </c>
      <c r="AG257" s="61">
        <v>0</v>
      </c>
      <c r="AH257" s="92"/>
      <c r="AI257" s="112">
        <v>100</v>
      </c>
      <c r="AJ257" s="93">
        <f t="shared" si="124"/>
        <v>120.5</v>
      </c>
      <c r="AK257" s="94"/>
      <c r="AL257" s="62"/>
      <c r="AM257" s="63">
        <f t="shared" si="125"/>
        <v>100</v>
      </c>
      <c r="AN257" s="63">
        <f t="shared" si="126"/>
        <v>1</v>
      </c>
      <c r="AO257" s="63">
        <f t="shared" si="127"/>
        <v>0</v>
      </c>
      <c r="AP257" s="63"/>
      <c r="AQ257" s="63">
        <f t="shared" si="128"/>
        <v>20</v>
      </c>
      <c r="AR257" s="63">
        <f t="shared" si="129"/>
        <v>1</v>
      </c>
      <c r="AS257" s="63">
        <f t="shared" si="130"/>
        <v>0</v>
      </c>
      <c r="AT257" s="63">
        <f t="shared" si="131"/>
        <v>0</v>
      </c>
      <c r="AU257" s="63">
        <f t="shared" si="132"/>
        <v>0</v>
      </c>
      <c r="AV257" s="63">
        <f t="shared" si="133"/>
        <v>0</v>
      </c>
      <c r="AW257" s="63">
        <f t="shared" si="134"/>
        <v>0</v>
      </c>
      <c r="AX257" s="63">
        <f t="shared" si="135"/>
        <v>0</v>
      </c>
      <c r="AY257" s="64">
        <f t="shared" si="136"/>
        <v>0.5</v>
      </c>
      <c r="AZ257" s="65">
        <f t="shared" si="137"/>
        <v>120.5</v>
      </c>
      <c r="BA257" s="45"/>
      <c r="BB257" s="66">
        <f t="shared" si="138"/>
        <v>120.5</v>
      </c>
      <c r="BC257" s="62">
        <f t="shared" si="139"/>
        <v>20.5</v>
      </c>
      <c r="BD257" s="62">
        <f t="shared" si="140"/>
        <v>20.5</v>
      </c>
      <c r="BE257" s="62">
        <f t="shared" si="141"/>
        <v>0.5</v>
      </c>
      <c r="BF257" s="62">
        <f t="shared" si="142"/>
        <v>0.5</v>
      </c>
      <c r="BG257" s="62">
        <f t="shared" si="143"/>
        <v>0.5</v>
      </c>
      <c r="BH257" s="62">
        <f t="shared" si="144"/>
        <v>0.5</v>
      </c>
      <c r="BI257" s="62"/>
    </row>
    <row r="258" spans="1:61" ht="30" customHeight="1">
      <c r="A258" s="83">
        <v>246</v>
      </c>
      <c r="B258" s="50" t="s">
        <v>628</v>
      </c>
      <c r="C258" s="84" t="s">
        <v>629</v>
      </c>
      <c r="D258" s="84" t="s">
        <v>630</v>
      </c>
      <c r="E258" s="85" t="s">
        <v>536</v>
      </c>
      <c r="F258" s="68">
        <v>45632</v>
      </c>
      <c r="G258" s="51">
        <v>206</v>
      </c>
      <c r="H258" s="52">
        <v>26</v>
      </c>
      <c r="I258" s="53">
        <f t="shared" si="117"/>
        <v>206</v>
      </c>
      <c r="J258" s="86"/>
      <c r="K258" s="87">
        <f t="shared" si="118"/>
        <v>0</v>
      </c>
      <c r="L258" s="86"/>
      <c r="M258" s="88">
        <f t="shared" si="119"/>
        <v>0</v>
      </c>
      <c r="N258" s="89"/>
      <c r="O258" s="87">
        <f t="shared" si="120"/>
        <v>0</v>
      </c>
      <c r="P258" s="57">
        <v>0</v>
      </c>
      <c r="Q258" s="57">
        <v>0</v>
      </c>
      <c r="R258" s="54"/>
      <c r="S258" s="55">
        <v>0</v>
      </c>
      <c r="T258" s="56"/>
      <c r="U258" s="57">
        <f t="shared" si="121"/>
        <v>0</v>
      </c>
      <c r="V258" s="57">
        <v>10</v>
      </c>
      <c r="W258" s="90">
        <v>7</v>
      </c>
      <c r="X258" s="56"/>
      <c r="Y258" s="91">
        <f t="shared" si="122"/>
        <v>0</v>
      </c>
      <c r="Z258" s="58"/>
      <c r="AA258" s="59"/>
      <c r="AB258" s="59">
        <v>0</v>
      </c>
      <c r="AC258" s="60">
        <f t="shared" si="123"/>
        <v>223</v>
      </c>
      <c r="AD258" s="60"/>
      <c r="AE258" s="61">
        <f t="shared" si="116"/>
        <v>4.46</v>
      </c>
      <c r="AF258" s="61">
        <v>0</v>
      </c>
      <c r="AG258" s="61">
        <v>0</v>
      </c>
      <c r="AH258" s="92"/>
      <c r="AI258" s="112">
        <v>100</v>
      </c>
      <c r="AJ258" s="93">
        <f t="shared" si="124"/>
        <v>118.53999999999999</v>
      </c>
      <c r="AK258" s="94"/>
      <c r="AL258" s="62"/>
      <c r="AM258" s="63">
        <f t="shared" si="125"/>
        <v>100</v>
      </c>
      <c r="AN258" s="63">
        <f t="shared" si="126"/>
        <v>1</v>
      </c>
      <c r="AO258" s="63">
        <f t="shared" si="127"/>
        <v>0</v>
      </c>
      <c r="AP258" s="63"/>
      <c r="AQ258" s="63">
        <f t="shared" si="128"/>
        <v>0</v>
      </c>
      <c r="AR258" s="63">
        <f t="shared" si="129"/>
        <v>0</v>
      </c>
      <c r="AS258" s="63">
        <f t="shared" si="130"/>
        <v>10</v>
      </c>
      <c r="AT258" s="63">
        <f t="shared" si="131"/>
        <v>1</v>
      </c>
      <c r="AU258" s="63">
        <f t="shared" si="132"/>
        <v>5</v>
      </c>
      <c r="AV258" s="63">
        <f t="shared" si="133"/>
        <v>1</v>
      </c>
      <c r="AW258" s="63">
        <f t="shared" si="134"/>
        <v>3</v>
      </c>
      <c r="AX258" s="63">
        <f t="shared" si="135"/>
        <v>3</v>
      </c>
      <c r="AY258" s="64">
        <f t="shared" si="136"/>
        <v>0.53999999999999204</v>
      </c>
      <c r="AZ258" s="65">
        <f t="shared" si="137"/>
        <v>118.53999999999999</v>
      </c>
      <c r="BA258" s="45"/>
      <c r="BB258" s="66">
        <f t="shared" si="138"/>
        <v>118.53999999999999</v>
      </c>
      <c r="BC258" s="62">
        <f t="shared" si="139"/>
        <v>18.539999999999992</v>
      </c>
      <c r="BD258" s="62">
        <f t="shared" si="140"/>
        <v>18.539999999999992</v>
      </c>
      <c r="BE258" s="62">
        <f t="shared" si="141"/>
        <v>18.539999999999992</v>
      </c>
      <c r="BF258" s="62">
        <f t="shared" si="142"/>
        <v>8.539999999999992</v>
      </c>
      <c r="BG258" s="62">
        <f t="shared" si="143"/>
        <v>3.539999999999992</v>
      </c>
      <c r="BH258" s="62">
        <f t="shared" si="144"/>
        <v>0.53999999999999204</v>
      </c>
      <c r="BI258" s="62"/>
    </row>
    <row r="259" spans="1:61" ht="30" customHeight="1">
      <c r="A259" s="83">
        <v>247</v>
      </c>
      <c r="B259" s="50">
        <v>701</v>
      </c>
      <c r="C259" s="84" t="s">
        <v>632</v>
      </c>
      <c r="D259" s="84" t="s">
        <v>185</v>
      </c>
      <c r="E259" s="85" t="s">
        <v>631</v>
      </c>
      <c r="F259" s="68">
        <v>39783</v>
      </c>
      <c r="G259" s="51">
        <v>208</v>
      </c>
      <c r="H259" s="52">
        <v>26</v>
      </c>
      <c r="I259" s="53">
        <f t="shared" si="117"/>
        <v>208</v>
      </c>
      <c r="J259" s="86"/>
      <c r="K259" s="87">
        <f t="shared" si="118"/>
        <v>0</v>
      </c>
      <c r="L259" s="86"/>
      <c r="M259" s="88">
        <f t="shared" si="119"/>
        <v>0</v>
      </c>
      <c r="N259" s="89"/>
      <c r="O259" s="87">
        <f t="shared" si="120"/>
        <v>0</v>
      </c>
      <c r="P259" s="57">
        <v>0</v>
      </c>
      <c r="Q259" s="57">
        <v>0</v>
      </c>
      <c r="R259" s="54"/>
      <c r="S259" s="55">
        <v>11</v>
      </c>
      <c r="T259" s="56"/>
      <c r="U259" s="57">
        <f t="shared" si="121"/>
        <v>0</v>
      </c>
      <c r="V259" s="57">
        <v>10</v>
      </c>
      <c r="W259" s="90">
        <v>7</v>
      </c>
      <c r="X259" s="56"/>
      <c r="Y259" s="91">
        <f t="shared" si="122"/>
        <v>0</v>
      </c>
      <c r="Z259" s="58"/>
      <c r="AA259" s="59"/>
      <c r="AB259" s="59">
        <v>0</v>
      </c>
      <c r="AC259" s="60">
        <f t="shared" si="123"/>
        <v>236</v>
      </c>
      <c r="AD259" s="60"/>
      <c r="AE259" s="61">
        <f t="shared" si="116"/>
        <v>4.72</v>
      </c>
      <c r="AF259" s="61">
        <v>0</v>
      </c>
      <c r="AG259" s="61">
        <v>0</v>
      </c>
      <c r="AH259" s="92">
        <v>0.5</v>
      </c>
      <c r="AI259" s="112">
        <v>100</v>
      </c>
      <c r="AJ259" s="93">
        <f t="shared" si="124"/>
        <v>130.78</v>
      </c>
      <c r="AK259" s="94"/>
      <c r="AL259" s="62"/>
      <c r="AM259" s="63">
        <f t="shared" si="125"/>
        <v>100</v>
      </c>
      <c r="AN259" s="63">
        <f t="shared" si="126"/>
        <v>1</v>
      </c>
      <c r="AO259" s="63">
        <f t="shared" si="127"/>
        <v>0</v>
      </c>
      <c r="AP259" s="63"/>
      <c r="AQ259" s="63">
        <f t="shared" si="128"/>
        <v>20</v>
      </c>
      <c r="AR259" s="63">
        <f t="shared" si="129"/>
        <v>1</v>
      </c>
      <c r="AS259" s="63">
        <f t="shared" si="130"/>
        <v>10</v>
      </c>
      <c r="AT259" s="63">
        <f t="shared" si="131"/>
        <v>1</v>
      </c>
      <c r="AU259" s="63">
        <f t="shared" si="132"/>
        <v>0</v>
      </c>
      <c r="AV259" s="63">
        <f t="shared" si="133"/>
        <v>0</v>
      </c>
      <c r="AW259" s="63">
        <f t="shared" si="134"/>
        <v>0</v>
      </c>
      <c r="AX259" s="63">
        <f t="shared" si="135"/>
        <v>0</v>
      </c>
      <c r="AY259" s="64">
        <f t="shared" si="136"/>
        <v>0.78000000000000114</v>
      </c>
      <c r="AZ259" s="65">
        <f t="shared" si="137"/>
        <v>130.78</v>
      </c>
      <c r="BA259" s="45"/>
      <c r="BB259" s="66">
        <f t="shared" si="138"/>
        <v>130.78</v>
      </c>
      <c r="BC259" s="62">
        <f t="shared" si="139"/>
        <v>30.78</v>
      </c>
      <c r="BD259" s="62">
        <f t="shared" si="140"/>
        <v>30.78</v>
      </c>
      <c r="BE259" s="62">
        <f t="shared" si="141"/>
        <v>10.780000000000001</v>
      </c>
      <c r="BF259" s="62">
        <f t="shared" si="142"/>
        <v>0.78000000000000114</v>
      </c>
      <c r="BG259" s="62">
        <f t="shared" si="143"/>
        <v>0.78000000000000114</v>
      </c>
      <c r="BH259" s="62">
        <f t="shared" si="144"/>
        <v>0.78000000000000114</v>
      </c>
      <c r="BI259" s="62"/>
    </row>
    <row r="260" spans="1:61" ht="30" customHeight="1">
      <c r="A260" s="83">
        <v>248</v>
      </c>
      <c r="B260" s="50">
        <v>972</v>
      </c>
      <c r="C260" s="84" t="s">
        <v>333</v>
      </c>
      <c r="D260" s="84" t="s">
        <v>633</v>
      </c>
      <c r="E260" s="85" t="s">
        <v>631</v>
      </c>
      <c r="F260" s="68">
        <v>39783</v>
      </c>
      <c r="G260" s="51">
        <v>208</v>
      </c>
      <c r="H260" s="52">
        <v>26</v>
      </c>
      <c r="I260" s="53">
        <f t="shared" si="117"/>
        <v>208</v>
      </c>
      <c r="J260" s="86"/>
      <c r="K260" s="87">
        <f t="shared" si="118"/>
        <v>0</v>
      </c>
      <c r="L260" s="86"/>
      <c r="M260" s="88">
        <f t="shared" si="119"/>
        <v>0</v>
      </c>
      <c r="N260" s="89"/>
      <c r="O260" s="87">
        <f t="shared" si="120"/>
        <v>0</v>
      </c>
      <c r="P260" s="57">
        <v>0</v>
      </c>
      <c r="Q260" s="57">
        <v>0</v>
      </c>
      <c r="R260" s="54"/>
      <c r="S260" s="55">
        <v>11</v>
      </c>
      <c r="T260" s="56"/>
      <c r="U260" s="57">
        <f t="shared" si="121"/>
        <v>0</v>
      </c>
      <c r="V260" s="57">
        <v>10</v>
      </c>
      <c r="W260" s="90">
        <v>7</v>
      </c>
      <c r="X260" s="56"/>
      <c r="Y260" s="91">
        <f t="shared" si="122"/>
        <v>0</v>
      </c>
      <c r="Z260" s="58"/>
      <c r="AA260" s="59"/>
      <c r="AB260" s="59">
        <v>0</v>
      </c>
      <c r="AC260" s="60">
        <f t="shared" si="123"/>
        <v>236</v>
      </c>
      <c r="AD260" s="60"/>
      <c r="AE260" s="61">
        <f t="shared" si="116"/>
        <v>4.72</v>
      </c>
      <c r="AF260" s="61">
        <v>0</v>
      </c>
      <c r="AG260" s="61">
        <v>0</v>
      </c>
      <c r="AH260" s="92">
        <v>0.5</v>
      </c>
      <c r="AI260" s="112">
        <v>100</v>
      </c>
      <c r="AJ260" s="93">
        <f t="shared" si="124"/>
        <v>130.78</v>
      </c>
      <c r="AK260" s="94"/>
      <c r="AL260" s="62"/>
      <c r="AM260" s="63">
        <f t="shared" si="125"/>
        <v>100</v>
      </c>
      <c r="AN260" s="63">
        <f t="shared" si="126"/>
        <v>1</v>
      </c>
      <c r="AO260" s="63">
        <f t="shared" si="127"/>
        <v>0</v>
      </c>
      <c r="AP260" s="63"/>
      <c r="AQ260" s="63">
        <f t="shared" si="128"/>
        <v>20</v>
      </c>
      <c r="AR260" s="63">
        <f t="shared" si="129"/>
        <v>1</v>
      </c>
      <c r="AS260" s="63">
        <f t="shared" si="130"/>
        <v>10</v>
      </c>
      <c r="AT260" s="63">
        <f t="shared" si="131"/>
        <v>1</v>
      </c>
      <c r="AU260" s="63">
        <f t="shared" si="132"/>
        <v>0</v>
      </c>
      <c r="AV260" s="63">
        <f t="shared" si="133"/>
        <v>0</v>
      </c>
      <c r="AW260" s="63">
        <f t="shared" si="134"/>
        <v>0</v>
      </c>
      <c r="AX260" s="63">
        <f t="shared" si="135"/>
        <v>0</v>
      </c>
      <c r="AY260" s="64">
        <f t="shared" si="136"/>
        <v>0.78000000000000114</v>
      </c>
      <c r="AZ260" s="65">
        <f t="shared" si="137"/>
        <v>130.78</v>
      </c>
      <c r="BA260" s="45"/>
      <c r="BB260" s="66">
        <f t="shared" si="138"/>
        <v>130.78</v>
      </c>
      <c r="BC260" s="62">
        <f t="shared" si="139"/>
        <v>30.78</v>
      </c>
      <c r="BD260" s="62">
        <f t="shared" si="140"/>
        <v>30.78</v>
      </c>
      <c r="BE260" s="62">
        <f t="shared" si="141"/>
        <v>10.780000000000001</v>
      </c>
      <c r="BF260" s="62">
        <f t="shared" si="142"/>
        <v>0.78000000000000114</v>
      </c>
      <c r="BG260" s="62">
        <f t="shared" si="143"/>
        <v>0.78000000000000114</v>
      </c>
      <c r="BH260" s="62">
        <f t="shared" si="144"/>
        <v>0.78000000000000114</v>
      </c>
      <c r="BI260" s="62"/>
    </row>
    <row r="261" spans="1:61" ht="30" customHeight="1">
      <c r="A261" s="83">
        <v>249</v>
      </c>
      <c r="B261" s="50">
        <v>10932</v>
      </c>
      <c r="C261" s="84" t="s">
        <v>634</v>
      </c>
      <c r="D261" s="84" t="s">
        <v>635</v>
      </c>
      <c r="E261" s="85" t="s">
        <v>631</v>
      </c>
      <c r="F261" s="68">
        <v>44531</v>
      </c>
      <c r="G261" s="51">
        <v>208</v>
      </c>
      <c r="H261" s="52">
        <v>26</v>
      </c>
      <c r="I261" s="53">
        <f t="shared" si="117"/>
        <v>208</v>
      </c>
      <c r="J261" s="86"/>
      <c r="K261" s="87">
        <f t="shared" si="118"/>
        <v>0</v>
      </c>
      <c r="L261" s="86"/>
      <c r="M261" s="88">
        <f t="shared" si="119"/>
        <v>0</v>
      </c>
      <c r="N261" s="89"/>
      <c r="O261" s="87">
        <f t="shared" si="120"/>
        <v>0</v>
      </c>
      <c r="P261" s="57">
        <v>0</v>
      </c>
      <c r="Q261" s="57">
        <v>0</v>
      </c>
      <c r="R261" s="54"/>
      <c r="S261" s="55">
        <v>4</v>
      </c>
      <c r="T261" s="56"/>
      <c r="U261" s="57">
        <f t="shared" si="121"/>
        <v>0</v>
      </c>
      <c r="V261" s="57">
        <v>0</v>
      </c>
      <c r="W261" s="90">
        <v>7</v>
      </c>
      <c r="X261" s="56">
        <v>67.069999999999993</v>
      </c>
      <c r="Y261" s="91">
        <f t="shared" si="122"/>
        <v>67.069999999999993</v>
      </c>
      <c r="Z261" s="58"/>
      <c r="AA261" s="59"/>
      <c r="AB261" s="59">
        <v>0</v>
      </c>
      <c r="AC261" s="60">
        <f t="shared" si="123"/>
        <v>151.93</v>
      </c>
      <c r="AD261" s="60"/>
      <c r="AE261" s="61">
        <f t="shared" si="116"/>
        <v>3.0386000000000002</v>
      </c>
      <c r="AF261" s="61">
        <v>0</v>
      </c>
      <c r="AG261" s="61">
        <v>0</v>
      </c>
      <c r="AH261" s="92"/>
      <c r="AI261" s="112">
        <v>100</v>
      </c>
      <c r="AJ261" s="93">
        <f t="shared" si="124"/>
        <v>48.891400000000004</v>
      </c>
      <c r="AK261" s="94"/>
      <c r="AL261" s="62"/>
      <c r="AM261" s="63">
        <f t="shared" si="125"/>
        <v>0</v>
      </c>
      <c r="AN261" s="63">
        <f t="shared" si="126"/>
        <v>0</v>
      </c>
      <c r="AO261" s="63">
        <f t="shared" si="127"/>
        <v>0</v>
      </c>
      <c r="AP261" s="63"/>
      <c r="AQ261" s="63">
        <f t="shared" si="128"/>
        <v>40</v>
      </c>
      <c r="AR261" s="63">
        <f t="shared" si="129"/>
        <v>2</v>
      </c>
      <c r="AS261" s="63">
        <f t="shared" si="130"/>
        <v>0</v>
      </c>
      <c r="AT261" s="63">
        <f t="shared" si="131"/>
        <v>0</v>
      </c>
      <c r="AU261" s="63">
        <f t="shared" si="132"/>
        <v>5</v>
      </c>
      <c r="AV261" s="63">
        <f t="shared" si="133"/>
        <v>1</v>
      </c>
      <c r="AW261" s="63">
        <f t="shared" si="134"/>
        <v>3</v>
      </c>
      <c r="AX261" s="63">
        <f t="shared" si="135"/>
        <v>3</v>
      </c>
      <c r="AY261" s="64">
        <f t="shared" si="136"/>
        <v>0.89140000000000441</v>
      </c>
      <c r="AZ261" s="65">
        <f t="shared" si="137"/>
        <v>48.891400000000004</v>
      </c>
      <c r="BA261" s="45"/>
      <c r="BB261" s="66">
        <f t="shared" si="138"/>
        <v>48.891400000000004</v>
      </c>
      <c r="BC261" s="62">
        <f t="shared" si="139"/>
        <v>48.891400000000004</v>
      </c>
      <c r="BD261" s="62">
        <f t="shared" si="140"/>
        <v>48.891400000000004</v>
      </c>
      <c r="BE261" s="62">
        <f t="shared" si="141"/>
        <v>8.8914000000000044</v>
      </c>
      <c r="BF261" s="62">
        <f t="shared" si="142"/>
        <v>8.8914000000000044</v>
      </c>
      <c r="BG261" s="62">
        <f t="shared" si="143"/>
        <v>3.8914000000000044</v>
      </c>
      <c r="BH261" s="62">
        <f t="shared" si="144"/>
        <v>0.89140000000000441</v>
      </c>
      <c r="BI261" s="62"/>
    </row>
    <row r="262" spans="1:61" ht="30" customHeight="1">
      <c r="A262" s="83">
        <v>250</v>
      </c>
      <c r="B262" s="50">
        <v>11093</v>
      </c>
      <c r="C262" s="84" t="s">
        <v>636</v>
      </c>
      <c r="D262" s="84" t="s">
        <v>637</v>
      </c>
      <c r="E262" s="85" t="s">
        <v>631</v>
      </c>
      <c r="F262" s="68">
        <v>44562</v>
      </c>
      <c r="G262" s="51">
        <v>208</v>
      </c>
      <c r="H262" s="52">
        <v>26</v>
      </c>
      <c r="I262" s="53">
        <f t="shared" si="117"/>
        <v>208</v>
      </c>
      <c r="J262" s="86"/>
      <c r="K262" s="87">
        <f t="shared" si="118"/>
        <v>0</v>
      </c>
      <c r="L262" s="86"/>
      <c r="M262" s="88">
        <f t="shared" si="119"/>
        <v>0</v>
      </c>
      <c r="N262" s="89"/>
      <c r="O262" s="87">
        <f t="shared" si="120"/>
        <v>0</v>
      </c>
      <c r="P262" s="57">
        <v>0</v>
      </c>
      <c r="Q262" s="57">
        <v>0</v>
      </c>
      <c r="R262" s="54"/>
      <c r="S262" s="55">
        <v>4</v>
      </c>
      <c r="T262" s="56"/>
      <c r="U262" s="57">
        <f t="shared" si="121"/>
        <v>0</v>
      </c>
      <c r="V262" s="57">
        <v>10</v>
      </c>
      <c r="W262" s="90">
        <v>7</v>
      </c>
      <c r="X262" s="56"/>
      <c r="Y262" s="91">
        <f t="shared" si="122"/>
        <v>0</v>
      </c>
      <c r="Z262" s="58"/>
      <c r="AA262" s="59"/>
      <c r="AB262" s="59">
        <v>0</v>
      </c>
      <c r="AC262" s="60">
        <f t="shared" si="123"/>
        <v>229</v>
      </c>
      <c r="AD262" s="60"/>
      <c r="AE262" s="61">
        <f t="shared" si="116"/>
        <v>4.58</v>
      </c>
      <c r="AF262" s="61">
        <v>0</v>
      </c>
      <c r="AG262" s="61">
        <v>0</v>
      </c>
      <c r="AH262" s="92">
        <v>0.5</v>
      </c>
      <c r="AI262" s="112">
        <v>100</v>
      </c>
      <c r="AJ262" s="93">
        <f t="shared" si="124"/>
        <v>123.91999999999999</v>
      </c>
      <c r="AK262" s="94"/>
      <c r="AL262" s="62"/>
      <c r="AM262" s="63">
        <f t="shared" si="125"/>
        <v>100</v>
      </c>
      <c r="AN262" s="63">
        <f t="shared" si="126"/>
        <v>1</v>
      </c>
      <c r="AO262" s="63">
        <f t="shared" si="127"/>
        <v>0</v>
      </c>
      <c r="AP262" s="63"/>
      <c r="AQ262" s="63">
        <f t="shared" si="128"/>
        <v>20</v>
      </c>
      <c r="AR262" s="63">
        <f t="shared" si="129"/>
        <v>1</v>
      </c>
      <c r="AS262" s="63">
        <f t="shared" si="130"/>
        <v>0</v>
      </c>
      <c r="AT262" s="63">
        <f t="shared" si="131"/>
        <v>0</v>
      </c>
      <c r="AU262" s="63">
        <f t="shared" si="132"/>
        <v>0</v>
      </c>
      <c r="AV262" s="63">
        <f t="shared" si="133"/>
        <v>0</v>
      </c>
      <c r="AW262" s="63">
        <f t="shared" si="134"/>
        <v>3</v>
      </c>
      <c r="AX262" s="63">
        <f t="shared" si="135"/>
        <v>3</v>
      </c>
      <c r="AY262" s="64">
        <f t="shared" si="136"/>
        <v>0.91999999999998749</v>
      </c>
      <c r="AZ262" s="65">
        <f t="shared" si="137"/>
        <v>123.91999999999999</v>
      </c>
      <c r="BA262" s="45"/>
      <c r="BB262" s="66">
        <f t="shared" si="138"/>
        <v>123.91999999999999</v>
      </c>
      <c r="BC262" s="62">
        <f t="shared" si="139"/>
        <v>23.919999999999987</v>
      </c>
      <c r="BD262" s="62">
        <f t="shared" si="140"/>
        <v>23.919999999999987</v>
      </c>
      <c r="BE262" s="62">
        <f t="shared" si="141"/>
        <v>3.9199999999999875</v>
      </c>
      <c r="BF262" s="62">
        <f t="shared" si="142"/>
        <v>3.9199999999999875</v>
      </c>
      <c r="BG262" s="62">
        <f t="shared" si="143"/>
        <v>3.9199999999999875</v>
      </c>
      <c r="BH262" s="62">
        <f t="shared" si="144"/>
        <v>0.91999999999998749</v>
      </c>
      <c r="BI262" s="62"/>
    </row>
    <row r="263" spans="1:61" ht="30" customHeight="1">
      <c r="A263" s="83">
        <v>251</v>
      </c>
      <c r="B263" s="50">
        <v>1203</v>
      </c>
      <c r="C263" s="84" t="s">
        <v>638</v>
      </c>
      <c r="D263" s="84" t="s">
        <v>639</v>
      </c>
      <c r="E263" s="85" t="s">
        <v>631</v>
      </c>
      <c r="F263" s="68">
        <v>39783</v>
      </c>
      <c r="G263" s="51">
        <v>208</v>
      </c>
      <c r="H263" s="52">
        <v>26</v>
      </c>
      <c r="I263" s="53">
        <f t="shared" si="117"/>
        <v>208</v>
      </c>
      <c r="J263" s="86"/>
      <c r="K263" s="87">
        <f t="shared" si="118"/>
        <v>0</v>
      </c>
      <c r="L263" s="86"/>
      <c r="M263" s="88">
        <f t="shared" si="119"/>
        <v>0</v>
      </c>
      <c r="N263" s="89"/>
      <c r="O263" s="87">
        <f t="shared" si="120"/>
        <v>0</v>
      </c>
      <c r="P263" s="57">
        <v>0</v>
      </c>
      <c r="Q263" s="57">
        <v>0</v>
      </c>
      <c r="R263" s="54"/>
      <c r="S263" s="55">
        <v>11</v>
      </c>
      <c r="T263" s="56"/>
      <c r="U263" s="57">
        <f t="shared" si="121"/>
        <v>0</v>
      </c>
      <c r="V263" s="57">
        <v>10</v>
      </c>
      <c r="W263" s="90">
        <v>7</v>
      </c>
      <c r="X263" s="56"/>
      <c r="Y263" s="91">
        <f t="shared" si="122"/>
        <v>0</v>
      </c>
      <c r="Z263" s="58"/>
      <c r="AA263" s="59"/>
      <c r="AB263" s="59">
        <v>0</v>
      </c>
      <c r="AC263" s="60">
        <f t="shared" si="123"/>
        <v>236</v>
      </c>
      <c r="AD263" s="60"/>
      <c r="AE263" s="61">
        <f t="shared" si="116"/>
        <v>4.72</v>
      </c>
      <c r="AF263" s="61">
        <v>0</v>
      </c>
      <c r="AG263" s="61">
        <v>0</v>
      </c>
      <c r="AH263" s="92">
        <v>0.5</v>
      </c>
      <c r="AI263" s="112">
        <v>100</v>
      </c>
      <c r="AJ263" s="93">
        <f t="shared" si="124"/>
        <v>130.78</v>
      </c>
      <c r="AK263" s="94"/>
      <c r="AL263" s="62"/>
      <c r="AM263" s="63">
        <f t="shared" si="125"/>
        <v>100</v>
      </c>
      <c r="AN263" s="63">
        <f t="shared" si="126"/>
        <v>1</v>
      </c>
      <c r="AO263" s="63">
        <f t="shared" si="127"/>
        <v>0</v>
      </c>
      <c r="AP263" s="63"/>
      <c r="AQ263" s="63">
        <f t="shared" si="128"/>
        <v>20</v>
      </c>
      <c r="AR263" s="63">
        <f t="shared" si="129"/>
        <v>1</v>
      </c>
      <c r="AS263" s="63">
        <f t="shared" si="130"/>
        <v>10</v>
      </c>
      <c r="AT263" s="63">
        <f t="shared" si="131"/>
        <v>1</v>
      </c>
      <c r="AU263" s="63">
        <f t="shared" si="132"/>
        <v>0</v>
      </c>
      <c r="AV263" s="63">
        <f t="shared" si="133"/>
        <v>0</v>
      </c>
      <c r="AW263" s="63">
        <f t="shared" si="134"/>
        <v>0</v>
      </c>
      <c r="AX263" s="63">
        <f t="shared" si="135"/>
        <v>0</v>
      </c>
      <c r="AY263" s="64">
        <f t="shared" si="136"/>
        <v>0.78000000000000114</v>
      </c>
      <c r="AZ263" s="65">
        <f t="shared" si="137"/>
        <v>130.78</v>
      </c>
      <c r="BA263" s="45"/>
      <c r="BB263" s="66">
        <f t="shared" si="138"/>
        <v>130.78</v>
      </c>
      <c r="BC263" s="62">
        <f t="shared" si="139"/>
        <v>30.78</v>
      </c>
      <c r="BD263" s="62">
        <f t="shared" si="140"/>
        <v>30.78</v>
      </c>
      <c r="BE263" s="62">
        <f t="shared" si="141"/>
        <v>10.780000000000001</v>
      </c>
      <c r="BF263" s="62">
        <f t="shared" si="142"/>
        <v>0.78000000000000114</v>
      </c>
      <c r="BG263" s="62">
        <f t="shared" si="143"/>
        <v>0.78000000000000114</v>
      </c>
      <c r="BH263" s="62">
        <f t="shared" si="144"/>
        <v>0.78000000000000114</v>
      </c>
      <c r="BI263" s="62"/>
    </row>
    <row r="264" spans="1:61" ht="30" customHeight="1">
      <c r="A264" s="83">
        <v>252</v>
      </c>
      <c r="B264" s="50">
        <v>1637</v>
      </c>
      <c r="C264" s="84" t="s">
        <v>146</v>
      </c>
      <c r="D264" s="84" t="s">
        <v>310</v>
      </c>
      <c r="E264" s="85" t="s">
        <v>631</v>
      </c>
      <c r="F264" s="68">
        <v>39995</v>
      </c>
      <c r="G264" s="51">
        <v>208</v>
      </c>
      <c r="H264" s="52">
        <v>26</v>
      </c>
      <c r="I264" s="53">
        <f t="shared" si="117"/>
        <v>208</v>
      </c>
      <c r="J264" s="86"/>
      <c r="K264" s="87">
        <f t="shared" si="118"/>
        <v>0</v>
      </c>
      <c r="L264" s="86"/>
      <c r="M264" s="88">
        <f t="shared" si="119"/>
        <v>0</v>
      </c>
      <c r="N264" s="89"/>
      <c r="O264" s="87">
        <f t="shared" si="120"/>
        <v>0</v>
      </c>
      <c r="P264" s="57">
        <v>0</v>
      </c>
      <c r="Q264" s="57">
        <v>0</v>
      </c>
      <c r="R264" s="54"/>
      <c r="S264" s="55">
        <v>11</v>
      </c>
      <c r="T264" s="56"/>
      <c r="U264" s="57">
        <f t="shared" si="121"/>
        <v>0</v>
      </c>
      <c r="V264" s="57">
        <v>10</v>
      </c>
      <c r="W264" s="90">
        <v>7</v>
      </c>
      <c r="X264" s="56"/>
      <c r="Y264" s="91">
        <f t="shared" si="122"/>
        <v>0</v>
      </c>
      <c r="Z264" s="58"/>
      <c r="AA264" s="59"/>
      <c r="AB264" s="59">
        <v>0</v>
      </c>
      <c r="AC264" s="60">
        <f t="shared" si="123"/>
        <v>236</v>
      </c>
      <c r="AD264" s="60"/>
      <c r="AE264" s="61">
        <f t="shared" si="116"/>
        <v>4.72</v>
      </c>
      <c r="AF264" s="61">
        <v>0</v>
      </c>
      <c r="AG264" s="61">
        <v>0</v>
      </c>
      <c r="AH264" s="92">
        <v>0.5</v>
      </c>
      <c r="AI264" s="112">
        <v>100</v>
      </c>
      <c r="AJ264" s="93">
        <f t="shared" si="124"/>
        <v>130.78</v>
      </c>
      <c r="AK264" s="94"/>
      <c r="AL264" s="62"/>
      <c r="AM264" s="63">
        <f t="shared" si="125"/>
        <v>100</v>
      </c>
      <c r="AN264" s="63">
        <f t="shared" si="126"/>
        <v>1</v>
      </c>
      <c r="AO264" s="63">
        <f t="shared" si="127"/>
        <v>0</v>
      </c>
      <c r="AP264" s="63"/>
      <c r="AQ264" s="63">
        <f t="shared" si="128"/>
        <v>20</v>
      </c>
      <c r="AR264" s="63">
        <f t="shared" si="129"/>
        <v>1</v>
      </c>
      <c r="AS264" s="63">
        <f t="shared" si="130"/>
        <v>10</v>
      </c>
      <c r="AT264" s="63">
        <f t="shared" si="131"/>
        <v>1</v>
      </c>
      <c r="AU264" s="63">
        <f t="shared" si="132"/>
        <v>0</v>
      </c>
      <c r="AV264" s="63">
        <f t="shared" si="133"/>
        <v>0</v>
      </c>
      <c r="AW264" s="63">
        <f t="shared" si="134"/>
        <v>0</v>
      </c>
      <c r="AX264" s="63">
        <f t="shared" si="135"/>
        <v>0</v>
      </c>
      <c r="AY264" s="64">
        <f t="shared" si="136"/>
        <v>0.78000000000000114</v>
      </c>
      <c r="AZ264" s="65">
        <f t="shared" si="137"/>
        <v>130.78</v>
      </c>
      <c r="BA264" s="45"/>
      <c r="BB264" s="66">
        <f t="shared" si="138"/>
        <v>130.78</v>
      </c>
      <c r="BC264" s="62">
        <f t="shared" si="139"/>
        <v>30.78</v>
      </c>
      <c r="BD264" s="62">
        <f t="shared" si="140"/>
        <v>30.78</v>
      </c>
      <c r="BE264" s="62">
        <f t="shared" si="141"/>
        <v>10.780000000000001</v>
      </c>
      <c r="BF264" s="62">
        <f t="shared" si="142"/>
        <v>0.78000000000000114</v>
      </c>
      <c r="BG264" s="62">
        <f t="shared" si="143"/>
        <v>0.78000000000000114</v>
      </c>
      <c r="BH264" s="62">
        <f t="shared" si="144"/>
        <v>0.78000000000000114</v>
      </c>
      <c r="BI264" s="62"/>
    </row>
    <row r="265" spans="1:61" ht="30" customHeight="1">
      <c r="A265" s="83">
        <v>253</v>
      </c>
      <c r="B265" s="50">
        <v>1976</v>
      </c>
      <c r="C265" s="84" t="s">
        <v>640</v>
      </c>
      <c r="D265" s="84" t="s">
        <v>552</v>
      </c>
      <c r="E265" s="85" t="s">
        <v>631</v>
      </c>
      <c r="F265" s="68">
        <v>40148</v>
      </c>
      <c r="G265" s="51">
        <v>208</v>
      </c>
      <c r="H265" s="52">
        <v>26</v>
      </c>
      <c r="I265" s="53">
        <f t="shared" si="117"/>
        <v>208</v>
      </c>
      <c r="J265" s="86"/>
      <c r="K265" s="87">
        <f t="shared" si="118"/>
        <v>0</v>
      </c>
      <c r="L265" s="86"/>
      <c r="M265" s="88">
        <f t="shared" si="119"/>
        <v>0</v>
      </c>
      <c r="N265" s="89"/>
      <c r="O265" s="87">
        <f t="shared" si="120"/>
        <v>0</v>
      </c>
      <c r="P265" s="57">
        <v>0</v>
      </c>
      <c r="Q265" s="57">
        <v>0</v>
      </c>
      <c r="R265" s="54"/>
      <c r="S265" s="55">
        <v>11</v>
      </c>
      <c r="T265" s="56"/>
      <c r="U265" s="57">
        <f t="shared" si="121"/>
        <v>0</v>
      </c>
      <c r="V265" s="57">
        <v>9.6150000000000002</v>
      </c>
      <c r="W265" s="90">
        <v>7</v>
      </c>
      <c r="X265" s="56">
        <v>8</v>
      </c>
      <c r="Y265" s="91">
        <f t="shared" si="122"/>
        <v>8</v>
      </c>
      <c r="Z265" s="58"/>
      <c r="AA265" s="59"/>
      <c r="AB265" s="59">
        <v>0</v>
      </c>
      <c r="AC265" s="60">
        <f t="shared" si="123"/>
        <v>227.61500000000001</v>
      </c>
      <c r="AD265" s="60"/>
      <c r="AE265" s="61">
        <f t="shared" si="116"/>
        <v>4.5523000000000007</v>
      </c>
      <c r="AF265" s="61">
        <v>0</v>
      </c>
      <c r="AG265" s="61">
        <v>0</v>
      </c>
      <c r="AH265" s="92">
        <v>0.5</v>
      </c>
      <c r="AI265" s="112">
        <v>100</v>
      </c>
      <c r="AJ265" s="93">
        <f t="shared" si="124"/>
        <v>122.56270000000001</v>
      </c>
      <c r="AK265" s="94"/>
      <c r="AL265" s="62"/>
      <c r="AM265" s="63">
        <f t="shared" si="125"/>
        <v>100</v>
      </c>
      <c r="AN265" s="63">
        <f t="shared" si="126"/>
        <v>1</v>
      </c>
      <c r="AO265" s="63">
        <f t="shared" si="127"/>
        <v>0</v>
      </c>
      <c r="AP265" s="63"/>
      <c r="AQ265" s="63">
        <f t="shared" si="128"/>
        <v>20</v>
      </c>
      <c r="AR265" s="63">
        <f t="shared" si="129"/>
        <v>1</v>
      </c>
      <c r="AS265" s="63">
        <f t="shared" si="130"/>
        <v>0</v>
      </c>
      <c r="AT265" s="63">
        <f t="shared" si="131"/>
        <v>0</v>
      </c>
      <c r="AU265" s="63">
        <f t="shared" si="132"/>
        <v>0</v>
      </c>
      <c r="AV265" s="63">
        <f t="shared" si="133"/>
        <v>0</v>
      </c>
      <c r="AW265" s="63">
        <f t="shared" si="134"/>
        <v>2</v>
      </c>
      <c r="AX265" s="63">
        <f t="shared" si="135"/>
        <v>2</v>
      </c>
      <c r="AY265" s="64">
        <f t="shared" si="136"/>
        <v>0.56270000000000664</v>
      </c>
      <c r="AZ265" s="65">
        <f t="shared" si="137"/>
        <v>122.56270000000001</v>
      </c>
      <c r="BA265" s="45"/>
      <c r="BB265" s="66">
        <f t="shared" si="138"/>
        <v>122.56270000000001</v>
      </c>
      <c r="BC265" s="62">
        <f t="shared" si="139"/>
        <v>22.562700000000007</v>
      </c>
      <c r="BD265" s="62">
        <f t="shared" si="140"/>
        <v>22.562700000000007</v>
      </c>
      <c r="BE265" s="62">
        <f t="shared" si="141"/>
        <v>2.5627000000000066</v>
      </c>
      <c r="BF265" s="62">
        <f t="shared" si="142"/>
        <v>2.5627000000000066</v>
      </c>
      <c r="BG265" s="62">
        <f t="shared" si="143"/>
        <v>2.5627000000000066</v>
      </c>
      <c r="BH265" s="62">
        <f t="shared" si="144"/>
        <v>0.56270000000000664</v>
      </c>
      <c r="BI265" s="62"/>
    </row>
    <row r="266" spans="1:61" ht="30" customHeight="1">
      <c r="A266" s="83">
        <v>254</v>
      </c>
      <c r="B266" s="50">
        <v>2073</v>
      </c>
      <c r="C266" s="84" t="s">
        <v>569</v>
      </c>
      <c r="D266" s="84" t="s">
        <v>641</v>
      </c>
      <c r="E266" s="85" t="s">
        <v>631</v>
      </c>
      <c r="F266" s="68">
        <v>40179</v>
      </c>
      <c r="G266" s="51">
        <v>208</v>
      </c>
      <c r="H266" s="52">
        <v>26</v>
      </c>
      <c r="I266" s="53">
        <f t="shared" si="117"/>
        <v>208</v>
      </c>
      <c r="J266" s="86"/>
      <c r="K266" s="87">
        <f t="shared" si="118"/>
        <v>0</v>
      </c>
      <c r="L266" s="86"/>
      <c r="M266" s="88">
        <f t="shared" si="119"/>
        <v>0</v>
      </c>
      <c r="N266" s="89"/>
      <c r="O266" s="87">
        <f t="shared" si="120"/>
        <v>0</v>
      </c>
      <c r="P266" s="57">
        <v>0</v>
      </c>
      <c r="Q266" s="57">
        <v>0</v>
      </c>
      <c r="R266" s="54"/>
      <c r="S266" s="55">
        <v>11</v>
      </c>
      <c r="T266" s="56"/>
      <c r="U266" s="57">
        <f t="shared" si="121"/>
        <v>0</v>
      </c>
      <c r="V266" s="57">
        <v>10</v>
      </c>
      <c r="W266" s="90">
        <v>7</v>
      </c>
      <c r="X266" s="56"/>
      <c r="Y266" s="91">
        <f t="shared" si="122"/>
        <v>0</v>
      </c>
      <c r="Z266" s="58"/>
      <c r="AA266" s="59"/>
      <c r="AB266" s="59">
        <v>0</v>
      </c>
      <c r="AC266" s="60">
        <f t="shared" si="123"/>
        <v>236</v>
      </c>
      <c r="AD266" s="60"/>
      <c r="AE266" s="61">
        <f t="shared" si="116"/>
        <v>4.72</v>
      </c>
      <c r="AF266" s="61">
        <v>0</v>
      </c>
      <c r="AG266" s="61">
        <v>0</v>
      </c>
      <c r="AH266" s="92">
        <v>0.5</v>
      </c>
      <c r="AI266" s="112">
        <v>100</v>
      </c>
      <c r="AJ266" s="93">
        <f t="shared" si="124"/>
        <v>130.78</v>
      </c>
      <c r="AK266" s="94"/>
      <c r="AL266" s="62"/>
      <c r="AM266" s="63">
        <f t="shared" si="125"/>
        <v>100</v>
      </c>
      <c r="AN266" s="63">
        <f t="shared" si="126"/>
        <v>1</v>
      </c>
      <c r="AO266" s="63">
        <f t="shared" si="127"/>
        <v>0</v>
      </c>
      <c r="AP266" s="63"/>
      <c r="AQ266" s="63">
        <f t="shared" si="128"/>
        <v>20</v>
      </c>
      <c r="AR266" s="63">
        <f t="shared" si="129"/>
        <v>1</v>
      </c>
      <c r="AS266" s="63">
        <f t="shared" si="130"/>
        <v>10</v>
      </c>
      <c r="AT266" s="63">
        <f t="shared" si="131"/>
        <v>1</v>
      </c>
      <c r="AU266" s="63">
        <f t="shared" si="132"/>
        <v>0</v>
      </c>
      <c r="AV266" s="63">
        <f t="shared" si="133"/>
        <v>0</v>
      </c>
      <c r="AW266" s="63">
        <f t="shared" si="134"/>
        <v>0</v>
      </c>
      <c r="AX266" s="63">
        <f t="shared" si="135"/>
        <v>0</v>
      </c>
      <c r="AY266" s="64">
        <f t="shared" si="136"/>
        <v>0.78000000000000114</v>
      </c>
      <c r="AZ266" s="65">
        <f t="shared" si="137"/>
        <v>130.78</v>
      </c>
      <c r="BA266" s="45"/>
      <c r="BB266" s="66">
        <f t="shared" si="138"/>
        <v>130.78</v>
      </c>
      <c r="BC266" s="62">
        <f t="shared" si="139"/>
        <v>30.78</v>
      </c>
      <c r="BD266" s="62">
        <f t="shared" si="140"/>
        <v>30.78</v>
      </c>
      <c r="BE266" s="62">
        <f t="shared" si="141"/>
        <v>10.780000000000001</v>
      </c>
      <c r="BF266" s="62">
        <f t="shared" si="142"/>
        <v>0.78000000000000114</v>
      </c>
      <c r="BG266" s="62">
        <f t="shared" si="143"/>
        <v>0.78000000000000114</v>
      </c>
      <c r="BH266" s="62">
        <f t="shared" si="144"/>
        <v>0.78000000000000114</v>
      </c>
      <c r="BI266" s="62"/>
    </row>
    <row r="267" spans="1:61" ht="30" customHeight="1">
      <c r="A267" s="83">
        <v>255</v>
      </c>
      <c r="B267" s="50">
        <v>2114</v>
      </c>
      <c r="C267" s="84" t="s">
        <v>642</v>
      </c>
      <c r="D267" s="84" t="s">
        <v>643</v>
      </c>
      <c r="E267" s="85" t="s">
        <v>631</v>
      </c>
      <c r="F267" s="68">
        <v>40210</v>
      </c>
      <c r="G267" s="51">
        <v>208</v>
      </c>
      <c r="H267" s="52">
        <v>26</v>
      </c>
      <c r="I267" s="53">
        <f t="shared" si="117"/>
        <v>208</v>
      </c>
      <c r="J267" s="86"/>
      <c r="K267" s="87">
        <f t="shared" si="118"/>
        <v>0</v>
      </c>
      <c r="L267" s="86"/>
      <c r="M267" s="88">
        <f t="shared" si="119"/>
        <v>0</v>
      </c>
      <c r="N267" s="89"/>
      <c r="O267" s="87">
        <f t="shared" si="120"/>
        <v>0</v>
      </c>
      <c r="P267" s="57">
        <v>0</v>
      </c>
      <c r="Q267" s="57">
        <v>0</v>
      </c>
      <c r="R267" s="54"/>
      <c r="S267" s="55">
        <v>11</v>
      </c>
      <c r="T267" s="56"/>
      <c r="U267" s="57">
        <f t="shared" si="121"/>
        <v>0</v>
      </c>
      <c r="V267" s="57">
        <v>10</v>
      </c>
      <c r="W267" s="90">
        <v>7</v>
      </c>
      <c r="X267" s="56"/>
      <c r="Y267" s="91">
        <f t="shared" si="122"/>
        <v>0</v>
      </c>
      <c r="Z267" s="58"/>
      <c r="AA267" s="59"/>
      <c r="AB267" s="59">
        <v>0</v>
      </c>
      <c r="AC267" s="60">
        <f t="shared" si="123"/>
        <v>236</v>
      </c>
      <c r="AD267" s="60"/>
      <c r="AE267" s="61">
        <f t="shared" si="116"/>
        <v>4.72</v>
      </c>
      <c r="AF267" s="61">
        <v>0</v>
      </c>
      <c r="AG267" s="61">
        <v>0</v>
      </c>
      <c r="AH267" s="92">
        <v>0.5</v>
      </c>
      <c r="AI267" s="112">
        <v>100</v>
      </c>
      <c r="AJ267" s="93">
        <f t="shared" si="124"/>
        <v>130.78</v>
      </c>
      <c r="AK267" s="94"/>
      <c r="AL267" s="62"/>
      <c r="AM267" s="63">
        <f t="shared" si="125"/>
        <v>100</v>
      </c>
      <c r="AN267" s="63">
        <f t="shared" si="126"/>
        <v>1</v>
      </c>
      <c r="AO267" s="63">
        <f t="shared" si="127"/>
        <v>0</v>
      </c>
      <c r="AP267" s="63"/>
      <c r="AQ267" s="63">
        <f t="shared" si="128"/>
        <v>20</v>
      </c>
      <c r="AR267" s="63">
        <f t="shared" si="129"/>
        <v>1</v>
      </c>
      <c r="AS267" s="63">
        <f t="shared" si="130"/>
        <v>10</v>
      </c>
      <c r="AT267" s="63">
        <f t="shared" si="131"/>
        <v>1</v>
      </c>
      <c r="AU267" s="63">
        <f t="shared" si="132"/>
        <v>0</v>
      </c>
      <c r="AV267" s="63">
        <f t="shared" si="133"/>
        <v>0</v>
      </c>
      <c r="AW267" s="63">
        <f t="shared" si="134"/>
        <v>0</v>
      </c>
      <c r="AX267" s="63">
        <f t="shared" si="135"/>
        <v>0</v>
      </c>
      <c r="AY267" s="64">
        <f t="shared" si="136"/>
        <v>0.78000000000000114</v>
      </c>
      <c r="AZ267" s="65">
        <f t="shared" si="137"/>
        <v>130.78</v>
      </c>
      <c r="BA267" s="45"/>
      <c r="BB267" s="66">
        <f t="shared" si="138"/>
        <v>130.78</v>
      </c>
      <c r="BC267" s="62">
        <f t="shared" si="139"/>
        <v>30.78</v>
      </c>
      <c r="BD267" s="62">
        <f t="shared" si="140"/>
        <v>30.78</v>
      </c>
      <c r="BE267" s="62">
        <f t="shared" si="141"/>
        <v>10.780000000000001</v>
      </c>
      <c r="BF267" s="62">
        <f t="shared" si="142"/>
        <v>0.78000000000000114</v>
      </c>
      <c r="BG267" s="62">
        <f t="shared" si="143"/>
        <v>0.78000000000000114</v>
      </c>
      <c r="BH267" s="62">
        <f t="shared" si="144"/>
        <v>0.78000000000000114</v>
      </c>
      <c r="BI267" s="62"/>
    </row>
    <row r="268" spans="1:61" ht="30" customHeight="1">
      <c r="A268" s="83">
        <v>256</v>
      </c>
      <c r="B268" s="50">
        <v>2183</v>
      </c>
      <c r="C268" s="84" t="s">
        <v>472</v>
      </c>
      <c r="D268" s="84" t="s">
        <v>644</v>
      </c>
      <c r="E268" s="85" t="s">
        <v>631</v>
      </c>
      <c r="F268" s="68">
        <v>40238</v>
      </c>
      <c r="G268" s="51">
        <v>208</v>
      </c>
      <c r="H268" s="52">
        <v>26</v>
      </c>
      <c r="I268" s="53">
        <f t="shared" si="117"/>
        <v>208</v>
      </c>
      <c r="J268" s="86"/>
      <c r="K268" s="87">
        <f t="shared" si="118"/>
        <v>0</v>
      </c>
      <c r="L268" s="86"/>
      <c r="M268" s="88">
        <f t="shared" si="119"/>
        <v>0</v>
      </c>
      <c r="N268" s="89"/>
      <c r="O268" s="87">
        <f t="shared" si="120"/>
        <v>0</v>
      </c>
      <c r="P268" s="57">
        <v>0</v>
      </c>
      <c r="Q268" s="57">
        <v>0</v>
      </c>
      <c r="R268" s="54"/>
      <c r="S268" s="55">
        <v>11</v>
      </c>
      <c r="T268" s="56"/>
      <c r="U268" s="57">
        <f t="shared" si="121"/>
        <v>0</v>
      </c>
      <c r="V268" s="57">
        <v>10</v>
      </c>
      <c r="W268" s="90">
        <v>7</v>
      </c>
      <c r="X268" s="56"/>
      <c r="Y268" s="91">
        <f t="shared" si="122"/>
        <v>0</v>
      </c>
      <c r="Z268" s="58"/>
      <c r="AA268" s="59"/>
      <c r="AB268" s="59">
        <v>0</v>
      </c>
      <c r="AC268" s="60">
        <f t="shared" si="123"/>
        <v>236</v>
      </c>
      <c r="AD268" s="60"/>
      <c r="AE268" s="61">
        <f t="shared" ref="AE268:AE331" si="145">IF(AC268&gt;=300,300*2%,IF(AC268&lt;=0,0*2%,IF(AC268&lt;=100,100*2%,SUM(AC268*2%))))</f>
        <v>4.72</v>
      </c>
      <c r="AF268" s="61">
        <v>0</v>
      </c>
      <c r="AG268" s="61">
        <v>0</v>
      </c>
      <c r="AH268" s="92">
        <v>0.5</v>
      </c>
      <c r="AI268" s="112">
        <v>100</v>
      </c>
      <c r="AJ268" s="93">
        <f t="shared" si="124"/>
        <v>130.78</v>
      </c>
      <c r="AK268" s="94"/>
      <c r="AL268" s="62"/>
      <c r="AM268" s="63">
        <f t="shared" si="125"/>
        <v>100</v>
      </c>
      <c r="AN268" s="63">
        <f t="shared" si="126"/>
        <v>1</v>
      </c>
      <c r="AO268" s="63">
        <f t="shared" si="127"/>
        <v>0</v>
      </c>
      <c r="AP268" s="63"/>
      <c r="AQ268" s="63">
        <f t="shared" si="128"/>
        <v>20</v>
      </c>
      <c r="AR268" s="63">
        <f t="shared" si="129"/>
        <v>1</v>
      </c>
      <c r="AS268" s="63">
        <f t="shared" si="130"/>
        <v>10</v>
      </c>
      <c r="AT268" s="63">
        <f t="shared" si="131"/>
        <v>1</v>
      </c>
      <c r="AU268" s="63">
        <f t="shared" si="132"/>
        <v>0</v>
      </c>
      <c r="AV268" s="63">
        <f t="shared" si="133"/>
        <v>0</v>
      </c>
      <c r="AW268" s="63">
        <f t="shared" si="134"/>
        <v>0</v>
      </c>
      <c r="AX268" s="63">
        <f t="shared" si="135"/>
        <v>0</v>
      </c>
      <c r="AY268" s="64">
        <f t="shared" si="136"/>
        <v>0.78000000000000114</v>
      </c>
      <c r="AZ268" s="65">
        <f t="shared" si="137"/>
        <v>130.78</v>
      </c>
      <c r="BA268" s="45"/>
      <c r="BB268" s="66">
        <f t="shared" si="138"/>
        <v>130.78</v>
      </c>
      <c r="BC268" s="62">
        <f t="shared" si="139"/>
        <v>30.78</v>
      </c>
      <c r="BD268" s="62">
        <f t="shared" si="140"/>
        <v>30.78</v>
      </c>
      <c r="BE268" s="62">
        <f t="shared" si="141"/>
        <v>10.780000000000001</v>
      </c>
      <c r="BF268" s="62">
        <f t="shared" si="142"/>
        <v>0.78000000000000114</v>
      </c>
      <c r="BG268" s="62">
        <f t="shared" si="143"/>
        <v>0.78000000000000114</v>
      </c>
      <c r="BH268" s="62">
        <f t="shared" si="144"/>
        <v>0.78000000000000114</v>
      </c>
      <c r="BI268" s="62"/>
    </row>
    <row r="269" spans="1:61" ht="30" customHeight="1">
      <c r="A269" s="83">
        <v>257</v>
      </c>
      <c r="B269" s="50">
        <v>2323</v>
      </c>
      <c r="C269" s="84" t="s">
        <v>475</v>
      </c>
      <c r="D269" s="84" t="s">
        <v>645</v>
      </c>
      <c r="E269" s="85" t="s">
        <v>631</v>
      </c>
      <c r="F269" s="68">
        <v>40355</v>
      </c>
      <c r="G269" s="51">
        <v>208</v>
      </c>
      <c r="H269" s="52">
        <v>26</v>
      </c>
      <c r="I269" s="53">
        <f t="shared" si="117"/>
        <v>208</v>
      </c>
      <c r="J269" s="86"/>
      <c r="K269" s="87">
        <f t="shared" si="118"/>
        <v>0</v>
      </c>
      <c r="L269" s="86"/>
      <c r="M269" s="88">
        <f t="shared" si="119"/>
        <v>0</v>
      </c>
      <c r="N269" s="89"/>
      <c r="O269" s="87">
        <f t="shared" si="120"/>
        <v>0</v>
      </c>
      <c r="P269" s="57">
        <v>0</v>
      </c>
      <c r="Q269" s="57">
        <v>0</v>
      </c>
      <c r="R269" s="54"/>
      <c r="S269" s="55">
        <v>11</v>
      </c>
      <c r="T269" s="56"/>
      <c r="U269" s="57">
        <f t="shared" si="121"/>
        <v>0</v>
      </c>
      <c r="V269" s="57">
        <v>9.6150000000000002</v>
      </c>
      <c r="W269" s="90">
        <v>7</v>
      </c>
      <c r="X269" s="56">
        <v>8</v>
      </c>
      <c r="Y269" s="91">
        <f t="shared" si="122"/>
        <v>8</v>
      </c>
      <c r="Z269" s="58"/>
      <c r="AA269" s="59"/>
      <c r="AB269" s="59">
        <v>0</v>
      </c>
      <c r="AC269" s="60">
        <f t="shared" si="123"/>
        <v>227.61500000000001</v>
      </c>
      <c r="AD269" s="60"/>
      <c r="AE269" s="61">
        <f t="shared" si="145"/>
        <v>4.5523000000000007</v>
      </c>
      <c r="AF269" s="61">
        <v>0</v>
      </c>
      <c r="AG269" s="61">
        <v>0</v>
      </c>
      <c r="AH269" s="92">
        <v>0.5</v>
      </c>
      <c r="AI269" s="112">
        <v>100</v>
      </c>
      <c r="AJ269" s="93">
        <f t="shared" si="124"/>
        <v>122.56270000000001</v>
      </c>
      <c r="AK269" s="94"/>
      <c r="AL269" s="62"/>
      <c r="AM269" s="63">
        <f t="shared" si="125"/>
        <v>100</v>
      </c>
      <c r="AN269" s="63">
        <f t="shared" si="126"/>
        <v>1</v>
      </c>
      <c r="AO269" s="63">
        <f t="shared" si="127"/>
        <v>0</v>
      </c>
      <c r="AP269" s="63"/>
      <c r="AQ269" s="63">
        <f t="shared" si="128"/>
        <v>20</v>
      </c>
      <c r="AR269" s="63">
        <f t="shared" si="129"/>
        <v>1</v>
      </c>
      <c r="AS269" s="63">
        <f t="shared" si="130"/>
        <v>0</v>
      </c>
      <c r="AT269" s="63">
        <f t="shared" si="131"/>
        <v>0</v>
      </c>
      <c r="AU269" s="63">
        <f t="shared" si="132"/>
        <v>0</v>
      </c>
      <c r="AV269" s="63">
        <f t="shared" si="133"/>
        <v>0</v>
      </c>
      <c r="AW269" s="63">
        <f t="shared" si="134"/>
        <v>2</v>
      </c>
      <c r="AX269" s="63">
        <f t="shared" si="135"/>
        <v>2</v>
      </c>
      <c r="AY269" s="64">
        <f t="shared" si="136"/>
        <v>0.56270000000000664</v>
      </c>
      <c r="AZ269" s="65">
        <f t="shared" si="137"/>
        <v>122.56270000000001</v>
      </c>
      <c r="BA269" s="45"/>
      <c r="BB269" s="66">
        <f t="shared" si="138"/>
        <v>122.56270000000001</v>
      </c>
      <c r="BC269" s="62">
        <f t="shared" si="139"/>
        <v>22.562700000000007</v>
      </c>
      <c r="BD269" s="62">
        <f t="shared" si="140"/>
        <v>22.562700000000007</v>
      </c>
      <c r="BE269" s="62">
        <f t="shared" si="141"/>
        <v>2.5627000000000066</v>
      </c>
      <c r="BF269" s="62">
        <f t="shared" si="142"/>
        <v>2.5627000000000066</v>
      </c>
      <c r="BG269" s="62">
        <f t="shared" si="143"/>
        <v>2.5627000000000066</v>
      </c>
      <c r="BH269" s="62">
        <f t="shared" si="144"/>
        <v>0.56270000000000664</v>
      </c>
      <c r="BI269" s="62"/>
    </row>
    <row r="270" spans="1:61" ht="30" customHeight="1">
      <c r="A270" s="83">
        <v>258</v>
      </c>
      <c r="B270" s="50">
        <v>2650</v>
      </c>
      <c r="C270" s="84" t="s">
        <v>646</v>
      </c>
      <c r="D270" s="84" t="s">
        <v>647</v>
      </c>
      <c r="E270" s="85" t="s">
        <v>631</v>
      </c>
      <c r="F270" s="68">
        <v>40557</v>
      </c>
      <c r="G270" s="51">
        <v>208</v>
      </c>
      <c r="H270" s="52">
        <v>26</v>
      </c>
      <c r="I270" s="53">
        <f t="shared" si="117"/>
        <v>208</v>
      </c>
      <c r="J270" s="86"/>
      <c r="K270" s="87">
        <f t="shared" si="118"/>
        <v>0</v>
      </c>
      <c r="L270" s="86"/>
      <c r="M270" s="88">
        <f t="shared" si="119"/>
        <v>0</v>
      </c>
      <c r="N270" s="89"/>
      <c r="O270" s="87">
        <f t="shared" si="120"/>
        <v>0</v>
      </c>
      <c r="P270" s="57">
        <v>0</v>
      </c>
      <c r="Q270" s="57">
        <v>0</v>
      </c>
      <c r="R270" s="54"/>
      <c r="S270" s="55">
        <v>11</v>
      </c>
      <c r="T270" s="56"/>
      <c r="U270" s="57">
        <f t="shared" si="121"/>
        <v>0</v>
      </c>
      <c r="V270" s="57">
        <v>10</v>
      </c>
      <c r="W270" s="90">
        <v>7</v>
      </c>
      <c r="X270" s="56"/>
      <c r="Y270" s="91">
        <f t="shared" si="122"/>
        <v>0</v>
      </c>
      <c r="Z270" s="58"/>
      <c r="AA270" s="59"/>
      <c r="AB270" s="59">
        <v>0</v>
      </c>
      <c r="AC270" s="60">
        <f t="shared" si="123"/>
        <v>236</v>
      </c>
      <c r="AD270" s="60"/>
      <c r="AE270" s="61">
        <f t="shared" si="145"/>
        <v>4.72</v>
      </c>
      <c r="AF270" s="61">
        <v>0</v>
      </c>
      <c r="AG270" s="61">
        <v>0</v>
      </c>
      <c r="AH270" s="92">
        <v>0.5</v>
      </c>
      <c r="AI270" s="112">
        <v>100</v>
      </c>
      <c r="AJ270" s="93">
        <f t="shared" si="124"/>
        <v>130.78</v>
      </c>
      <c r="AK270" s="94"/>
      <c r="AL270" s="62"/>
      <c r="AM270" s="63">
        <f t="shared" si="125"/>
        <v>100</v>
      </c>
      <c r="AN270" s="63">
        <f t="shared" si="126"/>
        <v>1</v>
      </c>
      <c r="AO270" s="63">
        <f t="shared" si="127"/>
        <v>0</v>
      </c>
      <c r="AP270" s="63"/>
      <c r="AQ270" s="63">
        <f t="shared" si="128"/>
        <v>20</v>
      </c>
      <c r="AR270" s="63">
        <f t="shared" si="129"/>
        <v>1</v>
      </c>
      <c r="AS270" s="63">
        <f t="shared" si="130"/>
        <v>10</v>
      </c>
      <c r="AT270" s="63">
        <f t="shared" si="131"/>
        <v>1</v>
      </c>
      <c r="AU270" s="63">
        <f t="shared" si="132"/>
        <v>0</v>
      </c>
      <c r="AV270" s="63">
        <f t="shared" si="133"/>
        <v>0</v>
      </c>
      <c r="AW270" s="63">
        <f t="shared" si="134"/>
        <v>0</v>
      </c>
      <c r="AX270" s="63">
        <f t="shared" si="135"/>
        <v>0</v>
      </c>
      <c r="AY270" s="64">
        <f t="shared" si="136"/>
        <v>0.78000000000000114</v>
      </c>
      <c r="AZ270" s="65">
        <f t="shared" si="137"/>
        <v>130.78</v>
      </c>
      <c r="BA270" s="45"/>
      <c r="BB270" s="66">
        <f t="shared" si="138"/>
        <v>130.78</v>
      </c>
      <c r="BC270" s="62">
        <f t="shared" si="139"/>
        <v>30.78</v>
      </c>
      <c r="BD270" s="62">
        <f t="shared" si="140"/>
        <v>30.78</v>
      </c>
      <c r="BE270" s="62">
        <f t="shared" si="141"/>
        <v>10.780000000000001</v>
      </c>
      <c r="BF270" s="62">
        <f t="shared" si="142"/>
        <v>0.78000000000000114</v>
      </c>
      <c r="BG270" s="62">
        <f t="shared" si="143"/>
        <v>0.78000000000000114</v>
      </c>
      <c r="BH270" s="62">
        <f t="shared" si="144"/>
        <v>0.78000000000000114</v>
      </c>
      <c r="BI270" s="62"/>
    </row>
    <row r="271" spans="1:61" ht="30" customHeight="1">
      <c r="A271" s="83">
        <v>259</v>
      </c>
      <c r="B271" s="50">
        <v>3309</v>
      </c>
      <c r="C271" s="84" t="s">
        <v>187</v>
      </c>
      <c r="D271" s="84" t="s">
        <v>648</v>
      </c>
      <c r="E271" s="85" t="s">
        <v>631</v>
      </c>
      <c r="F271" s="68">
        <v>41061</v>
      </c>
      <c r="G271" s="51">
        <v>208</v>
      </c>
      <c r="H271" s="52">
        <v>26</v>
      </c>
      <c r="I271" s="53">
        <f t="shared" si="117"/>
        <v>208</v>
      </c>
      <c r="J271" s="86"/>
      <c r="K271" s="87">
        <f t="shared" si="118"/>
        <v>0</v>
      </c>
      <c r="L271" s="86"/>
      <c r="M271" s="88">
        <f t="shared" si="119"/>
        <v>0</v>
      </c>
      <c r="N271" s="89"/>
      <c r="O271" s="87">
        <f t="shared" si="120"/>
        <v>0</v>
      </c>
      <c r="P271" s="57">
        <v>0</v>
      </c>
      <c r="Q271" s="57">
        <v>0</v>
      </c>
      <c r="R271" s="54"/>
      <c r="S271" s="55">
        <v>11</v>
      </c>
      <c r="T271" s="56"/>
      <c r="U271" s="57">
        <f t="shared" si="121"/>
        <v>0</v>
      </c>
      <c r="V271" s="57">
        <v>10</v>
      </c>
      <c r="W271" s="90">
        <v>7</v>
      </c>
      <c r="X271" s="56"/>
      <c r="Y271" s="91">
        <f t="shared" si="122"/>
        <v>0</v>
      </c>
      <c r="Z271" s="58"/>
      <c r="AA271" s="59"/>
      <c r="AB271" s="59">
        <v>0</v>
      </c>
      <c r="AC271" s="60">
        <f t="shared" si="123"/>
        <v>236</v>
      </c>
      <c r="AD271" s="60"/>
      <c r="AE271" s="61">
        <f t="shared" si="145"/>
        <v>4.72</v>
      </c>
      <c r="AF271" s="61">
        <v>0</v>
      </c>
      <c r="AG271" s="61">
        <v>0</v>
      </c>
      <c r="AH271" s="92">
        <v>0.5</v>
      </c>
      <c r="AI271" s="112">
        <v>100</v>
      </c>
      <c r="AJ271" s="93">
        <f t="shared" si="124"/>
        <v>130.78</v>
      </c>
      <c r="AK271" s="94"/>
      <c r="AL271" s="62"/>
      <c r="AM271" s="63">
        <f t="shared" si="125"/>
        <v>100</v>
      </c>
      <c r="AN271" s="63">
        <f t="shared" si="126"/>
        <v>1</v>
      </c>
      <c r="AO271" s="63">
        <f t="shared" si="127"/>
        <v>0</v>
      </c>
      <c r="AP271" s="63"/>
      <c r="AQ271" s="63">
        <f t="shared" si="128"/>
        <v>20</v>
      </c>
      <c r="AR271" s="63">
        <f t="shared" si="129"/>
        <v>1</v>
      </c>
      <c r="AS271" s="63">
        <f t="shared" si="130"/>
        <v>10</v>
      </c>
      <c r="AT271" s="63">
        <f t="shared" si="131"/>
        <v>1</v>
      </c>
      <c r="AU271" s="63">
        <f t="shared" si="132"/>
        <v>0</v>
      </c>
      <c r="AV271" s="63">
        <f t="shared" si="133"/>
        <v>0</v>
      </c>
      <c r="AW271" s="63">
        <f t="shared" si="134"/>
        <v>0</v>
      </c>
      <c r="AX271" s="63">
        <f t="shared" si="135"/>
        <v>0</v>
      </c>
      <c r="AY271" s="64">
        <f t="shared" si="136"/>
        <v>0.78000000000000114</v>
      </c>
      <c r="AZ271" s="65">
        <f t="shared" si="137"/>
        <v>130.78</v>
      </c>
      <c r="BA271" s="45"/>
      <c r="BB271" s="66">
        <f t="shared" si="138"/>
        <v>130.78</v>
      </c>
      <c r="BC271" s="62">
        <f t="shared" si="139"/>
        <v>30.78</v>
      </c>
      <c r="BD271" s="62">
        <f t="shared" si="140"/>
        <v>30.78</v>
      </c>
      <c r="BE271" s="62">
        <f t="shared" si="141"/>
        <v>10.780000000000001</v>
      </c>
      <c r="BF271" s="62">
        <f t="shared" si="142"/>
        <v>0.78000000000000114</v>
      </c>
      <c r="BG271" s="62">
        <f t="shared" si="143"/>
        <v>0.78000000000000114</v>
      </c>
      <c r="BH271" s="62">
        <f t="shared" si="144"/>
        <v>0.78000000000000114</v>
      </c>
      <c r="BI271" s="62"/>
    </row>
    <row r="272" spans="1:61" ht="30" customHeight="1">
      <c r="A272" s="83">
        <v>260</v>
      </c>
      <c r="B272" s="50">
        <v>3496</v>
      </c>
      <c r="C272" s="84" t="s">
        <v>282</v>
      </c>
      <c r="D272" s="84" t="s">
        <v>644</v>
      </c>
      <c r="E272" s="85" t="s">
        <v>631</v>
      </c>
      <c r="F272" s="68">
        <v>41137</v>
      </c>
      <c r="G272" s="51">
        <v>208</v>
      </c>
      <c r="H272" s="52">
        <v>26</v>
      </c>
      <c r="I272" s="53">
        <f t="shared" si="117"/>
        <v>208</v>
      </c>
      <c r="J272" s="86"/>
      <c r="K272" s="87">
        <f t="shared" si="118"/>
        <v>0</v>
      </c>
      <c r="L272" s="86"/>
      <c r="M272" s="88">
        <f t="shared" si="119"/>
        <v>0</v>
      </c>
      <c r="N272" s="89"/>
      <c r="O272" s="87">
        <f t="shared" si="120"/>
        <v>0</v>
      </c>
      <c r="P272" s="57">
        <v>0</v>
      </c>
      <c r="Q272" s="57">
        <v>0</v>
      </c>
      <c r="R272" s="54"/>
      <c r="S272" s="55">
        <v>11</v>
      </c>
      <c r="T272" s="56"/>
      <c r="U272" s="57">
        <f t="shared" si="121"/>
        <v>0</v>
      </c>
      <c r="V272" s="57">
        <v>10</v>
      </c>
      <c r="W272" s="90">
        <v>7</v>
      </c>
      <c r="X272" s="56"/>
      <c r="Y272" s="91">
        <f t="shared" si="122"/>
        <v>0</v>
      </c>
      <c r="Z272" s="58"/>
      <c r="AA272" s="59"/>
      <c r="AB272" s="59">
        <v>0</v>
      </c>
      <c r="AC272" s="60">
        <f t="shared" si="123"/>
        <v>236</v>
      </c>
      <c r="AD272" s="60"/>
      <c r="AE272" s="61">
        <f t="shared" si="145"/>
        <v>4.72</v>
      </c>
      <c r="AF272" s="61">
        <v>0</v>
      </c>
      <c r="AG272" s="61">
        <v>0</v>
      </c>
      <c r="AH272" s="92">
        <v>0.5</v>
      </c>
      <c r="AI272" s="112">
        <v>100</v>
      </c>
      <c r="AJ272" s="93">
        <f t="shared" si="124"/>
        <v>130.78</v>
      </c>
      <c r="AK272" s="94"/>
      <c r="AL272" s="62"/>
      <c r="AM272" s="63">
        <f t="shared" si="125"/>
        <v>100</v>
      </c>
      <c r="AN272" s="63">
        <f t="shared" si="126"/>
        <v>1</v>
      </c>
      <c r="AO272" s="63">
        <f t="shared" si="127"/>
        <v>0</v>
      </c>
      <c r="AP272" s="63"/>
      <c r="AQ272" s="63">
        <f t="shared" si="128"/>
        <v>20</v>
      </c>
      <c r="AR272" s="63">
        <f t="shared" si="129"/>
        <v>1</v>
      </c>
      <c r="AS272" s="63">
        <f t="shared" si="130"/>
        <v>10</v>
      </c>
      <c r="AT272" s="63">
        <f t="shared" si="131"/>
        <v>1</v>
      </c>
      <c r="AU272" s="63">
        <f t="shared" si="132"/>
        <v>0</v>
      </c>
      <c r="AV272" s="63">
        <f t="shared" si="133"/>
        <v>0</v>
      </c>
      <c r="AW272" s="63">
        <f t="shared" si="134"/>
        <v>0</v>
      </c>
      <c r="AX272" s="63">
        <f t="shared" si="135"/>
        <v>0</v>
      </c>
      <c r="AY272" s="64">
        <f t="shared" si="136"/>
        <v>0.78000000000000114</v>
      </c>
      <c r="AZ272" s="65">
        <f t="shared" si="137"/>
        <v>130.78</v>
      </c>
      <c r="BA272" s="45"/>
      <c r="BB272" s="66">
        <f t="shared" si="138"/>
        <v>130.78</v>
      </c>
      <c r="BC272" s="62">
        <f t="shared" si="139"/>
        <v>30.78</v>
      </c>
      <c r="BD272" s="62">
        <f t="shared" si="140"/>
        <v>30.78</v>
      </c>
      <c r="BE272" s="62">
        <f t="shared" si="141"/>
        <v>10.780000000000001</v>
      </c>
      <c r="BF272" s="62">
        <f t="shared" si="142"/>
        <v>0.78000000000000114</v>
      </c>
      <c r="BG272" s="62">
        <f t="shared" si="143"/>
        <v>0.78000000000000114</v>
      </c>
      <c r="BH272" s="62">
        <f t="shared" si="144"/>
        <v>0.78000000000000114</v>
      </c>
      <c r="BI272" s="62"/>
    </row>
    <row r="273" spans="1:61" ht="30" customHeight="1">
      <c r="A273" s="83">
        <v>261</v>
      </c>
      <c r="B273" s="50">
        <v>3590</v>
      </c>
      <c r="C273" s="84" t="s">
        <v>649</v>
      </c>
      <c r="D273" s="84" t="s">
        <v>650</v>
      </c>
      <c r="E273" s="85" t="s">
        <v>631</v>
      </c>
      <c r="F273" s="68">
        <v>41183</v>
      </c>
      <c r="G273" s="51">
        <v>208</v>
      </c>
      <c r="H273" s="52">
        <v>26</v>
      </c>
      <c r="I273" s="53">
        <f t="shared" si="117"/>
        <v>208</v>
      </c>
      <c r="J273" s="86"/>
      <c r="K273" s="87">
        <f t="shared" si="118"/>
        <v>0</v>
      </c>
      <c r="L273" s="86"/>
      <c r="M273" s="88">
        <f t="shared" si="119"/>
        <v>0</v>
      </c>
      <c r="N273" s="89"/>
      <c r="O273" s="87">
        <f t="shared" si="120"/>
        <v>0</v>
      </c>
      <c r="P273" s="57">
        <v>0</v>
      </c>
      <c r="Q273" s="57">
        <v>0</v>
      </c>
      <c r="R273" s="54"/>
      <c r="S273" s="55">
        <v>11</v>
      </c>
      <c r="T273" s="56"/>
      <c r="U273" s="57">
        <f t="shared" si="121"/>
        <v>0</v>
      </c>
      <c r="V273" s="57">
        <v>10</v>
      </c>
      <c r="W273" s="90">
        <v>7</v>
      </c>
      <c r="X273" s="56"/>
      <c r="Y273" s="91">
        <f t="shared" si="122"/>
        <v>0</v>
      </c>
      <c r="Z273" s="58"/>
      <c r="AA273" s="59"/>
      <c r="AB273" s="59">
        <v>0</v>
      </c>
      <c r="AC273" s="60">
        <f t="shared" si="123"/>
        <v>236</v>
      </c>
      <c r="AD273" s="60"/>
      <c r="AE273" s="61">
        <f t="shared" si="145"/>
        <v>4.72</v>
      </c>
      <c r="AF273" s="61">
        <v>0</v>
      </c>
      <c r="AG273" s="61">
        <v>0</v>
      </c>
      <c r="AH273" s="92">
        <v>0.5</v>
      </c>
      <c r="AI273" s="112">
        <v>100</v>
      </c>
      <c r="AJ273" s="93">
        <f t="shared" si="124"/>
        <v>130.78</v>
      </c>
      <c r="AK273" s="94"/>
      <c r="AL273" s="62"/>
      <c r="AM273" s="63">
        <f t="shared" si="125"/>
        <v>100</v>
      </c>
      <c r="AN273" s="63">
        <f t="shared" si="126"/>
        <v>1</v>
      </c>
      <c r="AO273" s="63">
        <f t="shared" si="127"/>
        <v>0</v>
      </c>
      <c r="AP273" s="63"/>
      <c r="AQ273" s="63">
        <f t="shared" si="128"/>
        <v>20</v>
      </c>
      <c r="AR273" s="63">
        <f t="shared" si="129"/>
        <v>1</v>
      </c>
      <c r="AS273" s="63">
        <f t="shared" si="130"/>
        <v>10</v>
      </c>
      <c r="AT273" s="63">
        <f t="shared" si="131"/>
        <v>1</v>
      </c>
      <c r="AU273" s="63">
        <f t="shared" si="132"/>
        <v>0</v>
      </c>
      <c r="AV273" s="63">
        <f t="shared" si="133"/>
        <v>0</v>
      </c>
      <c r="AW273" s="63">
        <f t="shared" si="134"/>
        <v>0</v>
      </c>
      <c r="AX273" s="63">
        <f t="shared" si="135"/>
        <v>0</v>
      </c>
      <c r="AY273" s="64">
        <f t="shared" si="136"/>
        <v>0.78000000000000114</v>
      </c>
      <c r="AZ273" s="65">
        <f t="shared" si="137"/>
        <v>130.78</v>
      </c>
      <c r="BA273" s="45"/>
      <c r="BB273" s="66">
        <f t="shared" si="138"/>
        <v>130.78</v>
      </c>
      <c r="BC273" s="62">
        <f t="shared" si="139"/>
        <v>30.78</v>
      </c>
      <c r="BD273" s="62">
        <f t="shared" si="140"/>
        <v>30.78</v>
      </c>
      <c r="BE273" s="62">
        <f t="shared" si="141"/>
        <v>10.780000000000001</v>
      </c>
      <c r="BF273" s="62">
        <f t="shared" si="142"/>
        <v>0.78000000000000114</v>
      </c>
      <c r="BG273" s="62">
        <f t="shared" si="143"/>
        <v>0.78000000000000114</v>
      </c>
      <c r="BH273" s="62">
        <f t="shared" si="144"/>
        <v>0.78000000000000114</v>
      </c>
      <c r="BI273" s="62"/>
    </row>
    <row r="274" spans="1:61" ht="30" customHeight="1">
      <c r="A274" s="83">
        <v>262</v>
      </c>
      <c r="B274" s="50">
        <v>3714</v>
      </c>
      <c r="C274" s="84" t="s">
        <v>604</v>
      </c>
      <c r="D274" s="84" t="s">
        <v>156</v>
      </c>
      <c r="E274" s="85" t="s">
        <v>631</v>
      </c>
      <c r="F274" s="68">
        <v>41260</v>
      </c>
      <c r="G274" s="51">
        <v>208</v>
      </c>
      <c r="H274" s="52">
        <v>26</v>
      </c>
      <c r="I274" s="53">
        <f t="shared" si="117"/>
        <v>208</v>
      </c>
      <c r="J274" s="86"/>
      <c r="K274" s="87">
        <f t="shared" si="118"/>
        <v>0</v>
      </c>
      <c r="L274" s="86"/>
      <c r="M274" s="88">
        <f t="shared" si="119"/>
        <v>0</v>
      </c>
      <c r="N274" s="89"/>
      <c r="O274" s="87">
        <f t="shared" si="120"/>
        <v>0</v>
      </c>
      <c r="P274" s="57">
        <v>0</v>
      </c>
      <c r="Q274" s="57">
        <v>0</v>
      </c>
      <c r="R274" s="54"/>
      <c r="S274" s="55">
        <v>11</v>
      </c>
      <c r="T274" s="56"/>
      <c r="U274" s="57">
        <f t="shared" si="121"/>
        <v>0</v>
      </c>
      <c r="V274" s="57">
        <v>9.423</v>
      </c>
      <c r="W274" s="90">
        <v>7</v>
      </c>
      <c r="X274" s="56">
        <v>12.01</v>
      </c>
      <c r="Y274" s="91">
        <f t="shared" si="122"/>
        <v>12.01</v>
      </c>
      <c r="Z274" s="58"/>
      <c r="AA274" s="59"/>
      <c r="AB274" s="59">
        <v>0</v>
      </c>
      <c r="AC274" s="60">
        <f t="shared" si="123"/>
        <v>223.41300000000001</v>
      </c>
      <c r="AD274" s="60"/>
      <c r="AE274" s="61">
        <f t="shared" si="145"/>
        <v>4.4682599999999999</v>
      </c>
      <c r="AF274" s="61">
        <v>0</v>
      </c>
      <c r="AG274" s="61">
        <v>0</v>
      </c>
      <c r="AH274" s="92"/>
      <c r="AI274" s="112">
        <v>100</v>
      </c>
      <c r="AJ274" s="93">
        <f t="shared" si="124"/>
        <v>118.94474000000002</v>
      </c>
      <c r="AK274" s="94"/>
      <c r="AL274" s="62"/>
      <c r="AM274" s="63">
        <f t="shared" si="125"/>
        <v>100</v>
      </c>
      <c r="AN274" s="63">
        <f t="shared" si="126"/>
        <v>1</v>
      </c>
      <c r="AO274" s="63">
        <f t="shared" si="127"/>
        <v>0</v>
      </c>
      <c r="AP274" s="63"/>
      <c r="AQ274" s="63">
        <f t="shared" si="128"/>
        <v>0</v>
      </c>
      <c r="AR274" s="63">
        <f t="shared" si="129"/>
        <v>0</v>
      </c>
      <c r="AS274" s="63">
        <f t="shared" si="130"/>
        <v>10</v>
      </c>
      <c r="AT274" s="63">
        <f t="shared" si="131"/>
        <v>1</v>
      </c>
      <c r="AU274" s="63">
        <f t="shared" si="132"/>
        <v>5</v>
      </c>
      <c r="AV274" s="63">
        <f t="shared" si="133"/>
        <v>1</v>
      </c>
      <c r="AW274" s="63">
        <f t="shared" si="134"/>
        <v>3</v>
      </c>
      <c r="AX274" s="63">
        <f t="shared" si="135"/>
        <v>3</v>
      </c>
      <c r="AY274" s="64">
        <f t="shared" si="136"/>
        <v>0.94474000000002434</v>
      </c>
      <c r="AZ274" s="65">
        <f t="shared" si="137"/>
        <v>118.94474000000002</v>
      </c>
      <c r="BA274" s="45"/>
      <c r="BB274" s="66">
        <f t="shared" si="138"/>
        <v>118.94474000000002</v>
      </c>
      <c r="BC274" s="62">
        <f t="shared" si="139"/>
        <v>18.944740000000024</v>
      </c>
      <c r="BD274" s="62">
        <f t="shared" si="140"/>
        <v>18.944740000000024</v>
      </c>
      <c r="BE274" s="62">
        <f t="shared" si="141"/>
        <v>18.944740000000024</v>
      </c>
      <c r="BF274" s="62">
        <f t="shared" si="142"/>
        <v>8.9447400000000243</v>
      </c>
      <c r="BG274" s="62">
        <f t="shared" si="143"/>
        <v>3.9447400000000243</v>
      </c>
      <c r="BH274" s="62">
        <f t="shared" si="144"/>
        <v>0.94474000000002434</v>
      </c>
      <c r="BI274" s="62"/>
    </row>
    <row r="275" spans="1:61" ht="30" customHeight="1">
      <c r="A275" s="83">
        <v>263</v>
      </c>
      <c r="B275" s="50">
        <v>3764</v>
      </c>
      <c r="C275" s="84" t="s">
        <v>651</v>
      </c>
      <c r="D275" s="84" t="s">
        <v>652</v>
      </c>
      <c r="E275" s="85" t="s">
        <v>631</v>
      </c>
      <c r="F275" s="68">
        <v>41289</v>
      </c>
      <c r="G275" s="51">
        <v>208</v>
      </c>
      <c r="H275" s="52">
        <v>26</v>
      </c>
      <c r="I275" s="53">
        <f t="shared" si="117"/>
        <v>208</v>
      </c>
      <c r="J275" s="86"/>
      <c r="K275" s="87">
        <f t="shared" si="118"/>
        <v>0</v>
      </c>
      <c r="L275" s="86"/>
      <c r="M275" s="88">
        <f t="shared" si="119"/>
        <v>0</v>
      </c>
      <c r="N275" s="89"/>
      <c r="O275" s="87">
        <f t="shared" si="120"/>
        <v>0</v>
      </c>
      <c r="P275" s="57">
        <v>0</v>
      </c>
      <c r="Q275" s="57">
        <v>0</v>
      </c>
      <c r="R275" s="54"/>
      <c r="S275" s="55">
        <v>11</v>
      </c>
      <c r="T275" s="56"/>
      <c r="U275" s="57">
        <f t="shared" si="121"/>
        <v>0</v>
      </c>
      <c r="V275" s="57">
        <v>10</v>
      </c>
      <c r="W275" s="90">
        <v>7</v>
      </c>
      <c r="X275" s="56"/>
      <c r="Y275" s="91">
        <f t="shared" si="122"/>
        <v>0</v>
      </c>
      <c r="Z275" s="58"/>
      <c r="AA275" s="59"/>
      <c r="AB275" s="59">
        <v>0</v>
      </c>
      <c r="AC275" s="60">
        <f t="shared" si="123"/>
        <v>236</v>
      </c>
      <c r="AD275" s="60"/>
      <c r="AE275" s="61">
        <f t="shared" si="145"/>
        <v>4.72</v>
      </c>
      <c r="AF275" s="61">
        <v>0</v>
      </c>
      <c r="AG275" s="61">
        <v>0</v>
      </c>
      <c r="AH275" s="92">
        <v>0.5</v>
      </c>
      <c r="AI275" s="112">
        <v>100</v>
      </c>
      <c r="AJ275" s="93">
        <f t="shared" si="124"/>
        <v>130.78</v>
      </c>
      <c r="AK275" s="94"/>
      <c r="AL275" s="62"/>
      <c r="AM275" s="63">
        <f t="shared" si="125"/>
        <v>100</v>
      </c>
      <c r="AN275" s="63">
        <f t="shared" si="126"/>
        <v>1</v>
      </c>
      <c r="AO275" s="63">
        <f t="shared" si="127"/>
        <v>0</v>
      </c>
      <c r="AP275" s="63"/>
      <c r="AQ275" s="63">
        <f t="shared" si="128"/>
        <v>20</v>
      </c>
      <c r="AR275" s="63">
        <f t="shared" si="129"/>
        <v>1</v>
      </c>
      <c r="AS275" s="63">
        <f t="shared" si="130"/>
        <v>10</v>
      </c>
      <c r="AT275" s="63">
        <f t="shared" si="131"/>
        <v>1</v>
      </c>
      <c r="AU275" s="63">
        <f t="shared" si="132"/>
        <v>0</v>
      </c>
      <c r="AV275" s="63">
        <f t="shared" si="133"/>
        <v>0</v>
      </c>
      <c r="AW275" s="63">
        <f t="shared" si="134"/>
        <v>0</v>
      </c>
      <c r="AX275" s="63">
        <f t="shared" si="135"/>
        <v>0</v>
      </c>
      <c r="AY275" s="64">
        <f t="shared" si="136"/>
        <v>0.78000000000000114</v>
      </c>
      <c r="AZ275" s="65">
        <f t="shared" si="137"/>
        <v>130.78</v>
      </c>
      <c r="BA275" s="45"/>
      <c r="BB275" s="66">
        <f t="shared" si="138"/>
        <v>130.78</v>
      </c>
      <c r="BC275" s="62">
        <f t="shared" si="139"/>
        <v>30.78</v>
      </c>
      <c r="BD275" s="62">
        <f t="shared" si="140"/>
        <v>30.78</v>
      </c>
      <c r="BE275" s="62">
        <f t="shared" si="141"/>
        <v>10.780000000000001</v>
      </c>
      <c r="BF275" s="62">
        <f t="shared" si="142"/>
        <v>0.78000000000000114</v>
      </c>
      <c r="BG275" s="62">
        <f t="shared" si="143"/>
        <v>0.78000000000000114</v>
      </c>
      <c r="BH275" s="62">
        <f t="shared" si="144"/>
        <v>0.78000000000000114</v>
      </c>
      <c r="BI275" s="62"/>
    </row>
    <row r="276" spans="1:61" ht="30" customHeight="1">
      <c r="A276" s="83">
        <v>264</v>
      </c>
      <c r="B276" s="50">
        <v>4692</v>
      </c>
      <c r="C276" s="84" t="s">
        <v>146</v>
      </c>
      <c r="D276" s="84" t="s">
        <v>501</v>
      </c>
      <c r="E276" s="85" t="s">
        <v>631</v>
      </c>
      <c r="F276" s="68">
        <v>41883</v>
      </c>
      <c r="G276" s="51">
        <v>208</v>
      </c>
      <c r="H276" s="52">
        <v>26</v>
      </c>
      <c r="I276" s="53">
        <f t="shared" si="117"/>
        <v>208</v>
      </c>
      <c r="J276" s="86"/>
      <c r="K276" s="87">
        <f t="shared" si="118"/>
        <v>0</v>
      </c>
      <c r="L276" s="86"/>
      <c r="M276" s="88">
        <f t="shared" si="119"/>
        <v>0</v>
      </c>
      <c r="N276" s="89"/>
      <c r="O276" s="87">
        <f t="shared" si="120"/>
        <v>0</v>
      </c>
      <c r="P276" s="57">
        <v>0</v>
      </c>
      <c r="Q276" s="57">
        <v>0</v>
      </c>
      <c r="R276" s="54"/>
      <c r="S276" s="55">
        <v>11</v>
      </c>
      <c r="T276" s="56"/>
      <c r="U276" s="57">
        <f t="shared" si="121"/>
        <v>0</v>
      </c>
      <c r="V276" s="57">
        <v>10</v>
      </c>
      <c r="W276" s="90">
        <v>7</v>
      </c>
      <c r="X276" s="56"/>
      <c r="Y276" s="91">
        <f t="shared" si="122"/>
        <v>0</v>
      </c>
      <c r="Z276" s="58"/>
      <c r="AA276" s="59"/>
      <c r="AB276" s="59">
        <v>0</v>
      </c>
      <c r="AC276" s="60">
        <f t="shared" si="123"/>
        <v>236</v>
      </c>
      <c r="AD276" s="60"/>
      <c r="AE276" s="61">
        <f t="shared" si="145"/>
        <v>4.72</v>
      </c>
      <c r="AF276" s="61">
        <v>0</v>
      </c>
      <c r="AG276" s="61">
        <v>0</v>
      </c>
      <c r="AH276" s="92">
        <v>0.5</v>
      </c>
      <c r="AI276" s="112">
        <v>100</v>
      </c>
      <c r="AJ276" s="93">
        <f t="shared" si="124"/>
        <v>130.78</v>
      </c>
      <c r="AK276" s="94"/>
      <c r="AL276" s="62"/>
      <c r="AM276" s="63">
        <f t="shared" si="125"/>
        <v>100</v>
      </c>
      <c r="AN276" s="63">
        <f t="shared" si="126"/>
        <v>1</v>
      </c>
      <c r="AO276" s="63">
        <f t="shared" si="127"/>
        <v>0</v>
      </c>
      <c r="AP276" s="63"/>
      <c r="AQ276" s="63">
        <f t="shared" si="128"/>
        <v>20</v>
      </c>
      <c r="AR276" s="63">
        <f t="shared" si="129"/>
        <v>1</v>
      </c>
      <c r="AS276" s="63">
        <f t="shared" si="130"/>
        <v>10</v>
      </c>
      <c r="AT276" s="63">
        <f t="shared" si="131"/>
        <v>1</v>
      </c>
      <c r="AU276" s="63">
        <f t="shared" si="132"/>
        <v>0</v>
      </c>
      <c r="AV276" s="63">
        <f t="shared" si="133"/>
        <v>0</v>
      </c>
      <c r="AW276" s="63">
        <f t="shared" si="134"/>
        <v>0</v>
      </c>
      <c r="AX276" s="63">
        <f t="shared" si="135"/>
        <v>0</v>
      </c>
      <c r="AY276" s="64">
        <f t="shared" si="136"/>
        <v>0.78000000000000114</v>
      </c>
      <c r="AZ276" s="65">
        <f t="shared" si="137"/>
        <v>130.78</v>
      </c>
      <c r="BA276" s="45"/>
      <c r="BB276" s="66">
        <f t="shared" si="138"/>
        <v>130.78</v>
      </c>
      <c r="BC276" s="62">
        <f t="shared" si="139"/>
        <v>30.78</v>
      </c>
      <c r="BD276" s="62">
        <f t="shared" si="140"/>
        <v>30.78</v>
      </c>
      <c r="BE276" s="62">
        <f t="shared" si="141"/>
        <v>10.780000000000001</v>
      </c>
      <c r="BF276" s="62">
        <f t="shared" si="142"/>
        <v>0.78000000000000114</v>
      </c>
      <c r="BG276" s="62">
        <f t="shared" si="143"/>
        <v>0.78000000000000114</v>
      </c>
      <c r="BH276" s="62">
        <f t="shared" si="144"/>
        <v>0.78000000000000114</v>
      </c>
      <c r="BI276" s="62"/>
    </row>
    <row r="277" spans="1:61" ht="30" customHeight="1">
      <c r="A277" s="83">
        <v>265</v>
      </c>
      <c r="B277" s="50">
        <v>4889</v>
      </c>
      <c r="C277" s="84" t="s">
        <v>653</v>
      </c>
      <c r="D277" s="84" t="s">
        <v>654</v>
      </c>
      <c r="E277" s="85" t="s">
        <v>631</v>
      </c>
      <c r="F277" s="68">
        <v>41932</v>
      </c>
      <c r="G277" s="51">
        <v>208</v>
      </c>
      <c r="H277" s="52">
        <v>26</v>
      </c>
      <c r="I277" s="53">
        <f t="shared" si="117"/>
        <v>208</v>
      </c>
      <c r="J277" s="86"/>
      <c r="K277" s="87">
        <f t="shared" si="118"/>
        <v>0</v>
      </c>
      <c r="L277" s="86"/>
      <c r="M277" s="88">
        <f t="shared" si="119"/>
        <v>0</v>
      </c>
      <c r="N277" s="89"/>
      <c r="O277" s="87">
        <f t="shared" si="120"/>
        <v>0</v>
      </c>
      <c r="P277" s="57">
        <v>0</v>
      </c>
      <c r="Q277" s="57">
        <v>0</v>
      </c>
      <c r="R277" s="54"/>
      <c r="S277" s="55">
        <v>11</v>
      </c>
      <c r="T277" s="56"/>
      <c r="U277" s="57">
        <f t="shared" si="121"/>
        <v>0</v>
      </c>
      <c r="V277" s="57">
        <v>10</v>
      </c>
      <c r="W277" s="90">
        <v>7</v>
      </c>
      <c r="X277" s="56"/>
      <c r="Y277" s="91">
        <f t="shared" si="122"/>
        <v>0</v>
      </c>
      <c r="Z277" s="58"/>
      <c r="AA277" s="59"/>
      <c r="AB277" s="59">
        <v>0</v>
      </c>
      <c r="AC277" s="60">
        <f t="shared" si="123"/>
        <v>236</v>
      </c>
      <c r="AD277" s="60"/>
      <c r="AE277" s="61">
        <f t="shared" si="145"/>
        <v>4.72</v>
      </c>
      <c r="AF277" s="61">
        <v>0</v>
      </c>
      <c r="AG277" s="61">
        <v>0</v>
      </c>
      <c r="AH277" s="92"/>
      <c r="AI277" s="112">
        <v>100</v>
      </c>
      <c r="AJ277" s="93">
        <f t="shared" si="124"/>
        <v>131.28</v>
      </c>
      <c r="AK277" s="94"/>
      <c r="AL277" s="62"/>
      <c r="AM277" s="63">
        <f t="shared" si="125"/>
        <v>100</v>
      </c>
      <c r="AN277" s="63">
        <f t="shared" si="126"/>
        <v>1</v>
      </c>
      <c r="AO277" s="63">
        <f t="shared" si="127"/>
        <v>0</v>
      </c>
      <c r="AP277" s="63"/>
      <c r="AQ277" s="63">
        <f t="shared" si="128"/>
        <v>20</v>
      </c>
      <c r="AR277" s="63">
        <f t="shared" si="129"/>
        <v>1</v>
      </c>
      <c r="AS277" s="63">
        <f t="shared" si="130"/>
        <v>10</v>
      </c>
      <c r="AT277" s="63">
        <f t="shared" si="131"/>
        <v>1</v>
      </c>
      <c r="AU277" s="63">
        <f t="shared" si="132"/>
        <v>0</v>
      </c>
      <c r="AV277" s="63">
        <f t="shared" si="133"/>
        <v>0</v>
      </c>
      <c r="AW277" s="63">
        <f t="shared" si="134"/>
        <v>1</v>
      </c>
      <c r="AX277" s="63">
        <f t="shared" si="135"/>
        <v>1</v>
      </c>
      <c r="AY277" s="64">
        <f t="shared" si="136"/>
        <v>0.28000000000000114</v>
      </c>
      <c r="AZ277" s="65">
        <f t="shared" si="137"/>
        <v>131.28</v>
      </c>
      <c r="BA277" s="45"/>
      <c r="BB277" s="66">
        <f t="shared" si="138"/>
        <v>131.28</v>
      </c>
      <c r="BC277" s="62">
        <f t="shared" si="139"/>
        <v>31.28</v>
      </c>
      <c r="BD277" s="62">
        <f t="shared" si="140"/>
        <v>31.28</v>
      </c>
      <c r="BE277" s="62">
        <f t="shared" si="141"/>
        <v>11.280000000000001</v>
      </c>
      <c r="BF277" s="62">
        <f t="shared" si="142"/>
        <v>1.2800000000000011</v>
      </c>
      <c r="BG277" s="62">
        <f t="shared" si="143"/>
        <v>1.2800000000000011</v>
      </c>
      <c r="BH277" s="62">
        <f t="shared" si="144"/>
        <v>0.28000000000000114</v>
      </c>
      <c r="BI277" s="62"/>
    </row>
    <row r="278" spans="1:61" ht="30" customHeight="1">
      <c r="A278" s="83">
        <v>266</v>
      </c>
      <c r="B278" s="50">
        <v>4956</v>
      </c>
      <c r="C278" s="84" t="s">
        <v>655</v>
      </c>
      <c r="D278" s="84" t="s">
        <v>656</v>
      </c>
      <c r="E278" s="85" t="s">
        <v>631</v>
      </c>
      <c r="F278" s="68">
        <v>41974</v>
      </c>
      <c r="G278" s="51">
        <v>208</v>
      </c>
      <c r="H278" s="52">
        <v>26</v>
      </c>
      <c r="I278" s="53">
        <f t="shared" si="117"/>
        <v>208</v>
      </c>
      <c r="J278" s="86"/>
      <c r="K278" s="87">
        <f t="shared" si="118"/>
        <v>0</v>
      </c>
      <c r="L278" s="86"/>
      <c r="M278" s="88">
        <f t="shared" si="119"/>
        <v>0</v>
      </c>
      <c r="N278" s="89"/>
      <c r="O278" s="87">
        <f t="shared" si="120"/>
        <v>0</v>
      </c>
      <c r="P278" s="57">
        <v>0</v>
      </c>
      <c r="Q278" s="57">
        <v>0</v>
      </c>
      <c r="R278" s="54"/>
      <c r="S278" s="55">
        <v>11</v>
      </c>
      <c r="T278" s="56"/>
      <c r="U278" s="57">
        <f t="shared" si="121"/>
        <v>0</v>
      </c>
      <c r="V278" s="57">
        <v>0</v>
      </c>
      <c r="W278" s="90">
        <v>7</v>
      </c>
      <c r="X278" s="56">
        <v>34.35</v>
      </c>
      <c r="Y278" s="91">
        <f t="shared" si="122"/>
        <v>34.35</v>
      </c>
      <c r="Z278" s="58"/>
      <c r="AA278" s="59"/>
      <c r="AB278" s="59">
        <v>0</v>
      </c>
      <c r="AC278" s="60">
        <f t="shared" si="123"/>
        <v>191.65</v>
      </c>
      <c r="AD278" s="60"/>
      <c r="AE278" s="61">
        <f t="shared" si="145"/>
        <v>3.8330000000000002</v>
      </c>
      <c r="AF278" s="61">
        <v>0</v>
      </c>
      <c r="AG278" s="61">
        <v>0</v>
      </c>
      <c r="AH278" s="92">
        <v>0.5</v>
      </c>
      <c r="AI278" s="112">
        <v>100</v>
      </c>
      <c r="AJ278" s="93">
        <f t="shared" si="124"/>
        <v>87.317000000000007</v>
      </c>
      <c r="AK278" s="94"/>
      <c r="AL278" s="62"/>
      <c r="AM278" s="63">
        <f t="shared" si="125"/>
        <v>0</v>
      </c>
      <c r="AN278" s="63">
        <f t="shared" si="126"/>
        <v>0</v>
      </c>
      <c r="AO278" s="63">
        <f t="shared" si="127"/>
        <v>0</v>
      </c>
      <c r="AP278" s="63"/>
      <c r="AQ278" s="63">
        <f t="shared" si="128"/>
        <v>80</v>
      </c>
      <c r="AR278" s="63">
        <f t="shared" si="129"/>
        <v>4</v>
      </c>
      <c r="AS278" s="63">
        <f t="shared" si="130"/>
        <v>0</v>
      </c>
      <c r="AT278" s="63">
        <f t="shared" si="131"/>
        <v>0</v>
      </c>
      <c r="AU278" s="63">
        <f t="shared" si="132"/>
        <v>5</v>
      </c>
      <c r="AV278" s="63">
        <f t="shared" si="133"/>
        <v>1</v>
      </c>
      <c r="AW278" s="63">
        <f t="shared" si="134"/>
        <v>2</v>
      </c>
      <c r="AX278" s="63">
        <f t="shared" si="135"/>
        <v>2</v>
      </c>
      <c r="AY278" s="64">
        <f t="shared" si="136"/>
        <v>0.31700000000000728</v>
      </c>
      <c r="AZ278" s="65">
        <f t="shared" si="137"/>
        <v>87.317000000000007</v>
      </c>
      <c r="BA278" s="45"/>
      <c r="BB278" s="66">
        <f t="shared" si="138"/>
        <v>87.317000000000007</v>
      </c>
      <c r="BC278" s="62">
        <f t="shared" si="139"/>
        <v>87.317000000000007</v>
      </c>
      <c r="BD278" s="62">
        <f t="shared" si="140"/>
        <v>87.317000000000007</v>
      </c>
      <c r="BE278" s="62">
        <f t="shared" si="141"/>
        <v>7.3170000000000073</v>
      </c>
      <c r="BF278" s="62">
        <f t="shared" si="142"/>
        <v>7.3170000000000073</v>
      </c>
      <c r="BG278" s="62">
        <f t="shared" si="143"/>
        <v>2.3170000000000073</v>
      </c>
      <c r="BH278" s="62">
        <f t="shared" si="144"/>
        <v>0.31700000000000728</v>
      </c>
      <c r="BI278" s="62"/>
    </row>
    <row r="279" spans="1:61" ht="30" customHeight="1">
      <c r="A279" s="83">
        <v>267</v>
      </c>
      <c r="B279" s="50">
        <v>5188</v>
      </c>
      <c r="C279" s="84" t="s">
        <v>98</v>
      </c>
      <c r="D279" s="84" t="s">
        <v>285</v>
      </c>
      <c r="E279" s="85" t="s">
        <v>631</v>
      </c>
      <c r="F279" s="68">
        <v>42044</v>
      </c>
      <c r="G279" s="51">
        <v>208</v>
      </c>
      <c r="H279" s="52">
        <v>26</v>
      </c>
      <c r="I279" s="53">
        <f t="shared" si="117"/>
        <v>208</v>
      </c>
      <c r="J279" s="86"/>
      <c r="K279" s="87">
        <f t="shared" si="118"/>
        <v>0</v>
      </c>
      <c r="L279" s="86"/>
      <c r="M279" s="88">
        <f t="shared" si="119"/>
        <v>0</v>
      </c>
      <c r="N279" s="89"/>
      <c r="O279" s="87">
        <f t="shared" si="120"/>
        <v>0</v>
      </c>
      <c r="P279" s="57">
        <v>0</v>
      </c>
      <c r="Q279" s="57">
        <v>0</v>
      </c>
      <c r="R279" s="54"/>
      <c r="S279" s="55">
        <v>10</v>
      </c>
      <c r="T279" s="56"/>
      <c r="U279" s="57">
        <f t="shared" si="121"/>
        <v>0</v>
      </c>
      <c r="V279" s="57">
        <v>10</v>
      </c>
      <c r="W279" s="90">
        <v>7</v>
      </c>
      <c r="X279" s="56"/>
      <c r="Y279" s="91">
        <f t="shared" si="122"/>
        <v>0</v>
      </c>
      <c r="Z279" s="58"/>
      <c r="AA279" s="59"/>
      <c r="AB279" s="59">
        <v>0</v>
      </c>
      <c r="AC279" s="60">
        <f t="shared" si="123"/>
        <v>235</v>
      </c>
      <c r="AD279" s="60"/>
      <c r="AE279" s="61">
        <f t="shared" si="145"/>
        <v>4.7</v>
      </c>
      <c r="AF279" s="61">
        <v>0</v>
      </c>
      <c r="AG279" s="61">
        <v>0</v>
      </c>
      <c r="AH279" s="92">
        <v>0.5</v>
      </c>
      <c r="AI279" s="112">
        <v>100</v>
      </c>
      <c r="AJ279" s="93">
        <f t="shared" si="124"/>
        <v>129.80000000000001</v>
      </c>
      <c r="AK279" s="94"/>
      <c r="AL279" s="62"/>
      <c r="AM279" s="63">
        <f t="shared" si="125"/>
        <v>100</v>
      </c>
      <c r="AN279" s="63">
        <f t="shared" si="126"/>
        <v>1</v>
      </c>
      <c r="AO279" s="63">
        <f t="shared" si="127"/>
        <v>0</v>
      </c>
      <c r="AP279" s="63"/>
      <c r="AQ279" s="63">
        <f t="shared" si="128"/>
        <v>20</v>
      </c>
      <c r="AR279" s="63">
        <f t="shared" si="129"/>
        <v>1</v>
      </c>
      <c r="AS279" s="63">
        <f t="shared" si="130"/>
        <v>0</v>
      </c>
      <c r="AT279" s="63">
        <f t="shared" si="131"/>
        <v>0</v>
      </c>
      <c r="AU279" s="63">
        <f t="shared" si="132"/>
        <v>5</v>
      </c>
      <c r="AV279" s="63">
        <f t="shared" si="133"/>
        <v>1</v>
      </c>
      <c r="AW279" s="63">
        <f t="shared" si="134"/>
        <v>4</v>
      </c>
      <c r="AX279" s="63">
        <f t="shared" si="135"/>
        <v>4</v>
      </c>
      <c r="AY279" s="64">
        <f t="shared" si="136"/>
        <v>0.80000000000001137</v>
      </c>
      <c r="AZ279" s="65">
        <f t="shared" si="137"/>
        <v>129.80000000000001</v>
      </c>
      <c r="BA279" s="45"/>
      <c r="BB279" s="66">
        <f t="shared" si="138"/>
        <v>129.80000000000001</v>
      </c>
      <c r="BC279" s="62">
        <f t="shared" si="139"/>
        <v>29.800000000000011</v>
      </c>
      <c r="BD279" s="62">
        <f t="shared" si="140"/>
        <v>29.800000000000011</v>
      </c>
      <c r="BE279" s="62">
        <f t="shared" si="141"/>
        <v>9.8000000000000114</v>
      </c>
      <c r="BF279" s="62">
        <f t="shared" si="142"/>
        <v>9.8000000000000114</v>
      </c>
      <c r="BG279" s="62">
        <f t="shared" si="143"/>
        <v>4.8000000000000114</v>
      </c>
      <c r="BH279" s="62">
        <f t="shared" si="144"/>
        <v>0.80000000000001137</v>
      </c>
      <c r="BI279" s="62"/>
    </row>
    <row r="280" spans="1:61" ht="30" customHeight="1">
      <c r="A280" s="83">
        <v>268</v>
      </c>
      <c r="B280" s="50">
        <v>5241</v>
      </c>
      <c r="C280" s="84" t="s">
        <v>657</v>
      </c>
      <c r="D280" s="84" t="s">
        <v>641</v>
      </c>
      <c r="E280" s="85" t="s">
        <v>631</v>
      </c>
      <c r="F280" s="68">
        <v>42065</v>
      </c>
      <c r="G280" s="51">
        <v>208</v>
      </c>
      <c r="H280" s="52">
        <v>26</v>
      </c>
      <c r="I280" s="53">
        <f t="shared" si="117"/>
        <v>208</v>
      </c>
      <c r="J280" s="86"/>
      <c r="K280" s="87">
        <f t="shared" si="118"/>
        <v>0</v>
      </c>
      <c r="L280" s="86"/>
      <c r="M280" s="88">
        <f t="shared" si="119"/>
        <v>0</v>
      </c>
      <c r="N280" s="89"/>
      <c r="O280" s="87">
        <f t="shared" si="120"/>
        <v>0</v>
      </c>
      <c r="P280" s="57">
        <v>0</v>
      </c>
      <c r="Q280" s="57">
        <v>0</v>
      </c>
      <c r="R280" s="54"/>
      <c r="S280" s="55">
        <v>10</v>
      </c>
      <c r="T280" s="56"/>
      <c r="U280" s="57">
        <f t="shared" si="121"/>
        <v>0</v>
      </c>
      <c r="V280" s="57">
        <v>10</v>
      </c>
      <c r="W280" s="90">
        <v>7</v>
      </c>
      <c r="X280" s="56"/>
      <c r="Y280" s="91">
        <f t="shared" si="122"/>
        <v>0</v>
      </c>
      <c r="Z280" s="58"/>
      <c r="AA280" s="59"/>
      <c r="AB280" s="59">
        <v>0</v>
      </c>
      <c r="AC280" s="60">
        <f t="shared" si="123"/>
        <v>235</v>
      </c>
      <c r="AD280" s="60"/>
      <c r="AE280" s="61">
        <f t="shared" si="145"/>
        <v>4.7</v>
      </c>
      <c r="AF280" s="61">
        <v>0</v>
      </c>
      <c r="AG280" s="61">
        <v>0</v>
      </c>
      <c r="AH280" s="92">
        <v>0.5</v>
      </c>
      <c r="AI280" s="112">
        <v>100</v>
      </c>
      <c r="AJ280" s="93">
        <f t="shared" si="124"/>
        <v>129.80000000000001</v>
      </c>
      <c r="AK280" s="94"/>
      <c r="AL280" s="62"/>
      <c r="AM280" s="63">
        <f t="shared" si="125"/>
        <v>100</v>
      </c>
      <c r="AN280" s="63">
        <f t="shared" si="126"/>
        <v>1</v>
      </c>
      <c r="AO280" s="63">
        <f t="shared" si="127"/>
        <v>0</v>
      </c>
      <c r="AP280" s="63"/>
      <c r="AQ280" s="63">
        <f t="shared" si="128"/>
        <v>20</v>
      </c>
      <c r="AR280" s="63">
        <f t="shared" si="129"/>
        <v>1</v>
      </c>
      <c r="AS280" s="63">
        <f t="shared" si="130"/>
        <v>0</v>
      </c>
      <c r="AT280" s="63">
        <f t="shared" si="131"/>
        <v>0</v>
      </c>
      <c r="AU280" s="63">
        <f t="shared" si="132"/>
        <v>5</v>
      </c>
      <c r="AV280" s="63">
        <f t="shared" si="133"/>
        <v>1</v>
      </c>
      <c r="AW280" s="63">
        <f t="shared" si="134"/>
        <v>4</v>
      </c>
      <c r="AX280" s="63">
        <f t="shared" si="135"/>
        <v>4</v>
      </c>
      <c r="AY280" s="64">
        <f t="shared" si="136"/>
        <v>0.80000000000001137</v>
      </c>
      <c r="AZ280" s="65">
        <f t="shared" si="137"/>
        <v>129.80000000000001</v>
      </c>
      <c r="BA280" s="45"/>
      <c r="BB280" s="66">
        <f t="shared" si="138"/>
        <v>129.80000000000001</v>
      </c>
      <c r="BC280" s="62">
        <f t="shared" si="139"/>
        <v>29.800000000000011</v>
      </c>
      <c r="BD280" s="62">
        <f t="shared" si="140"/>
        <v>29.800000000000011</v>
      </c>
      <c r="BE280" s="62">
        <f t="shared" si="141"/>
        <v>9.8000000000000114</v>
      </c>
      <c r="BF280" s="62">
        <f t="shared" si="142"/>
        <v>9.8000000000000114</v>
      </c>
      <c r="BG280" s="62">
        <f t="shared" si="143"/>
        <v>4.8000000000000114</v>
      </c>
      <c r="BH280" s="62">
        <f t="shared" si="144"/>
        <v>0.80000000000001137</v>
      </c>
      <c r="BI280" s="62"/>
    </row>
    <row r="281" spans="1:61" ht="30" customHeight="1">
      <c r="A281" s="83">
        <v>269</v>
      </c>
      <c r="B281" s="50">
        <v>5318</v>
      </c>
      <c r="C281" s="84" t="s">
        <v>146</v>
      </c>
      <c r="D281" s="84" t="s">
        <v>658</v>
      </c>
      <c r="E281" s="85" t="s">
        <v>631</v>
      </c>
      <c r="F281" s="68">
        <v>42128</v>
      </c>
      <c r="G281" s="51">
        <v>208</v>
      </c>
      <c r="H281" s="52">
        <v>26</v>
      </c>
      <c r="I281" s="53">
        <f t="shared" si="117"/>
        <v>208</v>
      </c>
      <c r="J281" s="86"/>
      <c r="K281" s="87">
        <f t="shared" si="118"/>
        <v>0</v>
      </c>
      <c r="L281" s="86"/>
      <c r="M281" s="88">
        <f t="shared" si="119"/>
        <v>0</v>
      </c>
      <c r="N281" s="89"/>
      <c r="O281" s="87">
        <f t="shared" si="120"/>
        <v>0</v>
      </c>
      <c r="P281" s="57">
        <v>0</v>
      </c>
      <c r="Q281" s="57">
        <v>0</v>
      </c>
      <c r="R281" s="54"/>
      <c r="S281" s="55">
        <v>10</v>
      </c>
      <c r="T281" s="56"/>
      <c r="U281" s="57">
        <f t="shared" si="121"/>
        <v>0</v>
      </c>
      <c r="V281" s="57">
        <v>10</v>
      </c>
      <c r="W281" s="90">
        <v>7</v>
      </c>
      <c r="X281" s="56"/>
      <c r="Y281" s="91">
        <f t="shared" si="122"/>
        <v>0</v>
      </c>
      <c r="Z281" s="58"/>
      <c r="AA281" s="59"/>
      <c r="AB281" s="59">
        <v>0</v>
      </c>
      <c r="AC281" s="60">
        <f t="shared" si="123"/>
        <v>235</v>
      </c>
      <c r="AD281" s="60"/>
      <c r="AE281" s="61">
        <f t="shared" si="145"/>
        <v>4.7</v>
      </c>
      <c r="AF281" s="61">
        <v>0</v>
      </c>
      <c r="AG281" s="61">
        <v>0</v>
      </c>
      <c r="AH281" s="92">
        <v>0.5</v>
      </c>
      <c r="AI281" s="112">
        <v>100</v>
      </c>
      <c r="AJ281" s="93">
        <f t="shared" si="124"/>
        <v>129.80000000000001</v>
      </c>
      <c r="AK281" s="94"/>
      <c r="AL281" s="62"/>
      <c r="AM281" s="63">
        <f t="shared" si="125"/>
        <v>100</v>
      </c>
      <c r="AN281" s="63">
        <f t="shared" si="126"/>
        <v>1</v>
      </c>
      <c r="AO281" s="63">
        <f t="shared" si="127"/>
        <v>0</v>
      </c>
      <c r="AP281" s="63"/>
      <c r="AQ281" s="63">
        <f t="shared" si="128"/>
        <v>20</v>
      </c>
      <c r="AR281" s="63">
        <f t="shared" si="129"/>
        <v>1</v>
      </c>
      <c r="AS281" s="63">
        <f t="shared" si="130"/>
        <v>0</v>
      </c>
      <c r="AT281" s="63">
        <f t="shared" si="131"/>
        <v>0</v>
      </c>
      <c r="AU281" s="63">
        <f t="shared" si="132"/>
        <v>5</v>
      </c>
      <c r="AV281" s="63">
        <f t="shared" si="133"/>
        <v>1</v>
      </c>
      <c r="AW281" s="63">
        <f t="shared" si="134"/>
        <v>4</v>
      </c>
      <c r="AX281" s="63">
        <f t="shared" si="135"/>
        <v>4</v>
      </c>
      <c r="AY281" s="64">
        <f t="shared" si="136"/>
        <v>0.80000000000001137</v>
      </c>
      <c r="AZ281" s="65">
        <f t="shared" si="137"/>
        <v>129.80000000000001</v>
      </c>
      <c r="BA281" s="45"/>
      <c r="BB281" s="66">
        <f t="shared" si="138"/>
        <v>129.80000000000001</v>
      </c>
      <c r="BC281" s="62">
        <f t="shared" si="139"/>
        <v>29.800000000000011</v>
      </c>
      <c r="BD281" s="62">
        <f t="shared" si="140"/>
        <v>29.800000000000011</v>
      </c>
      <c r="BE281" s="62">
        <f t="shared" si="141"/>
        <v>9.8000000000000114</v>
      </c>
      <c r="BF281" s="62">
        <f t="shared" si="142"/>
        <v>9.8000000000000114</v>
      </c>
      <c r="BG281" s="62">
        <f t="shared" si="143"/>
        <v>4.8000000000000114</v>
      </c>
      <c r="BH281" s="62">
        <f t="shared" si="144"/>
        <v>0.80000000000001137</v>
      </c>
      <c r="BI281" s="62"/>
    </row>
    <row r="282" spans="1:61" ht="30" customHeight="1">
      <c r="A282" s="83">
        <v>270</v>
      </c>
      <c r="B282" s="50">
        <v>5362</v>
      </c>
      <c r="C282" s="84" t="s">
        <v>659</v>
      </c>
      <c r="D282" s="84" t="s">
        <v>660</v>
      </c>
      <c r="E282" s="85" t="s">
        <v>631</v>
      </c>
      <c r="F282" s="68">
        <v>42142</v>
      </c>
      <c r="G282" s="51">
        <v>208</v>
      </c>
      <c r="H282" s="52">
        <v>26</v>
      </c>
      <c r="I282" s="53">
        <f t="shared" si="117"/>
        <v>208</v>
      </c>
      <c r="J282" s="86"/>
      <c r="K282" s="87">
        <f t="shared" si="118"/>
        <v>0</v>
      </c>
      <c r="L282" s="86"/>
      <c r="M282" s="88">
        <f t="shared" si="119"/>
        <v>0</v>
      </c>
      <c r="N282" s="89"/>
      <c r="O282" s="87">
        <f t="shared" si="120"/>
        <v>0</v>
      </c>
      <c r="P282" s="57">
        <v>0</v>
      </c>
      <c r="Q282" s="57">
        <v>0</v>
      </c>
      <c r="R282" s="54"/>
      <c r="S282" s="55">
        <v>10</v>
      </c>
      <c r="T282" s="56"/>
      <c r="U282" s="57">
        <f t="shared" si="121"/>
        <v>0</v>
      </c>
      <c r="V282" s="57">
        <v>10</v>
      </c>
      <c r="W282" s="90">
        <v>7</v>
      </c>
      <c r="X282" s="56"/>
      <c r="Y282" s="91">
        <f t="shared" si="122"/>
        <v>0</v>
      </c>
      <c r="Z282" s="58"/>
      <c r="AA282" s="59"/>
      <c r="AB282" s="59">
        <v>0</v>
      </c>
      <c r="AC282" s="60">
        <f t="shared" si="123"/>
        <v>235</v>
      </c>
      <c r="AD282" s="60"/>
      <c r="AE282" s="61">
        <f t="shared" si="145"/>
        <v>4.7</v>
      </c>
      <c r="AF282" s="61">
        <v>0</v>
      </c>
      <c r="AG282" s="61">
        <v>0</v>
      </c>
      <c r="AH282" s="92">
        <v>0.5</v>
      </c>
      <c r="AI282" s="112">
        <v>100</v>
      </c>
      <c r="AJ282" s="93">
        <f t="shared" si="124"/>
        <v>129.80000000000001</v>
      </c>
      <c r="AK282" s="94"/>
      <c r="AL282" s="62"/>
      <c r="AM282" s="63">
        <f t="shared" si="125"/>
        <v>100</v>
      </c>
      <c r="AN282" s="63">
        <f t="shared" si="126"/>
        <v>1</v>
      </c>
      <c r="AO282" s="63">
        <f t="shared" si="127"/>
        <v>0</v>
      </c>
      <c r="AP282" s="63"/>
      <c r="AQ282" s="63">
        <f t="shared" si="128"/>
        <v>20</v>
      </c>
      <c r="AR282" s="63">
        <f t="shared" si="129"/>
        <v>1</v>
      </c>
      <c r="AS282" s="63">
        <f t="shared" si="130"/>
        <v>0</v>
      </c>
      <c r="AT282" s="63">
        <f t="shared" si="131"/>
        <v>0</v>
      </c>
      <c r="AU282" s="63">
        <f t="shared" si="132"/>
        <v>5</v>
      </c>
      <c r="AV282" s="63">
        <f t="shared" si="133"/>
        <v>1</v>
      </c>
      <c r="AW282" s="63">
        <f t="shared" si="134"/>
        <v>4</v>
      </c>
      <c r="AX282" s="63">
        <f t="shared" si="135"/>
        <v>4</v>
      </c>
      <c r="AY282" s="64">
        <f t="shared" si="136"/>
        <v>0.80000000000001137</v>
      </c>
      <c r="AZ282" s="65">
        <f t="shared" si="137"/>
        <v>129.80000000000001</v>
      </c>
      <c r="BA282" s="45"/>
      <c r="BB282" s="66">
        <f t="shared" si="138"/>
        <v>129.80000000000001</v>
      </c>
      <c r="BC282" s="62">
        <f t="shared" si="139"/>
        <v>29.800000000000011</v>
      </c>
      <c r="BD282" s="62">
        <f t="shared" si="140"/>
        <v>29.800000000000011</v>
      </c>
      <c r="BE282" s="62">
        <f t="shared" si="141"/>
        <v>9.8000000000000114</v>
      </c>
      <c r="BF282" s="62">
        <f t="shared" si="142"/>
        <v>9.8000000000000114</v>
      </c>
      <c r="BG282" s="62">
        <f t="shared" si="143"/>
        <v>4.8000000000000114</v>
      </c>
      <c r="BH282" s="62">
        <f t="shared" si="144"/>
        <v>0.80000000000001137</v>
      </c>
      <c r="BI282" s="62"/>
    </row>
    <row r="283" spans="1:61" ht="30" customHeight="1">
      <c r="A283" s="83">
        <v>271</v>
      </c>
      <c r="B283" s="50">
        <v>5569</v>
      </c>
      <c r="C283" s="84" t="s">
        <v>661</v>
      </c>
      <c r="D283" s="84" t="s">
        <v>641</v>
      </c>
      <c r="E283" s="85" t="s">
        <v>631</v>
      </c>
      <c r="F283" s="68">
        <v>42248</v>
      </c>
      <c r="G283" s="51">
        <v>208</v>
      </c>
      <c r="H283" s="52">
        <v>26</v>
      </c>
      <c r="I283" s="53">
        <f t="shared" si="117"/>
        <v>208</v>
      </c>
      <c r="J283" s="86"/>
      <c r="K283" s="87">
        <f t="shared" si="118"/>
        <v>0</v>
      </c>
      <c r="L283" s="86"/>
      <c r="M283" s="88">
        <f t="shared" si="119"/>
        <v>0</v>
      </c>
      <c r="N283" s="89"/>
      <c r="O283" s="87">
        <f t="shared" si="120"/>
        <v>0</v>
      </c>
      <c r="P283" s="57">
        <v>0</v>
      </c>
      <c r="Q283" s="57">
        <v>0</v>
      </c>
      <c r="R283" s="54"/>
      <c r="S283" s="55">
        <v>10</v>
      </c>
      <c r="T283" s="56"/>
      <c r="U283" s="57">
        <f t="shared" si="121"/>
        <v>0</v>
      </c>
      <c r="V283" s="57">
        <v>9.6150000000000002</v>
      </c>
      <c r="W283" s="90">
        <v>7</v>
      </c>
      <c r="X283" s="56">
        <v>8</v>
      </c>
      <c r="Y283" s="91">
        <f t="shared" si="122"/>
        <v>8</v>
      </c>
      <c r="Z283" s="58"/>
      <c r="AA283" s="59"/>
      <c r="AB283" s="59">
        <v>0</v>
      </c>
      <c r="AC283" s="60">
        <f t="shared" si="123"/>
        <v>226.61500000000001</v>
      </c>
      <c r="AD283" s="60"/>
      <c r="AE283" s="61">
        <f t="shared" si="145"/>
        <v>4.5323000000000002</v>
      </c>
      <c r="AF283" s="61">
        <v>0</v>
      </c>
      <c r="AG283" s="61">
        <v>0</v>
      </c>
      <c r="AH283" s="92">
        <v>0.5</v>
      </c>
      <c r="AI283" s="112">
        <v>100</v>
      </c>
      <c r="AJ283" s="93">
        <f t="shared" si="124"/>
        <v>121.58270000000002</v>
      </c>
      <c r="AK283" s="94"/>
      <c r="AL283" s="62"/>
      <c r="AM283" s="63">
        <f t="shared" si="125"/>
        <v>100</v>
      </c>
      <c r="AN283" s="63">
        <f t="shared" si="126"/>
        <v>1</v>
      </c>
      <c r="AO283" s="63">
        <f t="shared" si="127"/>
        <v>0</v>
      </c>
      <c r="AP283" s="63"/>
      <c r="AQ283" s="63">
        <f t="shared" si="128"/>
        <v>20</v>
      </c>
      <c r="AR283" s="63">
        <f t="shared" si="129"/>
        <v>1</v>
      </c>
      <c r="AS283" s="63">
        <f t="shared" si="130"/>
        <v>0</v>
      </c>
      <c r="AT283" s="63">
        <f t="shared" si="131"/>
        <v>0</v>
      </c>
      <c r="AU283" s="63">
        <f t="shared" si="132"/>
        <v>0</v>
      </c>
      <c r="AV283" s="63">
        <f t="shared" si="133"/>
        <v>0</v>
      </c>
      <c r="AW283" s="63">
        <f t="shared" si="134"/>
        <v>1</v>
      </c>
      <c r="AX283" s="63">
        <f t="shared" si="135"/>
        <v>1</v>
      </c>
      <c r="AY283" s="64">
        <f t="shared" si="136"/>
        <v>0.58270000000001687</v>
      </c>
      <c r="AZ283" s="65">
        <f t="shared" si="137"/>
        <v>121.58270000000002</v>
      </c>
      <c r="BA283" s="45"/>
      <c r="BB283" s="66">
        <f t="shared" si="138"/>
        <v>121.58270000000002</v>
      </c>
      <c r="BC283" s="62">
        <f t="shared" si="139"/>
        <v>21.582700000000017</v>
      </c>
      <c r="BD283" s="62">
        <f t="shared" si="140"/>
        <v>21.582700000000017</v>
      </c>
      <c r="BE283" s="62">
        <f t="shared" si="141"/>
        <v>1.5827000000000169</v>
      </c>
      <c r="BF283" s="62">
        <f t="shared" si="142"/>
        <v>1.5827000000000169</v>
      </c>
      <c r="BG283" s="62">
        <f t="shared" si="143"/>
        <v>1.5827000000000169</v>
      </c>
      <c r="BH283" s="62">
        <f t="shared" si="144"/>
        <v>0.58270000000001687</v>
      </c>
      <c r="BI283" s="62"/>
    </row>
    <row r="284" spans="1:61" ht="30" customHeight="1">
      <c r="A284" s="83">
        <v>272</v>
      </c>
      <c r="B284" s="50">
        <v>60</v>
      </c>
      <c r="C284" s="84" t="s">
        <v>662</v>
      </c>
      <c r="D284" s="84" t="s">
        <v>663</v>
      </c>
      <c r="E284" s="85" t="s">
        <v>631</v>
      </c>
      <c r="F284" s="68">
        <v>36241</v>
      </c>
      <c r="G284" s="51">
        <v>208</v>
      </c>
      <c r="H284" s="52">
        <v>26</v>
      </c>
      <c r="I284" s="53">
        <f t="shared" si="117"/>
        <v>208</v>
      </c>
      <c r="J284" s="86"/>
      <c r="K284" s="87">
        <f t="shared" si="118"/>
        <v>0</v>
      </c>
      <c r="L284" s="86"/>
      <c r="M284" s="88">
        <f t="shared" si="119"/>
        <v>0</v>
      </c>
      <c r="N284" s="89"/>
      <c r="O284" s="87">
        <f t="shared" si="120"/>
        <v>0</v>
      </c>
      <c r="P284" s="57">
        <v>0</v>
      </c>
      <c r="Q284" s="57">
        <v>0</v>
      </c>
      <c r="R284" s="54"/>
      <c r="S284" s="55">
        <v>11</v>
      </c>
      <c r="T284" s="56"/>
      <c r="U284" s="57">
        <f t="shared" si="121"/>
        <v>0</v>
      </c>
      <c r="V284" s="57">
        <v>10</v>
      </c>
      <c r="W284" s="90">
        <v>7</v>
      </c>
      <c r="X284" s="56"/>
      <c r="Y284" s="91">
        <f t="shared" si="122"/>
        <v>0</v>
      </c>
      <c r="Z284" s="58"/>
      <c r="AA284" s="59"/>
      <c r="AB284" s="59">
        <v>0</v>
      </c>
      <c r="AC284" s="60">
        <f t="shared" si="123"/>
        <v>236</v>
      </c>
      <c r="AD284" s="60"/>
      <c r="AE284" s="61">
        <f t="shared" si="145"/>
        <v>4.72</v>
      </c>
      <c r="AF284" s="61">
        <v>0</v>
      </c>
      <c r="AG284" s="61">
        <v>0</v>
      </c>
      <c r="AH284" s="92">
        <v>0.5</v>
      </c>
      <c r="AI284" s="112">
        <v>100</v>
      </c>
      <c r="AJ284" s="93">
        <f t="shared" si="124"/>
        <v>130.78</v>
      </c>
      <c r="AK284" s="94"/>
      <c r="AL284" s="62"/>
      <c r="AM284" s="63">
        <f t="shared" si="125"/>
        <v>100</v>
      </c>
      <c r="AN284" s="63">
        <f t="shared" si="126"/>
        <v>1</v>
      </c>
      <c r="AO284" s="63">
        <f t="shared" si="127"/>
        <v>0</v>
      </c>
      <c r="AP284" s="63"/>
      <c r="AQ284" s="63">
        <f t="shared" si="128"/>
        <v>20</v>
      </c>
      <c r="AR284" s="63">
        <f t="shared" si="129"/>
        <v>1</v>
      </c>
      <c r="AS284" s="63">
        <f t="shared" si="130"/>
        <v>10</v>
      </c>
      <c r="AT284" s="63">
        <f t="shared" si="131"/>
        <v>1</v>
      </c>
      <c r="AU284" s="63">
        <f t="shared" si="132"/>
        <v>0</v>
      </c>
      <c r="AV284" s="63">
        <f t="shared" si="133"/>
        <v>0</v>
      </c>
      <c r="AW284" s="63">
        <f t="shared" si="134"/>
        <v>0</v>
      </c>
      <c r="AX284" s="63">
        <f t="shared" si="135"/>
        <v>0</v>
      </c>
      <c r="AY284" s="64">
        <f t="shared" si="136"/>
        <v>0.78000000000000114</v>
      </c>
      <c r="AZ284" s="65">
        <f t="shared" si="137"/>
        <v>130.78</v>
      </c>
      <c r="BA284" s="45"/>
      <c r="BB284" s="66">
        <f t="shared" si="138"/>
        <v>130.78</v>
      </c>
      <c r="BC284" s="62">
        <f t="shared" si="139"/>
        <v>30.78</v>
      </c>
      <c r="BD284" s="62">
        <f t="shared" si="140"/>
        <v>30.78</v>
      </c>
      <c r="BE284" s="62">
        <f t="shared" si="141"/>
        <v>10.780000000000001</v>
      </c>
      <c r="BF284" s="62">
        <f t="shared" si="142"/>
        <v>0.78000000000000114</v>
      </c>
      <c r="BG284" s="62">
        <f t="shared" si="143"/>
        <v>0.78000000000000114</v>
      </c>
      <c r="BH284" s="62">
        <f t="shared" si="144"/>
        <v>0.78000000000000114</v>
      </c>
      <c r="BI284" s="62"/>
    </row>
    <row r="285" spans="1:61" ht="30" customHeight="1">
      <c r="A285" s="83">
        <v>273</v>
      </c>
      <c r="B285" s="50">
        <v>6366</v>
      </c>
      <c r="C285" s="84" t="s">
        <v>569</v>
      </c>
      <c r="D285" s="84" t="s">
        <v>664</v>
      </c>
      <c r="E285" s="85" t="s">
        <v>631</v>
      </c>
      <c r="F285" s="68">
        <v>42633</v>
      </c>
      <c r="G285" s="51">
        <v>208</v>
      </c>
      <c r="H285" s="52">
        <v>26</v>
      </c>
      <c r="I285" s="53">
        <f t="shared" si="117"/>
        <v>208</v>
      </c>
      <c r="J285" s="86"/>
      <c r="K285" s="87">
        <f t="shared" si="118"/>
        <v>0</v>
      </c>
      <c r="L285" s="86"/>
      <c r="M285" s="88">
        <f t="shared" si="119"/>
        <v>0</v>
      </c>
      <c r="N285" s="89"/>
      <c r="O285" s="87">
        <f t="shared" si="120"/>
        <v>0</v>
      </c>
      <c r="P285" s="57">
        <v>0</v>
      </c>
      <c r="Q285" s="57">
        <v>0</v>
      </c>
      <c r="R285" s="54"/>
      <c r="S285" s="55">
        <v>9</v>
      </c>
      <c r="T285" s="56"/>
      <c r="U285" s="57">
        <f t="shared" si="121"/>
        <v>0</v>
      </c>
      <c r="V285" s="57">
        <v>10</v>
      </c>
      <c r="W285" s="90">
        <v>7</v>
      </c>
      <c r="X285" s="56"/>
      <c r="Y285" s="91">
        <f t="shared" si="122"/>
        <v>0</v>
      </c>
      <c r="Z285" s="58"/>
      <c r="AA285" s="59"/>
      <c r="AB285" s="59">
        <v>0</v>
      </c>
      <c r="AC285" s="60">
        <f t="shared" si="123"/>
        <v>234</v>
      </c>
      <c r="AD285" s="60"/>
      <c r="AE285" s="61">
        <f t="shared" si="145"/>
        <v>4.68</v>
      </c>
      <c r="AF285" s="61">
        <v>0</v>
      </c>
      <c r="AG285" s="61">
        <v>0</v>
      </c>
      <c r="AH285" s="92">
        <v>0.5</v>
      </c>
      <c r="AI285" s="112">
        <v>100</v>
      </c>
      <c r="AJ285" s="93">
        <f t="shared" si="124"/>
        <v>128.82</v>
      </c>
      <c r="AK285" s="94"/>
      <c r="AL285" s="62"/>
      <c r="AM285" s="63">
        <f t="shared" si="125"/>
        <v>100</v>
      </c>
      <c r="AN285" s="63">
        <f t="shared" si="126"/>
        <v>1</v>
      </c>
      <c r="AO285" s="63">
        <f t="shared" si="127"/>
        <v>0</v>
      </c>
      <c r="AP285" s="63"/>
      <c r="AQ285" s="63">
        <f t="shared" si="128"/>
        <v>20</v>
      </c>
      <c r="AR285" s="63">
        <f t="shared" si="129"/>
        <v>1</v>
      </c>
      <c r="AS285" s="63">
        <f t="shared" si="130"/>
        <v>0</v>
      </c>
      <c r="AT285" s="63">
        <f t="shared" si="131"/>
        <v>0</v>
      </c>
      <c r="AU285" s="63">
        <f t="shared" si="132"/>
        <v>5</v>
      </c>
      <c r="AV285" s="63">
        <f t="shared" si="133"/>
        <v>1</v>
      </c>
      <c r="AW285" s="63">
        <f t="shared" si="134"/>
        <v>3</v>
      </c>
      <c r="AX285" s="63">
        <f t="shared" si="135"/>
        <v>3</v>
      </c>
      <c r="AY285" s="64">
        <f t="shared" si="136"/>
        <v>0.81999999999999318</v>
      </c>
      <c r="AZ285" s="65">
        <f t="shared" si="137"/>
        <v>128.82</v>
      </c>
      <c r="BA285" s="45"/>
      <c r="BB285" s="66">
        <f t="shared" si="138"/>
        <v>128.82</v>
      </c>
      <c r="BC285" s="62">
        <f t="shared" si="139"/>
        <v>28.819999999999993</v>
      </c>
      <c r="BD285" s="62">
        <f t="shared" si="140"/>
        <v>28.819999999999993</v>
      </c>
      <c r="BE285" s="62">
        <f t="shared" si="141"/>
        <v>8.8199999999999932</v>
      </c>
      <c r="BF285" s="62">
        <f t="shared" si="142"/>
        <v>8.8199999999999932</v>
      </c>
      <c r="BG285" s="62">
        <f t="shared" si="143"/>
        <v>3.8199999999999932</v>
      </c>
      <c r="BH285" s="62">
        <f t="shared" si="144"/>
        <v>0.81999999999999318</v>
      </c>
      <c r="BI285" s="62"/>
    </row>
    <row r="286" spans="1:61" ht="30" customHeight="1">
      <c r="A286" s="83">
        <v>274</v>
      </c>
      <c r="B286" s="50">
        <v>6371</v>
      </c>
      <c r="C286" s="84" t="s">
        <v>146</v>
      </c>
      <c r="D286" s="84" t="s">
        <v>665</v>
      </c>
      <c r="E286" s="85" t="s">
        <v>631</v>
      </c>
      <c r="F286" s="68">
        <v>42635</v>
      </c>
      <c r="G286" s="51">
        <v>208</v>
      </c>
      <c r="H286" s="52">
        <v>26</v>
      </c>
      <c r="I286" s="53">
        <f t="shared" si="117"/>
        <v>208</v>
      </c>
      <c r="J286" s="86"/>
      <c r="K286" s="87">
        <f t="shared" si="118"/>
        <v>0</v>
      </c>
      <c r="L286" s="86"/>
      <c r="M286" s="88">
        <f t="shared" si="119"/>
        <v>0</v>
      </c>
      <c r="N286" s="89"/>
      <c r="O286" s="87">
        <f t="shared" si="120"/>
        <v>0</v>
      </c>
      <c r="P286" s="57">
        <v>0</v>
      </c>
      <c r="Q286" s="57">
        <v>0</v>
      </c>
      <c r="R286" s="54"/>
      <c r="S286" s="55">
        <v>9</v>
      </c>
      <c r="T286" s="56"/>
      <c r="U286" s="57">
        <f t="shared" si="121"/>
        <v>0</v>
      </c>
      <c r="V286" s="57">
        <v>0</v>
      </c>
      <c r="W286" s="90">
        <v>7</v>
      </c>
      <c r="X286" s="56">
        <v>11.52</v>
      </c>
      <c r="Y286" s="91">
        <f t="shared" si="122"/>
        <v>11.52</v>
      </c>
      <c r="Z286" s="58"/>
      <c r="AA286" s="59"/>
      <c r="AB286" s="59">
        <v>0</v>
      </c>
      <c r="AC286" s="60">
        <f t="shared" si="123"/>
        <v>212.48</v>
      </c>
      <c r="AD286" s="60"/>
      <c r="AE286" s="61">
        <f t="shared" si="145"/>
        <v>4.2496</v>
      </c>
      <c r="AF286" s="61">
        <v>0</v>
      </c>
      <c r="AG286" s="61">
        <v>0</v>
      </c>
      <c r="AH286" s="92">
        <v>0.5</v>
      </c>
      <c r="AI286" s="112">
        <v>100</v>
      </c>
      <c r="AJ286" s="93">
        <f t="shared" si="124"/>
        <v>107.7304</v>
      </c>
      <c r="AK286" s="94"/>
      <c r="AL286" s="62"/>
      <c r="AM286" s="63">
        <f t="shared" si="125"/>
        <v>100</v>
      </c>
      <c r="AN286" s="63">
        <f t="shared" si="126"/>
        <v>1</v>
      </c>
      <c r="AO286" s="63">
        <f t="shared" si="127"/>
        <v>0</v>
      </c>
      <c r="AP286" s="63"/>
      <c r="AQ286" s="63">
        <f t="shared" si="128"/>
        <v>0</v>
      </c>
      <c r="AR286" s="63">
        <f t="shared" si="129"/>
        <v>0</v>
      </c>
      <c r="AS286" s="63">
        <f t="shared" si="130"/>
        <v>0</v>
      </c>
      <c r="AT286" s="63">
        <f t="shared" si="131"/>
        <v>0</v>
      </c>
      <c r="AU286" s="63">
        <f t="shared" si="132"/>
        <v>5</v>
      </c>
      <c r="AV286" s="63">
        <f t="shared" si="133"/>
        <v>1</v>
      </c>
      <c r="AW286" s="63">
        <f t="shared" si="134"/>
        <v>2</v>
      </c>
      <c r="AX286" s="63">
        <f t="shared" si="135"/>
        <v>2</v>
      </c>
      <c r="AY286" s="64">
        <f t="shared" si="136"/>
        <v>0.73040000000000305</v>
      </c>
      <c r="AZ286" s="65">
        <f t="shared" si="137"/>
        <v>107.7304</v>
      </c>
      <c r="BA286" s="45"/>
      <c r="BB286" s="66">
        <f t="shared" si="138"/>
        <v>107.7304</v>
      </c>
      <c r="BC286" s="62">
        <f t="shared" si="139"/>
        <v>7.730400000000003</v>
      </c>
      <c r="BD286" s="62">
        <f t="shared" si="140"/>
        <v>7.730400000000003</v>
      </c>
      <c r="BE286" s="62">
        <f t="shared" si="141"/>
        <v>7.730400000000003</v>
      </c>
      <c r="BF286" s="62">
        <f t="shared" si="142"/>
        <v>7.730400000000003</v>
      </c>
      <c r="BG286" s="62">
        <f t="shared" si="143"/>
        <v>2.730400000000003</v>
      </c>
      <c r="BH286" s="62">
        <f t="shared" si="144"/>
        <v>0.73040000000000305</v>
      </c>
      <c r="BI286" s="62"/>
    </row>
    <row r="287" spans="1:61" ht="30" customHeight="1">
      <c r="A287" s="83">
        <v>275</v>
      </c>
      <c r="B287" s="50">
        <v>6478</v>
      </c>
      <c r="C287" s="84" t="s">
        <v>157</v>
      </c>
      <c r="D287" s="84" t="s">
        <v>666</v>
      </c>
      <c r="E287" s="85" t="s">
        <v>631</v>
      </c>
      <c r="F287" s="68">
        <v>42691</v>
      </c>
      <c r="G287" s="51">
        <v>208</v>
      </c>
      <c r="H287" s="52">
        <v>26</v>
      </c>
      <c r="I287" s="53">
        <f t="shared" si="117"/>
        <v>208</v>
      </c>
      <c r="J287" s="86"/>
      <c r="K287" s="87">
        <f t="shared" si="118"/>
        <v>0</v>
      </c>
      <c r="L287" s="86"/>
      <c r="M287" s="88">
        <f t="shared" si="119"/>
        <v>0</v>
      </c>
      <c r="N287" s="89"/>
      <c r="O287" s="87">
        <f t="shared" si="120"/>
        <v>0</v>
      </c>
      <c r="P287" s="57">
        <v>0</v>
      </c>
      <c r="Q287" s="57">
        <v>0</v>
      </c>
      <c r="R287" s="54"/>
      <c r="S287" s="55">
        <v>9</v>
      </c>
      <c r="T287" s="56"/>
      <c r="U287" s="57">
        <f t="shared" si="121"/>
        <v>0</v>
      </c>
      <c r="V287" s="57">
        <v>9.6150000000000002</v>
      </c>
      <c r="W287" s="90">
        <v>7</v>
      </c>
      <c r="X287" s="56">
        <v>8</v>
      </c>
      <c r="Y287" s="91">
        <f t="shared" si="122"/>
        <v>8</v>
      </c>
      <c r="Z287" s="58"/>
      <c r="AA287" s="59"/>
      <c r="AB287" s="59">
        <v>0</v>
      </c>
      <c r="AC287" s="60">
        <f t="shared" si="123"/>
        <v>225.61500000000001</v>
      </c>
      <c r="AD287" s="60"/>
      <c r="AE287" s="61">
        <f t="shared" si="145"/>
        <v>4.5123000000000006</v>
      </c>
      <c r="AF287" s="61">
        <v>0</v>
      </c>
      <c r="AG287" s="61">
        <v>0</v>
      </c>
      <c r="AH287" s="92">
        <v>0.5</v>
      </c>
      <c r="AI287" s="112">
        <v>100</v>
      </c>
      <c r="AJ287" s="93">
        <f t="shared" si="124"/>
        <v>120.6027</v>
      </c>
      <c r="AK287" s="94"/>
      <c r="AL287" s="62"/>
      <c r="AM287" s="63">
        <f t="shared" si="125"/>
        <v>100</v>
      </c>
      <c r="AN287" s="63">
        <f t="shared" si="126"/>
        <v>1</v>
      </c>
      <c r="AO287" s="63">
        <f t="shared" si="127"/>
        <v>0</v>
      </c>
      <c r="AP287" s="63"/>
      <c r="AQ287" s="63">
        <f t="shared" si="128"/>
        <v>20</v>
      </c>
      <c r="AR287" s="63">
        <f t="shared" si="129"/>
        <v>1</v>
      </c>
      <c r="AS287" s="63">
        <f t="shared" si="130"/>
        <v>0</v>
      </c>
      <c r="AT287" s="63">
        <f t="shared" si="131"/>
        <v>0</v>
      </c>
      <c r="AU287" s="63">
        <f t="shared" si="132"/>
        <v>0</v>
      </c>
      <c r="AV287" s="63">
        <f t="shared" si="133"/>
        <v>0</v>
      </c>
      <c r="AW287" s="63">
        <f t="shared" si="134"/>
        <v>0</v>
      </c>
      <c r="AX287" s="63">
        <f t="shared" si="135"/>
        <v>0</v>
      </c>
      <c r="AY287" s="64">
        <f t="shared" si="136"/>
        <v>0.60269999999999868</v>
      </c>
      <c r="AZ287" s="65">
        <f t="shared" si="137"/>
        <v>120.6027</v>
      </c>
      <c r="BA287" s="45"/>
      <c r="BB287" s="66">
        <f t="shared" si="138"/>
        <v>120.6027</v>
      </c>
      <c r="BC287" s="62">
        <f t="shared" si="139"/>
        <v>20.602699999999999</v>
      </c>
      <c r="BD287" s="62">
        <f t="shared" si="140"/>
        <v>20.602699999999999</v>
      </c>
      <c r="BE287" s="62">
        <f t="shared" si="141"/>
        <v>0.60269999999999868</v>
      </c>
      <c r="BF287" s="62">
        <f t="shared" si="142"/>
        <v>0.60269999999999868</v>
      </c>
      <c r="BG287" s="62">
        <f t="shared" si="143"/>
        <v>0.60269999999999868</v>
      </c>
      <c r="BH287" s="62">
        <f t="shared" si="144"/>
        <v>0.60269999999999868</v>
      </c>
      <c r="BI287" s="62"/>
    </row>
    <row r="288" spans="1:61" ht="30" customHeight="1">
      <c r="A288" s="83">
        <v>276</v>
      </c>
      <c r="B288" s="50">
        <v>6532</v>
      </c>
      <c r="C288" s="84" t="s">
        <v>113</v>
      </c>
      <c r="D288" s="84" t="s">
        <v>245</v>
      </c>
      <c r="E288" s="85" t="s">
        <v>631</v>
      </c>
      <c r="F288" s="68">
        <v>42705</v>
      </c>
      <c r="G288" s="51">
        <v>208</v>
      </c>
      <c r="H288" s="52">
        <v>26</v>
      </c>
      <c r="I288" s="53">
        <f t="shared" si="117"/>
        <v>208</v>
      </c>
      <c r="J288" s="86"/>
      <c r="K288" s="87">
        <f t="shared" si="118"/>
        <v>0</v>
      </c>
      <c r="L288" s="86"/>
      <c r="M288" s="88">
        <f t="shared" si="119"/>
        <v>0</v>
      </c>
      <c r="N288" s="89"/>
      <c r="O288" s="87">
        <f t="shared" si="120"/>
        <v>0</v>
      </c>
      <c r="P288" s="57">
        <v>0</v>
      </c>
      <c r="Q288" s="57">
        <v>0</v>
      </c>
      <c r="R288" s="54"/>
      <c r="S288" s="55">
        <v>9</v>
      </c>
      <c r="T288" s="56"/>
      <c r="U288" s="57">
        <f t="shared" si="121"/>
        <v>0</v>
      </c>
      <c r="V288" s="57">
        <v>10</v>
      </c>
      <c r="W288" s="90">
        <v>7</v>
      </c>
      <c r="X288" s="56"/>
      <c r="Y288" s="91">
        <f t="shared" si="122"/>
        <v>0</v>
      </c>
      <c r="Z288" s="58"/>
      <c r="AA288" s="59"/>
      <c r="AB288" s="59">
        <v>0</v>
      </c>
      <c r="AC288" s="60">
        <f t="shared" si="123"/>
        <v>234</v>
      </c>
      <c r="AD288" s="60"/>
      <c r="AE288" s="61">
        <f t="shared" si="145"/>
        <v>4.68</v>
      </c>
      <c r="AF288" s="61">
        <v>0</v>
      </c>
      <c r="AG288" s="61">
        <v>0</v>
      </c>
      <c r="AH288" s="92"/>
      <c r="AI288" s="112">
        <v>100</v>
      </c>
      <c r="AJ288" s="93">
        <f t="shared" si="124"/>
        <v>129.32</v>
      </c>
      <c r="AK288" s="94"/>
      <c r="AL288" s="62"/>
      <c r="AM288" s="63">
        <f t="shared" si="125"/>
        <v>100</v>
      </c>
      <c r="AN288" s="63">
        <f t="shared" si="126"/>
        <v>1</v>
      </c>
      <c r="AO288" s="63">
        <f t="shared" si="127"/>
        <v>0</v>
      </c>
      <c r="AP288" s="63"/>
      <c r="AQ288" s="63">
        <f t="shared" si="128"/>
        <v>20</v>
      </c>
      <c r="AR288" s="63">
        <f t="shared" si="129"/>
        <v>1</v>
      </c>
      <c r="AS288" s="63">
        <f t="shared" si="130"/>
        <v>0</v>
      </c>
      <c r="AT288" s="63">
        <f t="shared" si="131"/>
        <v>0</v>
      </c>
      <c r="AU288" s="63">
        <f t="shared" si="132"/>
        <v>5</v>
      </c>
      <c r="AV288" s="63">
        <f t="shared" si="133"/>
        <v>1</v>
      </c>
      <c r="AW288" s="63">
        <f t="shared" si="134"/>
        <v>4</v>
      </c>
      <c r="AX288" s="63">
        <f t="shared" si="135"/>
        <v>4</v>
      </c>
      <c r="AY288" s="64">
        <f t="shared" si="136"/>
        <v>0.31999999999999318</v>
      </c>
      <c r="AZ288" s="65">
        <f t="shared" si="137"/>
        <v>129.32</v>
      </c>
      <c r="BA288" s="45"/>
      <c r="BB288" s="66">
        <f t="shared" si="138"/>
        <v>129.32</v>
      </c>
      <c r="BC288" s="62">
        <f t="shared" si="139"/>
        <v>29.319999999999993</v>
      </c>
      <c r="BD288" s="62">
        <f t="shared" si="140"/>
        <v>29.319999999999993</v>
      </c>
      <c r="BE288" s="62">
        <f t="shared" si="141"/>
        <v>9.3199999999999932</v>
      </c>
      <c r="BF288" s="62">
        <f t="shared" si="142"/>
        <v>9.3199999999999932</v>
      </c>
      <c r="BG288" s="62">
        <f t="shared" si="143"/>
        <v>4.3199999999999932</v>
      </c>
      <c r="BH288" s="62">
        <f t="shared" si="144"/>
        <v>0.31999999999999318</v>
      </c>
      <c r="BI288" s="62"/>
    </row>
    <row r="289" spans="1:61" ht="30" customHeight="1">
      <c r="A289" s="83">
        <v>277</v>
      </c>
      <c r="B289" s="50">
        <v>6542</v>
      </c>
      <c r="C289" s="84" t="s">
        <v>667</v>
      </c>
      <c r="D289" s="84" t="s">
        <v>571</v>
      </c>
      <c r="E289" s="85" t="s">
        <v>631</v>
      </c>
      <c r="F289" s="68">
        <v>42705</v>
      </c>
      <c r="G289" s="51">
        <v>208</v>
      </c>
      <c r="H289" s="52">
        <v>26</v>
      </c>
      <c r="I289" s="53">
        <f t="shared" si="117"/>
        <v>208</v>
      </c>
      <c r="J289" s="86"/>
      <c r="K289" s="87">
        <f t="shared" si="118"/>
        <v>0</v>
      </c>
      <c r="L289" s="86"/>
      <c r="M289" s="88">
        <f t="shared" si="119"/>
        <v>0</v>
      </c>
      <c r="N289" s="89"/>
      <c r="O289" s="87">
        <f t="shared" si="120"/>
        <v>0</v>
      </c>
      <c r="P289" s="57">
        <v>0</v>
      </c>
      <c r="Q289" s="57">
        <v>0</v>
      </c>
      <c r="R289" s="54"/>
      <c r="S289" s="55">
        <v>9</v>
      </c>
      <c r="T289" s="56"/>
      <c r="U289" s="57">
        <f t="shared" si="121"/>
        <v>0</v>
      </c>
      <c r="V289" s="57">
        <v>10</v>
      </c>
      <c r="W289" s="90">
        <v>7</v>
      </c>
      <c r="X289" s="56"/>
      <c r="Y289" s="91">
        <f t="shared" si="122"/>
        <v>0</v>
      </c>
      <c r="Z289" s="58"/>
      <c r="AA289" s="59"/>
      <c r="AB289" s="59">
        <v>0</v>
      </c>
      <c r="AC289" s="60">
        <f t="shared" si="123"/>
        <v>234</v>
      </c>
      <c r="AD289" s="60"/>
      <c r="AE289" s="61">
        <f t="shared" si="145"/>
        <v>4.68</v>
      </c>
      <c r="AF289" s="61">
        <v>0</v>
      </c>
      <c r="AG289" s="61">
        <v>0</v>
      </c>
      <c r="AH289" s="92">
        <v>0.5</v>
      </c>
      <c r="AI289" s="112">
        <v>100</v>
      </c>
      <c r="AJ289" s="93">
        <f t="shared" si="124"/>
        <v>128.82</v>
      </c>
      <c r="AK289" s="94"/>
      <c r="AL289" s="62"/>
      <c r="AM289" s="63">
        <f t="shared" si="125"/>
        <v>100</v>
      </c>
      <c r="AN289" s="63">
        <f t="shared" si="126"/>
        <v>1</v>
      </c>
      <c r="AO289" s="63">
        <f t="shared" si="127"/>
        <v>0</v>
      </c>
      <c r="AP289" s="63"/>
      <c r="AQ289" s="63">
        <f t="shared" si="128"/>
        <v>20</v>
      </c>
      <c r="AR289" s="63">
        <f t="shared" si="129"/>
        <v>1</v>
      </c>
      <c r="AS289" s="63">
        <f t="shared" si="130"/>
        <v>0</v>
      </c>
      <c r="AT289" s="63">
        <f t="shared" si="131"/>
        <v>0</v>
      </c>
      <c r="AU289" s="63">
        <f t="shared" si="132"/>
        <v>5</v>
      </c>
      <c r="AV289" s="63">
        <f t="shared" si="133"/>
        <v>1</v>
      </c>
      <c r="AW289" s="63">
        <f t="shared" si="134"/>
        <v>3</v>
      </c>
      <c r="AX289" s="63">
        <f t="shared" si="135"/>
        <v>3</v>
      </c>
      <c r="AY289" s="64">
        <f t="shared" si="136"/>
        <v>0.81999999999999318</v>
      </c>
      <c r="AZ289" s="65">
        <f t="shared" si="137"/>
        <v>128.82</v>
      </c>
      <c r="BA289" s="45"/>
      <c r="BB289" s="66">
        <f t="shared" si="138"/>
        <v>128.82</v>
      </c>
      <c r="BC289" s="62">
        <f t="shared" si="139"/>
        <v>28.819999999999993</v>
      </c>
      <c r="BD289" s="62">
        <f t="shared" si="140"/>
        <v>28.819999999999993</v>
      </c>
      <c r="BE289" s="62">
        <f t="shared" si="141"/>
        <v>8.8199999999999932</v>
      </c>
      <c r="BF289" s="62">
        <f t="shared" si="142"/>
        <v>8.8199999999999932</v>
      </c>
      <c r="BG289" s="62">
        <f t="shared" si="143"/>
        <v>3.8199999999999932</v>
      </c>
      <c r="BH289" s="62">
        <f t="shared" si="144"/>
        <v>0.81999999999999318</v>
      </c>
      <c r="BI289" s="62"/>
    </row>
    <row r="290" spans="1:61" ht="30" customHeight="1">
      <c r="A290" s="83">
        <v>278</v>
      </c>
      <c r="B290" s="50">
        <v>6619</v>
      </c>
      <c r="C290" s="84" t="s">
        <v>668</v>
      </c>
      <c r="D290" s="84" t="s">
        <v>669</v>
      </c>
      <c r="E290" s="85" t="s">
        <v>631</v>
      </c>
      <c r="F290" s="68">
        <v>42724</v>
      </c>
      <c r="G290" s="51">
        <v>208</v>
      </c>
      <c r="H290" s="52">
        <v>26</v>
      </c>
      <c r="I290" s="53">
        <f t="shared" si="117"/>
        <v>208</v>
      </c>
      <c r="J290" s="86"/>
      <c r="K290" s="87">
        <f t="shared" si="118"/>
        <v>0</v>
      </c>
      <c r="L290" s="86"/>
      <c r="M290" s="88">
        <f t="shared" si="119"/>
        <v>0</v>
      </c>
      <c r="N290" s="89"/>
      <c r="O290" s="87">
        <f t="shared" si="120"/>
        <v>0</v>
      </c>
      <c r="P290" s="57">
        <v>0</v>
      </c>
      <c r="Q290" s="57">
        <v>0</v>
      </c>
      <c r="R290" s="54"/>
      <c r="S290" s="55">
        <v>9</v>
      </c>
      <c r="T290" s="56"/>
      <c r="U290" s="57">
        <f t="shared" si="121"/>
        <v>0</v>
      </c>
      <c r="V290" s="57">
        <v>10</v>
      </c>
      <c r="W290" s="90">
        <v>7</v>
      </c>
      <c r="X290" s="56"/>
      <c r="Y290" s="91">
        <f t="shared" si="122"/>
        <v>0</v>
      </c>
      <c r="Z290" s="58"/>
      <c r="AA290" s="59"/>
      <c r="AB290" s="59">
        <v>0</v>
      </c>
      <c r="AC290" s="60">
        <f t="shared" si="123"/>
        <v>234</v>
      </c>
      <c r="AD290" s="60"/>
      <c r="AE290" s="61">
        <f t="shared" si="145"/>
        <v>4.68</v>
      </c>
      <c r="AF290" s="61">
        <v>0</v>
      </c>
      <c r="AG290" s="61">
        <v>0</v>
      </c>
      <c r="AH290" s="92"/>
      <c r="AI290" s="112">
        <v>100</v>
      </c>
      <c r="AJ290" s="93">
        <f t="shared" si="124"/>
        <v>129.32</v>
      </c>
      <c r="AK290" s="94"/>
      <c r="AL290" s="62"/>
      <c r="AM290" s="63">
        <f t="shared" si="125"/>
        <v>100</v>
      </c>
      <c r="AN290" s="63">
        <f t="shared" si="126"/>
        <v>1</v>
      </c>
      <c r="AO290" s="63">
        <f t="shared" si="127"/>
        <v>0</v>
      </c>
      <c r="AP290" s="63"/>
      <c r="AQ290" s="63">
        <f t="shared" si="128"/>
        <v>20</v>
      </c>
      <c r="AR290" s="63">
        <f t="shared" si="129"/>
        <v>1</v>
      </c>
      <c r="AS290" s="63">
        <f t="shared" si="130"/>
        <v>0</v>
      </c>
      <c r="AT290" s="63">
        <f t="shared" si="131"/>
        <v>0</v>
      </c>
      <c r="AU290" s="63">
        <f t="shared" si="132"/>
        <v>5</v>
      </c>
      <c r="AV290" s="63">
        <f t="shared" si="133"/>
        <v>1</v>
      </c>
      <c r="AW290" s="63">
        <f t="shared" si="134"/>
        <v>4</v>
      </c>
      <c r="AX290" s="63">
        <f t="shared" si="135"/>
        <v>4</v>
      </c>
      <c r="AY290" s="64">
        <f t="shared" si="136"/>
        <v>0.31999999999999318</v>
      </c>
      <c r="AZ290" s="65">
        <f t="shared" si="137"/>
        <v>129.32</v>
      </c>
      <c r="BA290" s="45"/>
      <c r="BB290" s="66">
        <f t="shared" si="138"/>
        <v>129.32</v>
      </c>
      <c r="BC290" s="62">
        <f t="shared" si="139"/>
        <v>29.319999999999993</v>
      </c>
      <c r="BD290" s="62">
        <f t="shared" si="140"/>
        <v>29.319999999999993</v>
      </c>
      <c r="BE290" s="62">
        <f t="shared" si="141"/>
        <v>9.3199999999999932</v>
      </c>
      <c r="BF290" s="62">
        <f t="shared" si="142"/>
        <v>9.3199999999999932</v>
      </c>
      <c r="BG290" s="62">
        <f t="shared" si="143"/>
        <v>4.3199999999999932</v>
      </c>
      <c r="BH290" s="62">
        <f t="shared" si="144"/>
        <v>0.31999999999999318</v>
      </c>
      <c r="BI290" s="62"/>
    </row>
    <row r="291" spans="1:61" ht="30" customHeight="1">
      <c r="A291" s="83">
        <v>279</v>
      </c>
      <c r="B291" s="50">
        <v>6679</v>
      </c>
      <c r="C291" s="84" t="s">
        <v>670</v>
      </c>
      <c r="D291" s="84" t="s">
        <v>671</v>
      </c>
      <c r="E291" s="85" t="s">
        <v>631</v>
      </c>
      <c r="F291" s="68">
        <v>42767</v>
      </c>
      <c r="G291" s="51">
        <v>208</v>
      </c>
      <c r="H291" s="52">
        <v>26</v>
      </c>
      <c r="I291" s="53">
        <f t="shared" si="117"/>
        <v>208</v>
      </c>
      <c r="J291" s="86"/>
      <c r="K291" s="87">
        <f t="shared" si="118"/>
        <v>0</v>
      </c>
      <c r="L291" s="86"/>
      <c r="M291" s="88">
        <f t="shared" si="119"/>
        <v>0</v>
      </c>
      <c r="N291" s="89"/>
      <c r="O291" s="87">
        <f t="shared" si="120"/>
        <v>0</v>
      </c>
      <c r="P291" s="57">
        <v>0</v>
      </c>
      <c r="Q291" s="57">
        <v>0</v>
      </c>
      <c r="R291" s="54"/>
      <c r="S291" s="55">
        <v>8</v>
      </c>
      <c r="T291" s="56"/>
      <c r="U291" s="57">
        <f t="shared" si="121"/>
        <v>0</v>
      </c>
      <c r="V291" s="57">
        <v>8.7620000000000005</v>
      </c>
      <c r="W291" s="90">
        <v>7</v>
      </c>
      <c r="X291" s="56">
        <v>25.8</v>
      </c>
      <c r="Y291" s="91">
        <f t="shared" si="122"/>
        <v>25.8</v>
      </c>
      <c r="Z291" s="58"/>
      <c r="AA291" s="59"/>
      <c r="AB291" s="59">
        <v>0</v>
      </c>
      <c r="AC291" s="60">
        <f t="shared" si="123"/>
        <v>205.96199999999999</v>
      </c>
      <c r="AD291" s="60"/>
      <c r="AE291" s="61">
        <f t="shared" si="145"/>
        <v>4.1192399999999996</v>
      </c>
      <c r="AF291" s="61">
        <v>0</v>
      </c>
      <c r="AG291" s="61">
        <v>0</v>
      </c>
      <c r="AH291" s="92"/>
      <c r="AI291" s="112">
        <v>100</v>
      </c>
      <c r="AJ291" s="93">
        <f t="shared" si="124"/>
        <v>101.84276</v>
      </c>
      <c r="AK291" s="94"/>
      <c r="AL291" s="62"/>
      <c r="AM291" s="63">
        <f t="shared" si="125"/>
        <v>100</v>
      </c>
      <c r="AN291" s="63">
        <f t="shared" si="126"/>
        <v>1</v>
      </c>
      <c r="AO291" s="63">
        <f t="shared" si="127"/>
        <v>0</v>
      </c>
      <c r="AP291" s="63"/>
      <c r="AQ291" s="63">
        <f t="shared" si="128"/>
        <v>0</v>
      </c>
      <c r="AR291" s="63">
        <f t="shared" si="129"/>
        <v>0</v>
      </c>
      <c r="AS291" s="63">
        <f t="shared" si="130"/>
        <v>0</v>
      </c>
      <c r="AT291" s="63">
        <f t="shared" si="131"/>
        <v>0</v>
      </c>
      <c r="AU291" s="63">
        <f t="shared" si="132"/>
        <v>0</v>
      </c>
      <c r="AV291" s="63">
        <f t="shared" si="133"/>
        <v>0</v>
      </c>
      <c r="AW291" s="63">
        <f t="shared" si="134"/>
        <v>1</v>
      </c>
      <c r="AX291" s="63">
        <f t="shared" si="135"/>
        <v>1</v>
      </c>
      <c r="AY291" s="64">
        <f t="shared" si="136"/>
        <v>0.8427599999999984</v>
      </c>
      <c r="AZ291" s="65">
        <f t="shared" si="137"/>
        <v>101.84276</v>
      </c>
      <c r="BA291" s="45"/>
      <c r="BB291" s="66">
        <f t="shared" si="138"/>
        <v>101.84276</v>
      </c>
      <c r="BC291" s="62">
        <f t="shared" si="139"/>
        <v>1.8427599999999984</v>
      </c>
      <c r="BD291" s="62">
        <f t="shared" si="140"/>
        <v>1.8427599999999984</v>
      </c>
      <c r="BE291" s="62">
        <f t="shared" si="141"/>
        <v>1.8427599999999984</v>
      </c>
      <c r="BF291" s="62">
        <f t="shared" si="142"/>
        <v>1.8427599999999984</v>
      </c>
      <c r="BG291" s="62">
        <f t="shared" si="143"/>
        <v>1.8427599999999984</v>
      </c>
      <c r="BH291" s="62">
        <f t="shared" si="144"/>
        <v>0.8427599999999984</v>
      </c>
      <c r="BI291" s="62"/>
    </row>
    <row r="292" spans="1:61" ht="30" customHeight="1">
      <c r="A292" s="83">
        <v>280</v>
      </c>
      <c r="B292" s="50">
        <v>6697</v>
      </c>
      <c r="C292" s="84" t="s">
        <v>672</v>
      </c>
      <c r="D292" s="84" t="s">
        <v>673</v>
      </c>
      <c r="E292" s="85" t="s">
        <v>631</v>
      </c>
      <c r="F292" s="68">
        <v>42772</v>
      </c>
      <c r="G292" s="51">
        <v>208</v>
      </c>
      <c r="H292" s="52">
        <v>26</v>
      </c>
      <c r="I292" s="53">
        <f t="shared" si="117"/>
        <v>208</v>
      </c>
      <c r="J292" s="86"/>
      <c r="K292" s="87">
        <f t="shared" si="118"/>
        <v>0</v>
      </c>
      <c r="L292" s="86"/>
      <c r="M292" s="88">
        <f t="shared" si="119"/>
        <v>0</v>
      </c>
      <c r="N292" s="89"/>
      <c r="O292" s="87">
        <f t="shared" si="120"/>
        <v>0</v>
      </c>
      <c r="P292" s="57">
        <v>0</v>
      </c>
      <c r="Q292" s="57">
        <v>0</v>
      </c>
      <c r="R292" s="54"/>
      <c r="S292" s="55">
        <v>8</v>
      </c>
      <c r="T292" s="56"/>
      <c r="U292" s="57">
        <f t="shared" si="121"/>
        <v>0</v>
      </c>
      <c r="V292" s="57">
        <v>10</v>
      </c>
      <c r="W292" s="90">
        <v>7</v>
      </c>
      <c r="X292" s="56"/>
      <c r="Y292" s="91">
        <f t="shared" si="122"/>
        <v>0</v>
      </c>
      <c r="Z292" s="58"/>
      <c r="AA292" s="59"/>
      <c r="AB292" s="59">
        <v>0</v>
      </c>
      <c r="AC292" s="60">
        <f t="shared" si="123"/>
        <v>233</v>
      </c>
      <c r="AD292" s="60"/>
      <c r="AE292" s="61">
        <f t="shared" si="145"/>
        <v>4.66</v>
      </c>
      <c r="AF292" s="61">
        <v>0</v>
      </c>
      <c r="AG292" s="61">
        <v>0</v>
      </c>
      <c r="AH292" s="92">
        <v>0.5</v>
      </c>
      <c r="AI292" s="112">
        <v>100</v>
      </c>
      <c r="AJ292" s="93">
        <f t="shared" si="124"/>
        <v>127.84</v>
      </c>
      <c r="AK292" s="94"/>
      <c r="AL292" s="62"/>
      <c r="AM292" s="63">
        <f t="shared" si="125"/>
        <v>100</v>
      </c>
      <c r="AN292" s="63">
        <f t="shared" si="126"/>
        <v>1</v>
      </c>
      <c r="AO292" s="63">
        <f t="shared" si="127"/>
        <v>0</v>
      </c>
      <c r="AP292" s="63"/>
      <c r="AQ292" s="63">
        <f t="shared" si="128"/>
        <v>20</v>
      </c>
      <c r="AR292" s="63">
        <f t="shared" si="129"/>
        <v>1</v>
      </c>
      <c r="AS292" s="63">
        <f t="shared" si="130"/>
        <v>0</v>
      </c>
      <c r="AT292" s="63">
        <f t="shared" si="131"/>
        <v>0</v>
      </c>
      <c r="AU292" s="63">
        <f t="shared" si="132"/>
        <v>5</v>
      </c>
      <c r="AV292" s="63">
        <f t="shared" si="133"/>
        <v>1</v>
      </c>
      <c r="AW292" s="63">
        <f t="shared" si="134"/>
        <v>2</v>
      </c>
      <c r="AX292" s="63">
        <f t="shared" si="135"/>
        <v>2</v>
      </c>
      <c r="AY292" s="64">
        <f t="shared" si="136"/>
        <v>0.84000000000000341</v>
      </c>
      <c r="AZ292" s="65">
        <f t="shared" si="137"/>
        <v>127.84</v>
      </c>
      <c r="BA292" s="45"/>
      <c r="BB292" s="66">
        <f t="shared" si="138"/>
        <v>127.84</v>
      </c>
      <c r="BC292" s="62">
        <f t="shared" si="139"/>
        <v>27.840000000000003</v>
      </c>
      <c r="BD292" s="62">
        <f t="shared" si="140"/>
        <v>27.840000000000003</v>
      </c>
      <c r="BE292" s="62">
        <f t="shared" si="141"/>
        <v>7.8400000000000034</v>
      </c>
      <c r="BF292" s="62">
        <f t="shared" si="142"/>
        <v>7.8400000000000034</v>
      </c>
      <c r="BG292" s="62">
        <f t="shared" si="143"/>
        <v>2.8400000000000034</v>
      </c>
      <c r="BH292" s="62">
        <f t="shared" si="144"/>
        <v>0.84000000000000341</v>
      </c>
      <c r="BI292" s="62"/>
    </row>
    <row r="293" spans="1:61" ht="30" customHeight="1">
      <c r="A293" s="83">
        <v>281</v>
      </c>
      <c r="B293" s="50" t="s">
        <v>674</v>
      </c>
      <c r="C293" s="84" t="s">
        <v>629</v>
      </c>
      <c r="D293" s="84" t="s">
        <v>675</v>
      </c>
      <c r="E293" s="85" t="s">
        <v>631</v>
      </c>
      <c r="F293" s="68">
        <v>44927</v>
      </c>
      <c r="G293" s="51">
        <v>208</v>
      </c>
      <c r="H293" s="52">
        <v>26</v>
      </c>
      <c r="I293" s="53">
        <f t="shared" si="117"/>
        <v>208</v>
      </c>
      <c r="J293" s="86"/>
      <c r="K293" s="87">
        <f t="shared" si="118"/>
        <v>0</v>
      </c>
      <c r="L293" s="86"/>
      <c r="M293" s="88">
        <f t="shared" si="119"/>
        <v>0</v>
      </c>
      <c r="N293" s="89"/>
      <c r="O293" s="87">
        <f t="shared" si="120"/>
        <v>0</v>
      </c>
      <c r="P293" s="57">
        <v>0</v>
      </c>
      <c r="Q293" s="57">
        <v>0</v>
      </c>
      <c r="R293" s="54"/>
      <c r="S293" s="55">
        <v>3</v>
      </c>
      <c r="T293" s="56"/>
      <c r="U293" s="57">
        <f t="shared" si="121"/>
        <v>0</v>
      </c>
      <c r="V293" s="57">
        <v>9.8580000000000005</v>
      </c>
      <c r="W293" s="90">
        <v>7</v>
      </c>
      <c r="X293" s="56">
        <v>3</v>
      </c>
      <c r="Y293" s="91">
        <f t="shared" si="122"/>
        <v>3</v>
      </c>
      <c r="Z293" s="58"/>
      <c r="AA293" s="59"/>
      <c r="AB293" s="59">
        <v>0</v>
      </c>
      <c r="AC293" s="60">
        <f t="shared" si="123"/>
        <v>224.858</v>
      </c>
      <c r="AD293" s="60"/>
      <c r="AE293" s="61">
        <f t="shared" si="145"/>
        <v>4.49716</v>
      </c>
      <c r="AF293" s="61">
        <v>0</v>
      </c>
      <c r="AG293" s="61">
        <v>0</v>
      </c>
      <c r="AH293" s="92"/>
      <c r="AI293" s="112">
        <v>100</v>
      </c>
      <c r="AJ293" s="93">
        <f t="shared" si="124"/>
        <v>120.36084</v>
      </c>
      <c r="AK293" s="94"/>
      <c r="AL293" s="62"/>
      <c r="AM293" s="63">
        <f t="shared" si="125"/>
        <v>100</v>
      </c>
      <c r="AN293" s="63">
        <f t="shared" si="126"/>
        <v>1</v>
      </c>
      <c r="AO293" s="63">
        <f t="shared" si="127"/>
        <v>0</v>
      </c>
      <c r="AP293" s="63"/>
      <c r="AQ293" s="63">
        <f t="shared" si="128"/>
        <v>20</v>
      </c>
      <c r="AR293" s="63">
        <f t="shared" si="129"/>
        <v>1</v>
      </c>
      <c r="AS293" s="63">
        <f t="shared" si="130"/>
        <v>0</v>
      </c>
      <c r="AT293" s="63">
        <f t="shared" si="131"/>
        <v>0</v>
      </c>
      <c r="AU293" s="63">
        <f t="shared" si="132"/>
        <v>0</v>
      </c>
      <c r="AV293" s="63">
        <f t="shared" si="133"/>
        <v>0</v>
      </c>
      <c r="AW293" s="63">
        <f t="shared" si="134"/>
        <v>0</v>
      </c>
      <c r="AX293" s="63">
        <f t="shared" si="135"/>
        <v>0</v>
      </c>
      <c r="AY293" s="64">
        <f t="shared" si="136"/>
        <v>0.36083999999999605</v>
      </c>
      <c r="AZ293" s="65">
        <f t="shared" si="137"/>
        <v>120.36084</v>
      </c>
      <c r="BA293" s="45"/>
      <c r="BB293" s="66">
        <f t="shared" si="138"/>
        <v>120.36084</v>
      </c>
      <c r="BC293" s="62">
        <f t="shared" si="139"/>
        <v>20.360839999999996</v>
      </c>
      <c r="BD293" s="62">
        <f t="shared" si="140"/>
        <v>20.360839999999996</v>
      </c>
      <c r="BE293" s="62">
        <f t="shared" si="141"/>
        <v>0.36083999999999605</v>
      </c>
      <c r="BF293" s="62">
        <f t="shared" si="142"/>
        <v>0.36083999999999605</v>
      </c>
      <c r="BG293" s="62">
        <f t="shared" si="143"/>
        <v>0.36083999999999605</v>
      </c>
      <c r="BH293" s="62">
        <f t="shared" si="144"/>
        <v>0.36083999999999605</v>
      </c>
      <c r="BI293" s="62"/>
    </row>
    <row r="294" spans="1:61" ht="30" customHeight="1">
      <c r="A294" s="83">
        <v>282</v>
      </c>
      <c r="B294" s="50" t="s">
        <v>676</v>
      </c>
      <c r="C294" s="84" t="s">
        <v>677</v>
      </c>
      <c r="D294" s="84" t="s">
        <v>678</v>
      </c>
      <c r="E294" s="85" t="s">
        <v>631</v>
      </c>
      <c r="F294" s="68">
        <v>44927</v>
      </c>
      <c r="G294" s="51">
        <v>208</v>
      </c>
      <c r="H294" s="52">
        <v>26</v>
      </c>
      <c r="I294" s="53">
        <f t="shared" si="117"/>
        <v>208</v>
      </c>
      <c r="J294" s="86"/>
      <c r="K294" s="87">
        <f t="shared" si="118"/>
        <v>0</v>
      </c>
      <c r="L294" s="86"/>
      <c r="M294" s="88">
        <f t="shared" si="119"/>
        <v>0</v>
      </c>
      <c r="N294" s="89"/>
      <c r="O294" s="87">
        <f t="shared" si="120"/>
        <v>0</v>
      </c>
      <c r="P294" s="57">
        <v>0</v>
      </c>
      <c r="Q294" s="57">
        <v>0</v>
      </c>
      <c r="R294" s="54"/>
      <c r="S294" s="55">
        <v>3</v>
      </c>
      <c r="T294" s="56"/>
      <c r="U294" s="57">
        <f t="shared" si="121"/>
        <v>0</v>
      </c>
      <c r="V294" s="57">
        <v>0</v>
      </c>
      <c r="W294" s="90">
        <v>7</v>
      </c>
      <c r="X294" s="56">
        <v>17.38</v>
      </c>
      <c r="Y294" s="91">
        <f t="shared" si="122"/>
        <v>17.38</v>
      </c>
      <c r="Z294" s="58"/>
      <c r="AA294" s="59"/>
      <c r="AB294" s="59">
        <v>0</v>
      </c>
      <c r="AC294" s="60">
        <f t="shared" si="123"/>
        <v>200.62</v>
      </c>
      <c r="AD294" s="60"/>
      <c r="AE294" s="61">
        <f t="shared" si="145"/>
        <v>4.0124000000000004</v>
      </c>
      <c r="AF294" s="61">
        <v>0</v>
      </c>
      <c r="AG294" s="61">
        <v>0</v>
      </c>
      <c r="AH294" s="92"/>
      <c r="AI294" s="112">
        <v>100</v>
      </c>
      <c r="AJ294" s="93">
        <f t="shared" si="124"/>
        <v>96.607599999999991</v>
      </c>
      <c r="AK294" s="94"/>
      <c r="AL294" s="62"/>
      <c r="AM294" s="63">
        <f t="shared" si="125"/>
        <v>0</v>
      </c>
      <c r="AN294" s="63">
        <f t="shared" si="126"/>
        <v>0</v>
      </c>
      <c r="AO294" s="63">
        <f t="shared" si="127"/>
        <v>0</v>
      </c>
      <c r="AP294" s="63"/>
      <c r="AQ294" s="63">
        <f t="shared" si="128"/>
        <v>80</v>
      </c>
      <c r="AR294" s="63">
        <f t="shared" si="129"/>
        <v>4</v>
      </c>
      <c r="AS294" s="63">
        <f t="shared" si="130"/>
        <v>10</v>
      </c>
      <c r="AT294" s="63">
        <f t="shared" si="131"/>
        <v>1</v>
      </c>
      <c r="AU294" s="63">
        <f t="shared" si="132"/>
        <v>5</v>
      </c>
      <c r="AV294" s="63">
        <f t="shared" si="133"/>
        <v>1</v>
      </c>
      <c r="AW294" s="63">
        <f t="shared" si="134"/>
        <v>1</v>
      </c>
      <c r="AX294" s="63">
        <f t="shared" si="135"/>
        <v>1</v>
      </c>
      <c r="AY294" s="64">
        <f t="shared" si="136"/>
        <v>0.60759999999999081</v>
      </c>
      <c r="AZ294" s="65">
        <f t="shared" si="137"/>
        <v>96.607599999999991</v>
      </c>
      <c r="BA294" s="45"/>
      <c r="BB294" s="66">
        <f t="shared" si="138"/>
        <v>96.607599999999991</v>
      </c>
      <c r="BC294" s="62">
        <f t="shared" si="139"/>
        <v>96.607599999999991</v>
      </c>
      <c r="BD294" s="62">
        <f t="shared" si="140"/>
        <v>96.607599999999991</v>
      </c>
      <c r="BE294" s="62">
        <f t="shared" si="141"/>
        <v>16.607599999999991</v>
      </c>
      <c r="BF294" s="62">
        <f t="shared" si="142"/>
        <v>6.6075999999999908</v>
      </c>
      <c r="BG294" s="62">
        <f t="shared" si="143"/>
        <v>1.6075999999999908</v>
      </c>
      <c r="BH294" s="62">
        <f t="shared" si="144"/>
        <v>0.60759999999999081</v>
      </c>
      <c r="BI294" s="62"/>
    </row>
    <row r="295" spans="1:61" ht="30" customHeight="1">
      <c r="A295" s="83">
        <v>283</v>
      </c>
      <c r="B295" s="50" t="s">
        <v>679</v>
      </c>
      <c r="C295" s="84" t="s">
        <v>193</v>
      </c>
      <c r="D295" s="84" t="s">
        <v>680</v>
      </c>
      <c r="E295" s="85" t="s">
        <v>631</v>
      </c>
      <c r="F295" s="68">
        <v>44928</v>
      </c>
      <c r="G295" s="51">
        <v>208</v>
      </c>
      <c r="H295" s="52">
        <v>26</v>
      </c>
      <c r="I295" s="53">
        <f t="shared" si="117"/>
        <v>208</v>
      </c>
      <c r="J295" s="86"/>
      <c r="K295" s="87">
        <f t="shared" si="118"/>
        <v>0</v>
      </c>
      <c r="L295" s="86"/>
      <c r="M295" s="88">
        <f t="shared" si="119"/>
        <v>0</v>
      </c>
      <c r="N295" s="89"/>
      <c r="O295" s="87">
        <f t="shared" si="120"/>
        <v>0</v>
      </c>
      <c r="P295" s="57">
        <v>0</v>
      </c>
      <c r="Q295" s="57">
        <v>0</v>
      </c>
      <c r="R295" s="54"/>
      <c r="S295" s="55">
        <v>3</v>
      </c>
      <c r="T295" s="56"/>
      <c r="U295" s="57">
        <f t="shared" si="121"/>
        <v>0</v>
      </c>
      <c r="V295" s="57">
        <v>9.6150000000000002</v>
      </c>
      <c r="W295" s="90">
        <v>7</v>
      </c>
      <c r="X295" s="56">
        <v>8</v>
      </c>
      <c r="Y295" s="91">
        <f t="shared" si="122"/>
        <v>8</v>
      </c>
      <c r="Z295" s="58"/>
      <c r="AA295" s="59"/>
      <c r="AB295" s="59">
        <v>0</v>
      </c>
      <c r="AC295" s="60">
        <f t="shared" si="123"/>
        <v>219.61500000000001</v>
      </c>
      <c r="AD295" s="60"/>
      <c r="AE295" s="61">
        <f t="shared" si="145"/>
        <v>4.3923000000000005</v>
      </c>
      <c r="AF295" s="61">
        <v>0</v>
      </c>
      <c r="AG295" s="61">
        <v>0</v>
      </c>
      <c r="AH295" s="92"/>
      <c r="AI295" s="112">
        <v>100</v>
      </c>
      <c r="AJ295" s="93">
        <f t="shared" si="124"/>
        <v>115.2227</v>
      </c>
      <c r="AK295" s="94"/>
      <c r="AL295" s="62"/>
      <c r="AM295" s="63">
        <f t="shared" si="125"/>
        <v>100</v>
      </c>
      <c r="AN295" s="63">
        <f t="shared" si="126"/>
        <v>1</v>
      </c>
      <c r="AO295" s="63">
        <f t="shared" si="127"/>
        <v>0</v>
      </c>
      <c r="AP295" s="63"/>
      <c r="AQ295" s="63">
        <f t="shared" si="128"/>
        <v>0</v>
      </c>
      <c r="AR295" s="63">
        <f t="shared" si="129"/>
        <v>0</v>
      </c>
      <c r="AS295" s="63">
        <f t="shared" si="130"/>
        <v>10</v>
      </c>
      <c r="AT295" s="63">
        <f t="shared" si="131"/>
        <v>1</v>
      </c>
      <c r="AU295" s="63">
        <f t="shared" si="132"/>
        <v>5</v>
      </c>
      <c r="AV295" s="63">
        <f t="shared" si="133"/>
        <v>1</v>
      </c>
      <c r="AW295" s="63">
        <f t="shared" si="134"/>
        <v>0</v>
      </c>
      <c r="AX295" s="63">
        <f t="shared" si="135"/>
        <v>0</v>
      </c>
      <c r="AY295" s="64">
        <f t="shared" si="136"/>
        <v>0.22270000000000323</v>
      </c>
      <c r="AZ295" s="65">
        <f t="shared" si="137"/>
        <v>115.2227</v>
      </c>
      <c r="BA295" s="45"/>
      <c r="BB295" s="66">
        <f t="shared" si="138"/>
        <v>115.2227</v>
      </c>
      <c r="BC295" s="62">
        <f t="shared" si="139"/>
        <v>15.222700000000003</v>
      </c>
      <c r="BD295" s="62">
        <f t="shared" si="140"/>
        <v>15.222700000000003</v>
      </c>
      <c r="BE295" s="62">
        <f t="shared" si="141"/>
        <v>15.222700000000003</v>
      </c>
      <c r="BF295" s="62">
        <f t="shared" si="142"/>
        <v>5.2227000000000032</v>
      </c>
      <c r="BG295" s="62">
        <f t="shared" si="143"/>
        <v>0.22270000000000323</v>
      </c>
      <c r="BH295" s="62">
        <f t="shared" si="144"/>
        <v>0.22270000000000323</v>
      </c>
      <c r="BI295" s="62"/>
    </row>
    <row r="296" spans="1:61" ht="30" customHeight="1">
      <c r="A296" s="83">
        <v>284</v>
      </c>
      <c r="B296" s="50" t="s">
        <v>681</v>
      </c>
      <c r="C296" s="84" t="s">
        <v>682</v>
      </c>
      <c r="D296" s="84" t="s">
        <v>545</v>
      </c>
      <c r="E296" s="85" t="s">
        <v>631</v>
      </c>
      <c r="F296" s="68">
        <v>44958</v>
      </c>
      <c r="G296" s="51">
        <v>208</v>
      </c>
      <c r="H296" s="52">
        <v>26</v>
      </c>
      <c r="I296" s="53">
        <f t="shared" si="117"/>
        <v>208</v>
      </c>
      <c r="J296" s="86"/>
      <c r="K296" s="87">
        <f t="shared" si="118"/>
        <v>0</v>
      </c>
      <c r="L296" s="86"/>
      <c r="M296" s="88">
        <f t="shared" si="119"/>
        <v>0</v>
      </c>
      <c r="N296" s="89"/>
      <c r="O296" s="87">
        <f t="shared" si="120"/>
        <v>0</v>
      </c>
      <c r="P296" s="57">
        <v>0</v>
      </c>
      <c r="Q296" s="57">
        <v>0</v>
      </c>
      <c r="R296" s="54"/>
      <c r="S296" s="55">
        <v>2</v>
      </c>
      <c r="T296" s="56"/>
      <c r="U296" s="57">
        <f t="shared" si="121"/>
        <v>0</v>
      </c>
      <c r="V296" s="57">
        <v>9.6150000000000002</v>
      </c>
      <c r="W296" s="90">
        <v>7</v>
      </c>
      <c r="X296" s="56">
        <v>8.0299999999999994</v>
      </c>
      <c r="Y296" s="91">
        <f t="shared" si="122"/>
        <v>8.0299999999999994</v>
      </c>
      <c r="Z296" s="58"/>
      <c r="AA296" s="59"/>
      <c r="AB296" s="59">
        <v>0</v>
      </c>
      <c r="AC296" s="60">
        <f t="shared" si="123"/>
        <v>218.58500000000001</v>
      </c>
      <c r="AD296" s="60"/>
      <c r="AE296" s="61">
        <f t="shared" si="145"/>
        <v>4.3717000000000006</v>
      </c>
      <c r="AF296" s="61">
        <v>0</v>
      </c>
      <c r="AG296" s="61">
        <v>0</v>
      </c>
      <c r="AH296" s="92"/>
      <c r="AI296" s="112">
        <v>100</v>
      </c>
      <c r="AJ296" s="93">
        <f t="shared" si="124"/>
        <v>114.2133</v>
      </c>
      <c r="AK296" s="94"/>
      <c r="AL296" s="62"/>
      <c r="AM296" s="63">
        <f t="shared" si="125"/>
        <v>100</v>
      </c>
      <c r="AN296" s="63">
        <f t="shared" si="126"/>
        <v>1</v>
      </c>
      <c r="AO296" s="63">
        <f t="shared" si="127"/>
        <v>0</v>
      </c>
      <c r="AP296" s="63"/>
      <c r="AQ296" s="63">
        <f t="shared" si="128"/>
        <v>0</v>
      </c>
      <c r="AR296" s="63">
        <f t="shared" si="129"/>
        <v>0</v>
      </c>
      <c r="AS296" s="63">
        <f t="shared" si="130"/>
        <v>10</v>
      </c>
      <c r="AT296" s="63">
        <f t="shared" si="131"/>
        <v>1</v>
      </c>
      <c r="AU296" s="63">
        <f t="shared" si="132"/>
        <v>0</v>
      </c>
      <c r="AV296" s="63">
        <f t="shared" si="133"/>
        <v>0</v>
      </c>
      <c r="AW296" s="63">
        <f t="shared" si="134"/>
        <v>4</v>
      </c>
      <c r="AX296" s="63">
        <f t="shared" si="135"/>
        <v>4</v>
      </c>
      <c r="AY296" s="64">
        <f t="shared" si="136"/>
        <v>0.21330000000000382</v>
      </c>
      <c r="AZ296" s="65">
        <f t="shared" si="137"/>
        <v>114.2133</v>
      </c>
      <c r="BA296" s="45"/>
      <c r="BB296" s="66">
        <f t="shared" si="138"/>
        <v>114.2133</v>
      </c>
      <c r="BC296" s="62">
        <f t="shared" si="139"/>
        <v>14.213300000000004</v>
      </c>
      <c r="BD296" s="62">
        <f t="shared" si="140"/>
        <v>14.213300000000004</v>
      </c>
      <c r="BE296" s="62">
        <f t="shared" si="141"/>
        <v>14.213300000000004</v>
      </c>
      <c r="BF296" s="62">
        <f t="shared" si="142"/>
        <v>4.2133000000000038</v>
      </c>
      <c r="BG296" s="62">
        <f t="shared" si="143"/>
        <v>4.2133000000000038</v>
      </c>
      <c r="BH296" s="62">
        <f t="shared" si="144"/>
        <v>0.21330000000000382</v>
      </c>
      <c r="BI296" s="62"/>
    </row>
    <row r="297" spans="1:61" ht="30" customHeight="1">
      <c r="A297" s="83">
        <v>285</v>
      </c>
      <c r="B297" s="50" t="s">
        <v>683</v>
      </c>
      <c r="C297" s="84" t="s">
        <v>624</v>
      </c>
      <c r="D297" s="84" t="s">
        <v>182</v>
      </c>
      <c r="E297" s="85" t="s">
        <v>631</v>
      </c>
      <c r="F297" s="68">
        <v>45160</v>
      </c>
      <c r="G297" s="51">
        <v>208</v>
      </c>
      <c r="H297" s="52">
        <v>26</v>
      </c>
      <c r="I297" s="53">
        <f t="shared" si="117"/>
        <v>208</v>
      </c>
      <c r="J297" s="86"/>
      <c r="K297" s="87">
        <f t="shared" si="118"/>
        <v>0</v>
      </c>
      <c r="L297" s="86"/>
      <c r="M297" s="88">
        <f t="shared" si="119"/>
        <v>0</v>
      </c>
      <c r="N297" s="89"/>
      <c r="O297" s="87">
        <f t="shared" si="120"/>
        <v>0</v>
      </c>
      <c r="P297" s="57">
        <v>0</v>
      </c>
      <c r="Q297" s="57">
        <v>0</v>
      </c>
      <c r="R297" s="54"/>
      <c r="S297" s="55">
        <v>2</v>
      </c>
      <c r="T297" s="56"/>
      <c r="U297" s="57">
        <f t="shared" si="121"/>
        <v>0</v>
      </c>
      <c r="V297" s="57">
        <v>10</v>
      </c>
      <c r="W297" s="90">
        <v>7</v>
      </c>
      <c r="X297" s="56"/>
      <c r="Y297" s="91">
        <f t="shared" si="122"/>
        <v>0</v>
      </c>
      <c r="Z297" s="58"/>
      <c r="AA297" s="59"/>
      <c r="AB297" s="59">
        <v>0</v>
      </c>
      <c r="AC297" s="60">
        <f t="shared" si="123"/>
        <v>227</v>
      </c>
      <c r="AD297" s="60"/>
      <c r="AE297" s="61">
        <f t="shared" si="145"/>
        <v>4.54</v>
      </c>
      <c r="AF297" s="61">
        <v>0</v>
      </c>
      <c r="AG297" s="61">
        <v>0</v>
      </c>
      <c r="AH297" s="92"/>
      <c r="AI297" s="112">
        <v>100</v>
      </c>
      <c r="AJ297" s="93">
        <f t="shared" si="124"/>
        <v>122.46000000000001</v>
      </c>
      <c r="AK297" s="94"/>
      <c r="AL297" s="62"/>
      <c r="AM297" s="63">
        <f t="shared" si="125"/>
        <v>100</v>
      </c>
      <c r="AN297" s="63">
        <f t="shared" si="126"/>
        <v>1</v>
      </c>
      <c r="AO297" s="63">
        <f t="shared" si="127"/>
        <v>0</v>
      </c>
      <c r="AP297" s="63"/>
      <c r="AQ297" s="63">
        <f t="shared" si="128"/>
        <v>20</v>
      </c>
      <c r="AR297" s="63">
        <f t="shared" si="129"/>
        <v>1</v>
      </c>
      <c r="AS297" s="63">
        <f t="shared" si="130"/>
        <v>0</v>
      </c>
      <c r="AT297" s="63">
        <f t="shared" si="131"/>
        <v>0</v>
      </c>
      <c r="AU297" s="63">
        <f t="shared" si="132"/>
        <v>0</v>
      </c>
      <c r="AV297" s="63">
        <f t="shared" si="133"/>
        <v>0</v>
      </c>
      <c r="AW297" s="63">
        <f t="shared" si="134"/>
        <v>2</v>
      </c>
      <c r="AX297" s="63">
        <f t="shared" si="135"/>
        <v>2</v>
      </c>
      <c r="AY297" s="64">
        <f t="shared" si="136"/>
        <v>0.46000000000000796</v>
      </c>
      <c r="AZ297" s="65">
        <f t="shared" si="137"/>
        <v>122.46000000000001</v>
      </c>
      <c r="BA297" s="45"/>
      <c r="BB297" s="66">
        <f t="shared" si="138"/>
        <v>122.46000000000001</v>
      </c>
      <c r="BC297" s="62">
        <f t="shared" si="139"/>
        <v>22.460000000000008</v>
      </c>
      <c r="BD297" s="62">
        <f t="shared" si="140"/>
        <v>22.460000000000008</v>
      </c>
      <c r="BE297" s="62">
        <f t="shared" si="141"/>
        <v>2.460000000000008</v>
      </c>
      <c r="BF297" s="62">
        <f t="shared" si="142"/>
        <v>2.460000000000008</v>
      </c>
      <c r="BG297" s="62">
        <f t="shared" si="143"/>
        <v>2.460000000000008</v>
      </c>
      <c r="BH297" s="62">
        <f t="shared" si="144"/>
        <v>0.46000000000000796</v>
      </c>
      <c r="BI297" s="62"/>
    </row>
    <row r="298" spans="1:61" ht="30" customHeight="1">
      <c r="A298" s="83">
        <v>286</v>
      </c>
      <c r="B298" s="50" t="s">
        <v>684</v>
      </c>
      <c r="C298" s="84" t="s">
        <v>685</v>
      </c>
      <c r="D298" s="84" t="s">
        <v>686</v>
      </c>
      <c r="E298" s="85" t="s">
        <v>631</v>
      </c>
      <c r="F298" s="68">
        <v>45174</v>
      </c>
      <c r="G298" s="51">
        <v>208</v>
      </c>
      <c r="H298" s="52">
        <v>26</v>
      </c>
      <c r="I298" s="53">
        <f t="shared" si="117"/>
        <v>208</v>
      </c>
      <c r="J298" s="86"/>
      <c r="K298" s="87">
        <f t="shared" si="118"/>
        <v>0</v>
      </c>
      <c r="L298" s="86"/>
      <c r="M298" s="88">
        <f t="shared" si="119"/>
        <v>0</v>
      </c>
      <c r="N298" s="89"/>
      <c r="O298" s="87">
        <f t="shared" si="120"/>
        <v>0</v>
      </c>
      <c r="P298" s="57">
        <v>0</v>
      </c>
      <c r="Q298" s="57">
        <v>0</v>
      </c>
      <c r="R298" s="54"/>
      <c r="S298" s="55">
        <v>2</v>
      </c>
      <c r="T298" s="56"/>
      <c r="U298" s="57">
        <f t="shared" si="121"/>
        <v>0</v>
      </c>
      <c r="V298" s="57">
        <v>0</v>
      </c>
      <c r="W298" s="90">
        <v>7</v>
      </c>
      <c r="X298" s="56">
        <v>16</v>
      </c>
      <c r="Y298" s="91">
        <f t="shared" si="122"/>
        <v>16</v>
      </c>
      <c r="Z298" s="58"/>
      <c r="AA298" s="59"/>
      <c r="AB298" s="59">
        <v>0</v>
      </c>
      <c r="AC298" s="60">
        <f t="shared" si="123"/>
        <v>201</v>
      </c>
      <c r="AD298" s="60"/>
      <c r="AE298" s="61">
        <f t="shared" si="145"/>
        <v>4.0200000000000005</v>
      </c>
      <c r="AF298" s="61">
        <v>0</v>
      </c>
      <c r="AG298" s="61">
        <v>0</v>
      </c>
      <c r="AH298" s="92">
        <v>0.5</v>
      </c>
      <c r="AI298" s="112">
        <v>100</v>
      </c>
      <c r="AJ298" s="93">
        <f t="shared" si="124"/>
        <v>96.47999999999999</v>
      </c>
      <c r="AK298" s="94"/>
      <c r="AL298" s="62"/>
      <c r="AM298" s="63">
        <f t="shared" si="125"/>
        <v>0</v>
      </c>
      <c r="AN298" s="63">
        <f t="shared" si="126"/>
        <v>0</v>
      </c>
      <c r="AO298" s="63">
        <f t="shared" si="127"/>
        <v>0</v>
      </c>
      <c r="AP298" s="63"/>
      <c r="AQ298" s="63">
        <f t="shared" si="128"/>
        <v>80</v>
      </c>
      <c r="AR298" s="63">
        <f t="shared" si="129"/>
        <v>4</v>
      </c>
      <c r="AS298" s="63">
        <f t="shared" si="130"/>
        <v>10</v>
      </c>
      <c r="AT298" s="63">
        <f t="shared" si="131"/>
        <v>1</v>
      </c>
      <c r="AU298" s="63">
        <f t="shared" si="132"/>
        <v>5</v>
      </c>
      <c r="AV298" s="63">
        <f t="shared" si="133"/>
        <v>1</v>
      </c>
      <c r="AW298" s="63">
        <f t="shared" si="134"/>
        <v>1</v>
      </c>
      <c r="AX298" s="63">
        <f t="shared" si="135"/>
        <v>1</v>
      </c>
      <c r="AY298" s="64">
        <f t="shared" si="136"/>
        <v>0.47999999999998977</v>
      </c>
      <c r="AZ298" s="65">
        <f t="shared" si="137"/>
        <v>96.47999999999999</v>
      </c>
      <c r="BA298" s="45"/>
      <c r="BB298" s="66">
        <f t="shared" si="138"/>
        <v>96.47999999999999</v>
      </c>
      <c r="BC298" s="62">
        <f t="shared" si="139"/>
        <v>96.47999999999999</v>
      </c>
      <c r="BD298" s="62">
        <f t="shared" si="140"/>
        <v>96.47999999999999</v>
      </c>
      <c r="BE298" s="62">
        <f t="shared" si="141"/>
        <v>16.47999999999999</v>
      </c>
      <c r="BF298" s="62">
        <f t="shared" si="142"/>
        <v>6.4799999999999898</v>
      </c>
      <c r="BG298" s="62">
        <f t="shared" si="143"/>
        <v>1.4799999999999898</v>
      </c>
      <c r="BH298" s="62">
        <f t="shared" si="144"/>
        <v>0.47999999999998977</v>
      </c>
      <c r="BI298" s="62"/>
    </row>
    <row r="299" spans="1:61" ht="30" customHeight="1">
      <c r="A299" s="83">
        <v>287</v>
      </c>
      <c r="B299" s="50" t="s">
        <v>687</v>
      </c>
      <c r="C299" s="84" t="s">
        <v>333</v>
      </c>
      <c r="D299" s="84" t="s">
        <v>688</v>
      </c>
      <c r="E299" s="85" t="s">
        <v>631</v>
      </c>
      <c r="F299" s="68">
        <v>45184</v>
      </c>
      <c r="G299" s="51">
        <v>208</v>
      </c>
      <c r="H299" s="52">
        <v>26</v>
      </c>
      <c r="I299" s="53">
        <f t="shared" si="117"/>
        <v>208</v>
      </c>
      <c r="J299" s="86"/>
      <c r="K299" s="87">
        <f t="shared" si="118"/>
        <v>0</v>
      </c>
      <c r="L299" s="86"/>
      <c r="M299" s="88">
        <f t="shared" si="119"/>
        <v>0</v>
      </c>
      <c r="N299" s="89"/>
      <c r="O299" s="87">
        <f t="shared" si="120"/>
        <v>0</v>
      </c>
      <c r="P299" s="57">
        <v>0</v>
      </c>
      <c r="Q299" s="57">
        <v>0</v>
      </c>
      <c r="R299" s="54"/>
      <c r="S299" s="55">
        <v>2</v>
      </c>
      <c r="T299" s="56"/>
      <c r="U299" s="57">
        <f t="shared" si="121"/>
        <v>0</v>
      </c>
      <c r="V299" s="57">
        <v>9.5229999999999997</v>
      </c>
      <c r="W299" s="90">
        <v>7</v>
      </c>
      <c r="X299" s="56">
        <v>9.89</v>
      </c>
      <c r="Y299" s="91">
        <f t="shared" si="122"/>
        <v>9.89</v>
      </c>
      <c r="Z299" s="58"/>
      <c r="AA299" s="59"/>
      <c r="AB299" s="59">
        <v>0</v>
      </c>
      <c r="AC299" s="60">
        <f t="shared" si="123"/>
        <v>216.63299999999998</v>
      </c>
      <c r="AD299" s="60"/>
      <c r="AE299" s="61">
        <f t="shared" si="145"/>
        <v>4.3326599999999997</v>
      </c>
      <c r="AF299" s="61">
        <v>0</v>
      </c>
      <c r="AG299" s="61">
        <v>0</v>
      </c>
      <c r="AH299" s="92"/>
      <c r="AI299" s="112">
        <v>100</v>
      </c>
      <c r="AJ299" s="93">
        <f t="shared" si="124"/>
        <v>112.30033999999998</v>
      </c>
      <c r="AK299" s="94"/>
      <c r="AL299" s="62"/>
      <c r="AM299" s="63">
        <f t="shared" si="125"/>
        <v>100</v>
      </c>
      <c r="AN299" s="63">
        <f t="shared" si="126"/>
        <v>1</v>
      </c>
      <c r="AO299" s="63">
        <f t="shared" si="127"/>
        <v>0</v>
      </c>
      <c r="AP299" s="63"/>
      <c r="AQ299" s="63">
        <f t="shared" si="128"/>
        <v>0</v>
      </c>
      <c r="AR299" s="63">
        <f t="shared" si="129"/>
        <v>0</v>
      </c>
      <c r="AS299" s="63">
        <f t="shared" si="130"/>
        <v>10</v>
      </c>
      <c r="AT299" s="63">
        <f t="shared" si="131"/>
        <v>1</v>
      </c>
      <c r="AU299" s="63">
        <f t="shared" si="132"/>
        <v>0</v>
      </c>
      <c r="AV299" s="63">
        <f t="shared" si="133"/>
        <v>0</v>
      </c>
      <c r="AW299" s="63">
        <f t="shared" si="134"/>
        <v>2</v>
      </c>
      <c r="AX299" s="63">
        <f t="shared" si="135"/>
        <v>2</v>
      </c>
      <c r="AY299" s="64">
        <f t="shared" si="136"/>
        <v>0.30033999999997718</v>
      </c>
      <c r="AZ299" s="65">
        <f t="shared" si="137"/>
        <v>112.30033999999998</v>
      </c>
      <c r="BA299" s="45"/>
      <c r="BB299" s="66">
        <f t="shared" si="138"/>
        <v>112.30033999999998</v>
      </c>
      <c r="BC299" s="62">
        <f t="shared" si="139"/>
        <v>12.300339999999977</v>
      </c>
      <c r="BD299" s="62">
        <f t="shared" si="140"/>
        <v>12.300339999999977</v>
      </c>
      <c r="BE299" s="62">
        <f t="shared" si="141"/>
        <v>12.300339999999977</v>
      </c>
      <c r="BF299" s="62">
        <f t="shared" si="142"/>
        <v>2.3003399999999772</v>
      </c>
      <c r="BG299" s="62">
        <f t="shared" si="143"/>
        <v>2.3003399999999772</v>
      </c>
      <c r="BH299" s="62">
        <f t="shared" si="144"/>
        <v>0.30033999999997718</v>
      </c>
      <c r="BI299" s="62"/>
    </row>
    <row r="300" spans="1:61" ht="30" customHeight="1">
      <c r="A300" s="83">
        <v>288</v>
      </c>
      <c r="B300" s="50" t="s">
        <v>689</v>
      </c>
      <c r="C300" s="84" t="s">
        <v>256</v>
      </c>
      <c r="D300" s="84" t="s">
        <v>690</v>
      </c>
      <c r="E300" s="85" t="s">
        <v>631</v>
      </c>
      <c r="F300" s="68">
        <v>45222</v>
      </c>
      <c r="G300" s="51">
        <v>208</v>
      </c>
      <c r="H300" s="52">
        <v>26</v>
      </c>
      <c r="I300" s="53">
        <f t="shared" si="117"/>
        <v>208</v>
      </c>
      <c r="J300" s="86"/>
      <c r="K300" s="87">
        <f t="shared" si="118"/>
        <v>0</v>
      </c>
      <c r="L300" s="86"/>
      <c r="M300" s="88">
        <f t="shared" si="119"/>
        <v>0</v>
      </c>
      <c r="N300" s="89"/>
      <c r="O300" s="87">
        <f t="shared" si="120"/>
        <v>0</v>
      </c>
      <c r="P300" s="57">
        <v>0</v>
      </c>
      <c r="Q300" s="57">
        <v>0</v>
      </c>
      <c r="R300" s="54"/>
      <c r="S300" s="55">
        <v>2</v>
      </c>
      <c r="T300" s="56"/>
      <c r="U300" s="57">
        <f t="shared" si="121"/>
        <v>0</v>
      </c>
      <c r="V300" s="57">
        <v>10</v>
      </c>
      <c r="W300" s="90">
        <v>7</v>
      </c>
      <c r="X300" s="56"/>
      <c r="Y300" s="91">
        <f t="shared" si="122"/>
        <v>0</v>
      </c>
      <c r="Z300" s="58"/>
      <c r="AA300" s="59"/>
      <c r="AB300" s="59">
        <v>0</v>
      </c>
      <c r="AC300" s="60">
        <f t="shared" si="123"/>
        <v>227</v>
      </c>
      <c r="AD300" s="60"/>
      <c r="AE300" s="61">
        <f t="shared" si="145"/>
        <v>4.54</v>
      </c>
      <c r="AF300" s="61">
        <v>0</v>
      </c>
      <c r="AG300" s="61">
        <v>0</v>
      </c>
      <c r="AH300" s="92"/>
      <c r="AI300" s="112">
        <v>100</v>
      </c>
      <c r="AJ300" s="93">
        <f t="shared" si="124"/>
        <v>122.46000000000001</v>
      </c>
      <c r="AK300" s="94"/>
      <c r="AL300" s="62"/>
      <c r="AM300" s="63">
        <f t="shared" si="125"/>
        <v>100</v>
      </c>
      <c r="AN300" s="63">
        <f t="shared" si="126"/>
        <v>1</v>
      </c>
      <c r="AO300" s="63">
        <f t="shared" si="127"/>
        <v>0</v>
      </c>
      <c r="AP300" s="63"/>
      <c r="AQ300" s="63">
        <f t="shared" si="128"/>
        <v>20</v>
      </c>
      <c r="AR300" s="63">
        <f t="shared" si="129"/>
        <v>1</v>
      </c>
      <c r="AS300" s="63">
        <f t="shared" si="130"/>
        <v>0</v>
      </c>
      <c r="AT300" s="63">
        <f t="shared" si="131"/>
        <v>0</v>
      </c>
      <c r="AU300" s="63">
        <f t="shared" si="132"/>
        <v>0</v>
      </c>
      <c r="AV300" s="63">
        <f t="shared" si="133"/>
        <v>0</v>
      </c>
      <c r="AW300" s="63">
        <f t="shared" si="134"/>
        <v>2</v>
      </c>
      <c r="AX300" s="63">
        <f t="shared" si="135"/>
        <v>2</v>
      </c>
      <c r="AY300" s="64">
        <f t="shared" si="136"/>
        <v>0.46000000000000796</v>
      </c>
      <c r="AZ300" s="65">
        <f t="shared" si="137"/>
        <v>122.46000000000001</v>
      </c>
      <c r="BA300" s="45"/>
      <c r="BB300" s="66">
        <f t="shared" si="138"/>
        <v>122.46000000000001</v>
      </c>
      <c r="BC300" s="62">
        <f t="shared" si="139"/>
        <v>22.460000000000008</v>
      </c>
      <c r="BD300" s="62">
        <f t="shared" si="140"/>
        <v>22.460000000000008</v>
      </c>
      <c r="BE300" s="62">
        <f t="shared" si="141"/>
        <v>2.460000000000008</v>
      </c>
      <c r="BF300" s="62">
        <f t="shared" si="142"/>
        <v>2.460000000000008</v>
      </c>
      <c r="BG300" s="62">
        <f t="shared" si="143"/>
        <v>2.460000000000008</v>
      </c>
      <c r="BH300" s="62">
        <f t="shared" si="144"/>
        <v>0.46000000000000796</v>
      </c>
      <c r="BI300" s="62"/>
    </row>
    <row r="301" spans="1:61" ht="30" customHeight="1">
      <c r="A301" s="83">
        <v>289</v>
      </c>
      <c r="B301" s="50" t="s">
        <v>691</v>
      </c>
      <c r="C301" s="84" t="s">
        <v>692</v>
      </c>
      <c r="D301" s="84" t="s">
        <v>693</v>
      </c>
      <c r="E301" s="85" t="s">
        <v>631</v>
      </c>
      <c r="F301" s="68">
        <v>45327</v>
      </c>
      <c r="G301" s="51">
        <v>208</v>
      </c>
      <c r="H301" s="52">
        <v>26</v>
      </c>
      <c r="I301" s="53">
        <f t="shared" ref="I301:I364" si="146">G301/IF(H301&gt;26,30,26)*H301</f>
        <v>208</v>
      </c>
      <c r="J301" s="86"/>
      <c r="K301" s="87">
        <f t="shared" ref="K301:K364" si="147">G301/26/8*1.5*J301</f>
        <v>0</v>
      </c>
      <c r="L301" s="86"/>
      <c r="M301" s="88">
        <f t="shared" ref="M301:M364" si="148">G301/26/8*2*L301</f>
        <v>0</v>
      </c>
      <c r="N301" s="89"/>
      <c r="O301" s="87">
        <f t="shared" ref="O301:O364" si="149">(G301/26/8*2)*N301</f>
        <v>0</v>
      </c>
      <c r="P301" s="57">
        <v>0</v>
      </c>
      <c r="Q301" s="57">
        <v>0</v>
      </c>
      <c r="R301" s="54"/>
      <c r="S301" s="55">
        <v>0</v>
      </c>
      <c r="T301" s="56"/>
      <c r="U301" s="57">
        <f t="shared" ref="U301:U364" si="150">G301/26*T301</f>
        <v>0</v>
      </c>
      <c r="V301" s="57">
        <v>9.8650000000000002</v>
      </c>
      <c r="W301" s="90">
        <v>7</v>
      </c>
      <c r="X301" s="56">
        <v>2.78</v>
      </c>
      <c r="Y301" s="91">
        <f t="shared" ref="Y301:Y364" si="151">G301/26/8*X301</f>
        <v>2.78</v>
      </c>
      <c r="Z301" s="58"/>
      <c r="AA301" s="59"/>
      <c r="AB301" s="59">
        <v>0</v>
      </c>
      <c r="AC301" s="60">
        <f t="shared" ref="AC301:AC364" si="152">I301+K301+M301+O301+P301+Q301+R301+S301+U301+V301+W301-Y301-Z301-AA301+AB301</f>
        <v>222.08500000000001</v>
      </c>
      <c r="AD301" s="60"/>
      <c r="AE301" s="61">
        <f t="shared" si="145"/>
        <v>4.4417</v>
      </c>
      <c r="AF301" s="61">
        <v>0</v>
      </c>
      <c r="AG301" s="61">
        <v>0</v>
      </c>
      <c r="AH301" s="92"/>
      <c r="AI301" s="112">
        <v>100</v>
      </c>
      <c r="AJ301" s="93">
        <f t="shared" ref="AJ301:AJ364" si="153">AC301-AE301-AD301-AF301-AG301-AH301-AI301</f>
        <v>117.64330000000001</v>
      </c>
      <c r="AK301" s="94"/>
      <c r="AL301" s="62"/>
      <c r="AM301" s="63">
        <f t="shared" ref="AM301:AM364" si="154">100*AN301</f>
        <v>100</v>
      </c>
      <c r="AN301" s="63">
        <f t="shared" ref="AN301:AN364" si="155">INT(BB301/100)</f>
        <v>1</v>
      </c>
      <c r="AO301" s="63">
        <f t="shared" ref="AO301:AO364" si="156">50*AP301</f>
        <v>0</v>
      </c>
      <c r="AP301" s="63"/>
      <c r="AQ301" s="63">
        <f t="shared" ref="AQ301:AQ364" si="157">20*AR301</f>
        <v>0</v>
      </c>
      <c r="AR301" s="63">
        <f t="shared" ref="AR301:AR364" si="158">INT(BD301/20)</f>
        <v>0</v>
      </c>
      <c r="AS301" s="63">
        <f t="shared" ref="AS301:AS364" si="159">10*AT301</f>
        <v>10</v>
      </c>
      <c r="AT301" s="63">
        <f t="shared" ref="AT301:AT364" si="160">INT(BE301/10)</f>
        <v>1</v>
      </c>
      <c r="AU301" s="63">
        <f t="shared" ref="AU301:AU364" si="161">5*AV301</f>
        <v>5</v>
      </c>
      <c r="AV301" s="63">
        <f t="shared" ref="AV301:AV364" si="162">INT(BF301/5)</f>
        <v>1</v>
      </c>
      <c r="AW301" s="63">
        <f t="shared" ref="AW301:AW364" si="163">1*AX301</f>
        <v>2</v>
      </c>
      <c r="AX301" s="63">
        <f t="shared" ref="AX301:AX364" si="164">INT(BG301/1)</f>
        <v>2</v>
      </c>
      <c r="AY301" s="64">
        <f t="shared" ref="AY301:AY364" si="165">BH301</f>
        <v>0.64330000000001064</v>
      </c>
      <c r="AZ301" s="65">
        <f t="shared" ref="AZ301:AZ364" si="166">AM301+AO301+AQ301+AS301+AU301+AW301+AY301</f>
        <v>117.64330000000001</v>
      </c>
      <c r="BA301" s="45"/>
      <c r="BB301" s="66">
        <f t="shared" ref="BB301:BB364" si="167">AJ301-0</f>
        <v>117.64330000000001</v>
      </c>
      <c r="BC301" s="62">
        <f t="shared" ref="BC301:BC364" si="168">BB301-AM301</f>
        <v>17.643300000000011</v>
      </c>
      <c r="BD301" s="62">
        <f t="shared" ref="BD301:BD364" si="169">BC301-AO301</f>
        <v>17.643300000000011</v>
      </c>
      <c r="BE301" s="62">
        <f t="shared" ref="BE301:BE364" si="170">BD301-AQ301</f>
        <v>17.643300000000011</v>
      </c>
      <c r="BF301" s="62">
        <f t="shared" ref="BF301:BF364" si="171">BE301-AS301</f>
        <v>7.6433000000000106</v>
      </c>
      <c r="BG301" s="62">
        <f t="shared" ref="BG301:BG364" si="172">BF301-AU301</f>
        <v>2.6433000000000106</v>
      </c>
      <c r="BH301" s="62">
        <f t="shared" ref="BH301:BH364" si="173">BG301-AW301</f>
        <v>0.64330000000001064</v>
      </c>
      <c r="BI301" s="62"/>
    </row>
    <row r="302" spans="1:61" ht="30" customHeight="1">
      <c r="A302" s="83">
        <v>290</v>
      </c>
      <c r="B302" s="50" t="s">
        <v>694</v>
      </c>
      <c r="C302" s="84" t="s">
        <v>133</v>
      </c>
      <c r="D302" s="84" t="s">
        <v>695</v>
      </c>
      <c r="E302" s="85" t="s">
        <v>631</v>
      </c>
      <c r="F302" s="68">
        <v>45334</v>
      </c>
      <c r="G302" s="51">
        <v>208</v>
      </c>
      <c r="H302" s="52">
        <v>26</v>
      </c>
      <c r="I302" s="53">
        <f t="shared" si="146"/>
        <v>208</v>
      </c>
      <c r="J302" s="86"/>
      <c r="K302" s="87">
        <f t="shared" si="147"/>
        <v>0</v>
      </c>
      <c r="L302" s="86"/>
      <c r="M302" s="88">
        <f t="shared" si="148"/>
        <v>0</v>
      </c>
      <c r="N302" s="89"/>
      <c r="O302" s="87">
        <f t="shared" si="149"/>
        <v>0</v>
      </c>
      <c r="P302" s="57">
        <v>0</v>
      </c>
      <c r="Q302" s="57">
        <v>0</v>
      </c>
      <c r="R302" s="54"/>
      <c r="S302" s="55">
        <v>0</v>
      </c>
      <c r="T302" s="56"/>
      <c r="U302" s="57">
        <f t="shared" si="150"/>
        <v>0</v>
      </c>
      <c r="V302" s="57">
        <v>9.2309999999999999</v>
      </c>
      <c r="W302" s="90">
        <v>7</v>
      </c>
      <c r="X302" s="56">
        <v>16</v>
      </c>
      <c r="Y302" s="91">
        <f t="shared" si="151"/>
        <v>16</v>
      </c>
      <c r="Z302" s="58"/>
      <c r="AA302" s="59"/>
      <c r="AB302" s="59">
        <v>0</v>
      </c>
      <c r="AC302" s="60">
        <f t="shared" si="152"/>
        <v>208.23099999999999</v>
      </c>
      <c r="AD302" s="60"/>
      <c r="AE302" s="61">
        <f t="shared" si="145"/>
        <v>4.1646200000000002</v>
      </c>
      <c r="AF302" s="61">
        <v>0</v>
      </c>
      <c r="AG302" s="61">
        <v>0</v>
      </c>
      <c r="AH302" s="92"/>
      <c r="AI302" s="112">
        <v>100</v>
      </c>
      <c r="AJ302" s="93">
        <f t="shared" si="153"/>
        <v>104.06637999999998</v>
      </c>
      <c r="AK302" s="94"/>
      <c r="AL302" s="62"/>
      <c r="AM302" s="63">
        <f t="shared" si="154"/>
        <v>100</v>
      </c>
      <c r="AN302" s="63">
        <f t="shared" si="155"/>
        <v>1</v>
      </c>
      <c r="AO302" s="63">
        <f t="shared" si="156"/>
        <v>0</v>
      </c>
      <c r="AP302" s="63"/>
      <c r="AQ302" s="63">
        <f t="shared" si="157"/>
        <v>0</v>
      </c>
      <c r="AR302" s="63">
        <f t="shared" si="158"/>
        <v>0</v>
      </c>
      <c r="AS302" s="63">
        <f t="shared" si="159"/>
        <v>0</v>
      </c>
      <c r="AT302" s="63">
        <f t="shared" si="160"/>
        <v>0</v>
      </c>
      <c r="AU302" s="63">
        <f t="shared" si="161"/>
        <v>0</v>
      </c>
      <c r="AV302" s="63">
        <f t="shared" si="162"/>
        <v>0</v>
      </c>
      <c r="AW302" s="63">
        <f t="shared" si="163"/>
        <v>4</v>
      </c>
      <c r="AX302" s="63">
        <f t="shared" si="164"/>
        <v>4</v>
      </c>
      <c r="AY302" s="64">
        <f t="shared" si="165"/>
        <v>6.637999999998101E-2</v>
      </c>
      <c r="AZ302" s="65">
        <f t="shared" si="166"/>
        <v>104.06637999999998</v>
      </c>
      <c r="BA302" s="45"/>
      <c r="BB302" s="66">
        <f t="shared" si="167"/>
        <v>104.06637999999998</v>
      </c>
      <c r="BC302" s="62">
        <f t="shared" si="168"/>
        <v>4.066379999999981</v>
      </c>
      <c r="BD302" s="62">
        <f t="shared" si="169"/>
        <v>4.066379999999981</v>
      </c>
      <c r="BE302" s="62">
        <f t="shared" si="170"/>
        <v>4.066379999999981</v>
      </c>
      <c r="BF302" s="62">
        <f t="shared" si="171"/>
        <v>4.066379999999981</v>
      </c>
      <c r="BG302" s="62">
        <f t="shared" si="172"/>
        <v>4.066379999999981</v>
      </c>
      <c r="BH302" s="62">
        <f t="shared" si="173"/>
        <v>6.637999999998101E-2</v>
      </c>
      <c r="BI302" s="62"/>
    </row>
    <row r="303" spans="1:61" ht="30" customHeight="1">
      <c r="A303" s="83">
        <v>291</v>
      </c>
      <c r="B303" s="50" t="s">
        <v>696</v>
      </c>
      <c r="C303" s="84" t="s">
        <v>154</v>
      </c>
      <c r="D303" s="84" t="s">
        <v>697</v>
      </c>
      <c r="E303" s="85" t="s">
        <v>631</v>
      </c>
      <c r="F303" s="68">
        <v>45334</v>
      </c>
      <c r="G303" s="51">
        <v>208</v>
      </c>
      <c r="H303" s="52">
        <v>26</v>
      </c>
      <c r="I303" s="53">
        <f t="shared" si="146"/>
        <v>208</v>
      </c>
      <c r="J303" s="86"/>
      <c r="K303" s="87">
        <f t="shared" si="147"/>
        <v>0</v>
      </c>
      <c r="L303" s="86"/>
      <c r="M303" s="88">
        <f t="shared" si="148"/>
        <v>0</v>
      </c>
      <c r="N303" s="89"/>
      <c r="O303" s="87">
        <f t="shared" si="149"/>
        <v>0</v>
      </c>
      <c r="P303" s="57">
        <v>0</v>
      </c>
      <c r="Q303" s="57">
        <v>0</v>
      </c>
      <c r="R303" s="54"/>
      <c r="S303" s="55">
        <v>0</v>
      </c>
      <c r="T303" s="56"/>
      <c r="U303" s="57">
        <f t="shared" si="150"/>
        <v>0</v>
      </c>
      <c r="V303" s="57">
        <v>10</v>
      </c>
      <c r="W303" s="90">
        <v>7</v>
      </c>
      <c r="X303" s="56"/>
      <c r="Y303" s="91">
        <f t="shared" si="151"/>
        <v>0</v>
      </c>
      <c r="Z303" s="58"/>
      <c r="AA303" s="59"/>
      <c r="AB303" s="59">
        <v>0</v>
      </c>
      <c r="AC303" s="60">
        <f t="shared" si="152"/>
        <v>225</v>
      </c>
      <c r="AD303" s="60"/>
      <c r="AE303" s="61">
        <f t="shared" si="145"/>
        <v>4.5</v>
      </c>
      <c r="AF303" s="61">
        <v>0</v>
      </c>
      <c r="AG303" s="61">
        <v>0</v>
      </c>
      <c r="AH303" s="92"/>
      <c r="AI303" s="112">
        <v>100</v>
      </c>
      <c r="AJ303" s="93">
        <f t="shared" si="153"/>
        <v>120.5</v>
      </c>
      <c r="AK303" s="94"/>
      <c r="AL303" s="62"/>
      <c r="AM303" s="63">
        <f t="shared" si="154"/>
        <v>100</v>
      </c>
      <c r="AN303" s="63">
        <f t="shared" si="155"/>
        <v>1</v>
      </c>
      <c r="AO303" s="63">
        <f t="shared" si="156"/>
        <v>0</v>
      </c>
      <c r="AP303" s="63"/>
      <c r="AQ303" s="63">
        <f t="shared" si="157"/>
        <v>20</v>
      </c>
      <c r="AR303" s="63">
        <f t="shared" si="158"/>
        <v>1</v>
      </c>
      <c r="AS303" s="63">
        <f t="shared" si="159"/>
        <v>0</v>
      </c>
      <c r="AT303" s="63">
        <f t="shared" si="160"/>
        <v>0</v>
      </c>
      <c r="AU303" s="63">
        <f t="shared" si="161"/>
        <v>0</v>
      </c>
      <c r="AV303" s="63">
        <f t="shared" si="162"/>
        <v>0</v>
      </c>
      <c r="AW303" s="63">
        <f t="shared" si="163"/>
        <v>0</v>
      </c>
      <c r="AX303" s="63">
        <f t="shared" si="164"/>
        <v>0</v>
      </c>
      <c r="AY303" s="64">
        <f t="shared" si="165"/>
        <v>0.5</v>
      </c>
      <c r="AZ303" s="65">
        <f t="shared" si="166"/>
        <v>120.5</v>
      </c>
      <c r="BA303" s="45"/>
      <c r="BB303" s="66">
        <f t="shared" si="167"/>
        <v>120.5</v>
      </c>
      <c r="BC303" s="62">
        <f t="shared" si="168"/>
        <v>20.5</v>
      </c>
      <c r="BD303" s="62">
        <f t="shared" si="169"/>
        <v>20.5</v>
      </c>
      <c r="BE303" s="62">
        <f t="shared" si="170"/>
        <v>0.5</v>
      </c>
      <c r="BF303" s="62">
        <f t="shared" si="171"/>
        <v>0.5</v>
      </c>
      <c r="BG303" s="62">
        <f t="shared" si="172"/>
        <v>0.5</v>
      </c>
      <c r="BH303" s="62">
        <f t="shared" si="173"/>
        <v>0.5</v>
      </c>
      <c r="BI303" s="62"/>
    </row>
    <row r="304" spans="1:61" ht="30" customHeight="1">
      <c r="A304" s="83">
        <v>292</v>
      </c>
      <c r="B304" s="50" t="s">
        <v>698</v>
      </c>
      <c r="C304" s="84" t="s">
        <v>699</v>
      </c>
      <c r="D304" s="84" t="s">
        <v>700</v>
      </c>
      <c r="E304" s="85" t="s">
        <v>631</v>
      </c>
      <c r="F304" s="68">
        <v>45341</v>
      </c>
      <c r="G304" s="51">
        <v>208</v>
      </c>
      <c r="H304" s="52">
        <v>26</v>
      </c>
      <c r="I304" s="53">
        <f t="shared" si="146"/>
        <v>208</v>
      </c>
      <c r="J304" s="86"/>
      <c r="K304" s="87">
        <f t="shared" si="147"/>
        <v>0</v>
      </c>
      <c r="L304" s="86"/>
      <c r="M304" s="88">
        <f t="shared" si="148"/>
        <v>0</v>
      </c>
      <c r="N304" s="89"/>
      <c r="O304" s="87">
        <f t="shared" si="149"/>
        <v>0</v>
      </c>
      <c r="P304" s="57">
        <v>0</v>
      </c>
      <c r="Q304" s="57">
        <v>0</v>
      </c>
      <c r="R304" s="54"/>
      <c r="S304" s="55">
        <v>0</v>
      </c>
      <c r="T304" s="56"/>
      <c r="U304" s="57">
        <f t="shared" si="150"/>
        <v>0</v>
      </c>
      <c r="V304" s="57">
        <v>10</v>
      </c>
      <c r="W304" s="90">
        <v>7</v>
      </c>
      <c r="X304" s="56">
        <v>1.06</v>
      </c>
      <c r="Y304" s="91">
        <f t="shared" si="151"/>
        <v>1.06</v>
      </c>
      <c r="Z304" s="58"/>
      <c r="AA304" s="59"/>
      <c r="AB304" s="59">
        <v>0</v>
      </c>
      <c r="AC304" s="60">
        <f t="shared" si="152"/>
        <v>223.94</v>
      </c>
      <c r="AD304" s="60"/>
      <c r="AE304" s="61">
        <f t="shared" si="145"/>
        <v>4.4787999999999997</v>
      </c>
      <c r="AF304" s="61">
        <v>0</v>
      </c>
      <c r="AG304" s="61">
        <v>0</v>
      </c>
      <c r="AH304" s="92"/>
      <c r="AI304" s="112">
        <v>100</v>
      </c>
      <c r="AJ304" s="93">
        <f t="shared" si="153"/>
        <v>119.46119999999999</v>
      </c>
      <c r="AK304" s="94"/>
      <c r="AL304" s="62"/>
      <c r="AM304" s="63">
        <f t="shared" si="154"/>
        <v>100</v>
      </c>
      <c r="AN304" s="63">
        <f t="shared" si="155"/>
        <v>1</v>
      </c>
      <c r="AO304" s="63">
        <f t="shared" si="156"/>
        <v>0</v>
      </c>
      <c r="AP304" s="63"/>
      <c r="AQ304" s="63">
        <f t="shared" si="157"/>
        <v>0</v>
      </c>
      <c r="AR304" s="63">
        <f t="shared" si="158"/>
        <v>0</v>
      </c>
      <c r="AS304" s="63">
        <f t="shared" si="159"/>
        <v>10</v>
      </c>
      <c r="AT304" s="63">
        <f t="shared" si="160"/>
        <v>1</v>
      </c>
      <c r="AU304" s="63">
        <f t="shared" si="161"/>
        <v>5</v>
      </c>
      <c r="AV304" s="63">
        <f t="shared" si="162"/>
        <v>1</v>
      </c>
      <c r="AW304" s="63">
        <f t="shared" si="163"/>
        <v>4</v>
      </c>
      <c r="AX304" s="63">
        <f t="shared" si="164"/>
        <v>4</v>
      </c>
      <c r="AY304" s="64">
        <f t="shared" si="165"/>
        <v>0.46119999999999095</v>
      </c>
      <c r="AZ304" s="65">
        <f t="shared" si="166"/>
        <v>119.46119999999999</v>
      </c>
      <c r="BA304" s="45"/>
      <c r="BB304" s="66">
        <f t="shared" si="167"/>
        <v>119.46119999999999</v>
      </c>
      <c r="BC304" s="62">
        <f t="shared" si="168"/>
        <v>19.461199999999991</v>
      </c>
      <c r="BD304" s="62">
        <f t="shared" si="169"/>
        <v>19.461199999999991</v>
      </c>
      <c r="BE304" s="62">
        <f t="shared" si="170"/>
        <v>19.461199999999991</v>
      </c>
      <c r="BF304" s="62">
        <f t="shared" si="171"/>
        <v>9.461199999999991</v>
      </c>
      <c r="BG304" s="62">
        <f t="shared" si="172"/>
        <v>4.461199999999991</v>
      </c>
      <c r="BH304" s="62">
        <f t="shared" si="173"/>
        <v>0.46119999999999095</v>
      </c>
      <c r="BI304" s="62"/>
    </row>
    <row r="305" spans="1:61" ht="30" customHeight="1">
      <c r="A305" s="83">
        <v>293</v>
      </c>
      <c r="B305" s="50" t="s">
        <v>701</v>
      </c>
      <c r="C305" s="84" t="s">
        <v>591</v>
      </c>
      <c r="D305" s="84" t="s">
        <v>543</v>
      </c>
      <c r="E305" s="85" t="s">
        <v>631</v>
      </c>
      <c r="F305" s="68">
        <v>45352</v>
      </c>
      <c r="G305" s="51">
        <v>208</v>
      </c>
      <c r="H305" s="52">
        <v>26</v>
      </c>
      <c r="I305" s="53">
        <f t="shared" si="146"/>
        <v>208</v>
      </c>
      <c r="J305" s="86"/>
      <c r="K305" s="87">
        <f t="shared" si="147"/>
        <v>0</v>
      </c>
      <c r="L305" s="86"/>
      <c r="M305" s="88">
        <f t="shared" si="148"/>
        <v>0</v>
      </c>
      <c r="N305" s="89"/>
      <c r="O305" s="87">
        <f t="shared" si="149"/>
        <v>0</v>
      </c>
      <c r="P305" s="57">
        <v>0</v>
      </c>
      <c r="Q305" s="57">
        <v>0</v>
      </c>
      <c r="R305" s="54"/>
      <c r="S305" s="55">
        <v>0</v>
      </c>
      <c r="T305" s="56"/>
      <c r="U305" s="57">
        <f t="shared" si="150"/>
        <v>0</v>
      </c>
      <c r="V305" s="57">
        <v>0</v>
      </c>
      <c r="W305" s="90">
        <v>7</v>
      </c>
      <c r="X305" s="56">
        <v>14</v>
      </c>
      <c r="Y305" s="91">
        <f t="shared" si="151"/>
        <v>14</v>
      </c>
      <c r="Z305" s="58"/>
      <c r="AA305" s="59"/>
      <c r="AB305" s="59">
        <v>0</v>
      </c>
      <c r="AC305" s="60">
        <f t="shared" si="152"/>
        <v>201</v>
      </c>
      <c r="AD305" s="60"/>
      <c r="AE305" s="61">
        <f t="shared" si="145"/>
        <v>4.0200000000000005</v>
      </c>
      <c r="AF305" s="61">
        <v>0</v>
      </c>
      <c r="AG305" s="61">
        <v>0</v>
      </c>
      <c r="AH305" s="92"/>
      <c r="AI305" s="112">
        <v>100</v>
      </c>
      <c r="AJ305" s="93">
        <f t="shared" si="153"/>
        <v>96.97999999999999</v>
      </c>
      <c r="AK305" s="94"/>
      <c r="AL305" s="62"/>
      <c r="AM305" s="63">
        <f t="shared" si="154"/>
        <v>0</v>
      </c>
      <c r="AN305" s="63">
        <f t="shared" si="155"/>
        <v>0</v>
      </c>
      <c r="AO305" s="63">
        <f t="shared" si="156"/>
        <v>0</v>
      </c>
      <c r="AP305" s="63"/>
      <c r="AQ305" s="63">
        <f t="shared" si="157"/>
        <v>80</v>
      </c>
      <c r="AR305" s="63">
        <f t="shared" si="158"/>
        <v>4</v>
      </c>
      <c r="AS305" s="63">
        <f t="shared" si="159"/>
        <v>10</v>
      </c>
      <c r="AT305" s="63">
        <f t="shared" si="160"/>
        <v>1</v>
      </c>
      <c r="AU305" s="63">
        <f t="shared" si="161"/>
        <v>5</v>
      </c>
      <c r="AV305" s="63">
        <f t="shared" si="162"/>
        <v>1</v>
      </c>
      <c r="AW305" s="63">
        <f t="shared" si="163"/>
        <v>1</v>
      </c>
      <c r="AX305" s="63">
        <f t="shared" si="164"/>
        <v>1</v>
      </c>
      <c r="AY305" s="64">
        <f t="shared" si="165"/>
        <v>0.97999999999998977</v>
      </c>
      <c r="AZ305" s="65">
        <f t="shared" si="166"/>
        <v>96.97999999999999</v>
      </c>
      <c r="BA305" s="45"/>
      <c r="BB305" s="66">
        <f t="shared" si="167"/>
        <v>96.97999999999999</v>
      </c>
      <c r="BC305" s="62">
        <f t="shared" si="168"/>
        <v>96.97999999999999</v>
      </c>
      <c r="BD305" s="62">
        <f t="shared" si="169"/>
        <v>96.97999999999999</v>
      </c>
      <c r="BE305" s="62">
        <f t="shared" si="170"/>
        <v>16.97999999999999</v>
      </c>
      <c r="BF305" s="62">
        <f t="shared" si="171"/>
        <v>6.9799999999999898</v>
      </c>
      <c r="BG305" s="62">
        <f t="shared" si="172"/>
        <v>1.9799999999999898</v>
      </c>
      <c r="BH305" s="62">
        <f t="shared" si="173"/>
        <v>0.97999999999998977</v>
      </c>
      <c r="BI305" s="62"/>
    </row>
    <row r="306" spans="1:61" ht="30" customHeight="1">
      <c r="A306" s="83">
        <v>294</v>
      </c>
      <c r="B306" s="50" t="s">
        <v>702</v>
      </c>
      <c r="C306" s="84" t="s">
        <v>141</v>
      </c>
      <c r="D306" s="84" t="s">
        <v>703</v>
      </c>
      <c r="E306" s="85" t="s">
        <v>631</v>
      </c>
      <c r="F306" s="68">
        <v>45404</v>
      </c>
      <c r="G306" s="51">
        <v>208</v>
      </c>
      <c r="H306" s="52">
        <v>26</v>
      </c>
      <c r="I306" s="53">
        <f t="shared" si="146"/>
        <v>208</v>
      </c>
      <c r="J306" s="86"/>
      <c r="K306" s="87">
        <f t="shared" si="147"/>
        <v>0</v>
      </c>
      <c r="L306" s="86"/>
      <c r="M306" s="88">
        <f t="shared" si="148"/>
        <v>0</v>
      </c>
      <c r="N306" s="89"/>
      <c r="O306" s="87">
        <f t="shared" si="149"/>
        <v>0</v>
      </c>
      <c r="P306" s="57">
        <v>0</v>
      </c>
      <c r="Q306" s="57">
        <v>0</v>
      </c>
      <c r="R306" s="54"/>
      <c r="S306" s="55">
        <v>0</v>
      </c>
      <c r="T306" s="56"/>
      <c r="U306" s="57">
        <f t="shared" si="150"/>
        <v>0</v>
      </c>
      <c r="V306" s="57">
        <v>10</v>
      </c>
      <c r="W306" s="90">
        <v>7</v>
      </c>
      <c r="X306" s="56"/>
      <c r="Y306" s="91">
        <f t="shared" si="151"/>
        <v>0</v>
      </c>
      <c r="Z306" s="58"/>
      <c r="AA306" s="59"/>
      <c r="AB306" s="59">
        <v>0</v>
      </c>
      <c r="AC306" s="60">
        <f t="shared" si="152"/>
        <v>225</v>
      </c>
      <c r="AD306" s="60"/>
      <c r="AE306" s="61">
        <f t="shared" si="145"/>
        <v>4.5</v>
      </c>
      <c r="AF306" s="61">
        <v>0</v>
      </c>
      <c r="AG306" s="61">
        <v>0</v>
      </c>
      <c r="AH306" s="92"/>
      <c r="AI306" s="112">
        <v>100</v>
      </c>
      <c r="AJ306" s="93">
        <f t="shared" si="153"/>
        <v>120.5</v>
      </c>
      <c r="AK306" s="94"/>
      <c r="AL306" s="62"/>
      <c r="AM306" s="63">
        <f t="shared" si="154"/>
        <v>100</v>
      </c>
      <c r="AN306" s="63">
        <f t="shared" si="155"/>
        <v>1</v>
      </c>
      <c r="AO306" s="63">
        <f t="shared" si="156"/>
        <v>0</v>
      </c>
      <c r="AP306" s="63"/>
      <c r="AQ306" s="63">
        <f t="shared" si="157"/>
        <v>20</v>
      </c>
      <c r="AR306" s="63">
        <f t="shared" si="158"/>
        <v>1</v>
      </c>
      <c r="AS306" s="63">
        <f t="shared" si="159"/>
        <v>0</v>
      </c>
      <c r="AT306" s="63">
        <f t="shared" si="160"/>
        <v>0</v>
      </c>
      <c r="AU306" s="63">
        <f t="shared" si="161"/>
        <v>0</v>
      </c>
      <c r="AV306" s="63">
        <f t="shared" si="162"/>
        <v>0</v>
      </c>
      <c r="AW306" s="63">
        <f t="shared" si="163"/>
        <v>0</v>
      </c>
      <c r="AX306" s="63">
        <f t="shared" si="164"/>
        <v>0</v>
      </c>
      <c r="AY306" s="64">
        <f t="shared" si="165"/>
        <v>0.5</v>
      </c>
      <c r="AZ306" s="65">
        <f t="shared" si="166"/>
        <v>120.5</v>
      </c>
      <c r="BA306" s="45"/>
      <c r="BB306" s="66">
        <f t="shared" si="167"/>
        <v>120.5</v>
      </c>
      <c r="BC306" s="62">
        <f t="shared" si="168"/>
        <v>20.5</v>
      </c>
      <c r="BD306" s="62">
        <f t="shared" si="169"/>
        <v>20.5</v>
      </c>
      <c r="BE306" s="62">
        <f t="shared" si="170"/>
        <v>0.5</v>
      </c>
      <c r="BF306" s="62">
        <f t="shared" si="171"/>
        <v>0.5</v>
      </c>
      <c r="BG306" s="62">
        <f t="shared" si="172"/>
        <v>0.5</v>
      </c>
      <c r="BH306" s="62">
        <f t="shared" si="173"/>
        <v>0.5</v>
      </c>
      <c r="BI306" s="62"/>
    </row>
    <row r="307" spans="1:61" ht="30" customHeight="1">
      <c r="A307" s="83">
        <v>295</v>
      </c>
      <c r="B307" s="50" t="s">
        <v>704</v>
      </c>
      <c r="C307" s="84" t="s">
        <v>315</v>
      </c>
      <c r="D307" s="84" t="s">
        <v>705</v>
      </c>
      <c r="E307" s="85" t="s">
        <v>631</v>
      </c>
      <c r="F307" s="68">
        <v>45462</v>
      </c>
      <c r="G307" s="51">
        <v>208</v>
      </c>
      <c r="H307" s="52">
        <v>26</v>
      </c>
      <c r="I307" s="53">
        <f t="shared" si="146"/>
        <v>208</v>
      </c>
      <c r="J307" s="86"/>
      <c r="K307" s="87">
        <f t="shared" si="147"/>
        <v>0</v>
      </c>
      <c r="L307" s="86"/>
      <c r="M307" s="88">
        <f t="shared" si="148"/>
        <v>0</v>
      </c>
      <c r="N307" s="89"/>
      <c r="O307" s="87">
        <f t="shared" si="149"/>
        <v>0</v>
      </c>
      <c r="P307" s="57">
        <v>0</v>
      </c>
      <c r="Q307" s="57">
        <v>0</v>
      </c>
      <c r="R307" s="54"/>
      <c r="S307" s="55">
        <v>0</v>
      </c>
      <c r="T307" s="56"/>
      <c r="U307" s="57">
        <f t="shared" si="150"/>
        <v>0</v>
      </c>
      <c r="V307" s="57">
        <v>9.6150000000000002</v>
      </c>
      <c r="W307" s="90">
        <v>7</v>
      </c>
      <c r="X307" s="56">
        <v>8</v>
      </c>
      <c r="Y307" s="91">
        <f t="shared" si="151"/>
        <v>8</v>
      </c>
      <c r="Z307" s="58"/>
      <c r="AA307" s="59"/>
      <c r="AB307" s="59">
        <v>0</v>
      </c>
      <c r="AC307" s="60">
        <f t="shared" si="152"/>
        <v>216.61500000000001</v>
      </c>
      <c r="AD307" s="60"/>
      <c r="AE307" s="61">
        <f t="shared" si="145"/>
        <v>4.3323</v>
      </c>
      <c r="AF307" s="61">
        <v>0</v>
      </c>
      <c r="AG307" s="61">
        <v>0</v>
      </c>
      <c r="AH307" s="92"/>
      <c r="AI307" s="112">
        <v>100</v>
      </c>
      <c r="AJ307" s="93">
        <f t="shared" si="153"/>
        <v>112.28270000000001</v>
      </c>
      <c r="AK307" s="94"/>
      <c r="AL307" s="62"/>
      <c r="AM307" s="63">
        <f t="shared" si="154"/>
        <v>100</v>
      </c>
      <c r="AN307" s="63">
        <f t="shared" si="155"/>
        <v>1</v>
      </c>
      <c r="AO307" s="63">
        <f t="shared" si="156"/>
        <v>0</v>
      </c>
      <c r="AP307" s="63"/>
      <c r="AQ307" s="63">
        <f t="shared" si="157"/>
        <v>0</v>
      </c>
      <c r="AR307" s="63">
        <f t="shared" si="158"/>
        <v>0</v>
      </c>
      <c r="AS307" s="63">
        <f t="shared" si="159"/>
        <v>10</v>
      </c>
      <c r="AT307" s="63">
        <f t="shared" si="160"/>
        <v>1</v>
      </c>
      <c r="AU307" s="63">
        <f t="shared" si="161"/>
        <v>0</v>
      </c>
      <c r="AV307" s="63">
        <f t="shared" si="162"/>
        <v>0</v>
      </c>
      <c r="AW307" s="63">
        <f t="shared" si="163"/>
        <v>2</v>
      </c>
      <c r="AX307" s="63">
        <f t="shared" si="164"/>
        <v>2</v>
      </c>
      <c r="AY307" s="64">
        <f t="shared" si="165"/>
        <v>0.2827000000000055</v>
      </c>
      <c r="AZ307" s="65">
        <f t="shared" si="166"/>
        <v>112.28270000000001</v>
      </c>
      <c r="BA307" s="45"/>
      <c r="BB307" s="66">
        <f t="shared" si="167"/>
        <v>112.28270000000001</v>
      </c>
      <c r="BC307" s="62">
        <f t="shared" si="168"/>
        <v>12.282700000000006</v>
      </c>
      <c r="BD307" s="62">
        <f t="shared" si="169"/>
        <v>12.282700000000006</v>
      </c>
      <c r="BE307" s="62">
        <f t="shared" si="170"/>
        <v>12.282700000000006</v>
      </c>
      <c r="BF307" s="62">
        <f t="shared" si="171"/>
        <v>2.2827000000000055</v>
      </c>
      <c r="BG307" s="62">
        <f t="shared" si="172"/>
        <v>2.2827000000000055</v>
      </c>
      <c r="BH307" s="62">
        <f t="shared" si="173"/>
        <v>0.2827000000000055</v>
      </c>
      <c r="BI307" s="62"/>
    </row>
    <row r="308" spans="1:61" ht="30" customHeight="1">
      <c r="A308" s="83">
        <v>296</v>
      </c>
      <c r="B308" s="50" t="s">
        <v>706</v>
      </c>
      <c r="C308" s="84" t="s">
        <v>707</v>
      </c>
      <c r="D308" s="84" t="s">
        <v>156</v>
      </c>
      <c r="E308" s="85" t="s">
        <v>631</v>
      </c>
      <c r="F308" s="68">
        <v>45474</v>
      </c>
      <c r="G308" s="51">
        <v>208</v>
      </c>
      <c r="H308" s="52">
        <v>26</v>
      </c>
      <c r="I308" s="53">
        <f t="shared" si="146"/>
        <v>208</v>
      </c>
      <c r="J308" s="86"/>
      <c r="K308" s="87">
        <f t="shared" si="147"/>
        <v>0</v>
      </c>
      <c r="L308" s="86"/>
      <c r="M308" s="88">
        <f t="shared" si="148"/>
        <v>0</v>
      </c>
      <c r="N308" s="89"/>
      <c r="O308" s="87">
        <f t="shared" si="149"/>
        <v>0</v>
      </c>
      <c r="P308" s="57">
        <v>0</v>
      </c>
      <c r="Q308" s="57">
        <v>0</v>
      </c>
      <c r="R308" s="54"/>
      <c r="S308" s="55">
        <v>0</v>
      </c>
      <c r="T308" s="56"/>
      <c r="U308" s="57">
        <f t="shared" si="150"/>
        <v>0</v>
      </c>
      <c r="V308" s="57">
        <v>0</v>
      </c>
      <c r="W308" s="90">
        <v>7</v>
      </c>
      <c r="X308" s="56">
        <v>33.03</v>
      </c>
      <c r="Y308" s="91">
        <f t="shared" si="151"/>
        <v>33.03</v>
      </c>
      <c r="Z308" s="58"/>
      <c r="AA308" s="59"/>
      <c r="AB308" s="59">
        <v>0</v>
      </c>
      <c r="AC308" s="60">
        <f t="shared" si="152"/>
        <v>181.97</v>
      </c>
      <c r="AD308" s="60"/>
      <c r="AE308" s="61">
        <f t="shared" si="145"/>
        <v>3.6394000000000002</v>
      </c>
      <c r="AF308" s="61">
        <v>0</v>
      </c>
      <c r="AG308" s="61">
        <v>0</v>
      </c>
      <c r="AH308" s="92"/>
      <c r="AI308" s="112">
        <v>100</v>
      </c>
      <c r="AJ308" s="93">
        <f t="shared" si="153"/>
        <v>78.330600000000004</v>
      </c>
      <c r="AK308" s="94"/>
      <c r="AL308" s="62"/>
      <c r="AM308" s="63">
        <f t="shared" si="154"/>
        <v>0</v>
      </c>
      <c r="AN308" s="63">
        <f t="shared" si="155"/>
        <v>0</v>
      </c>
      <c r="AO308" s="63">
        <f t="shared" si="156"/>
        <v>0</v>
      </c>
      <c r="AP308" s="63"/>
      <c r="AQ308" s="63">
        <f t="shared" si="157"/>
        <v>60</v>
      </c>
      <c r="AR308" s="63">
        <f t="shared" si="158"/>
        <v>3</v>
      </c>
      <c r="AS308" s="63">
        <f t="shared" si="159"/>
        <v>10</v>
      </c>
      <c r="AT308" s="63">
        <f t="shared" si="160"/>
        <v>1</v>
      </c>
      <c r="AU308" s="63">
        <f t="shared" si="161"/>
        <v>5</v>
      </c>
      <c r="AV308" s="63">
        <f t="shared" si="162"/>
        <v>1</v>
      </c>
      <c r="AW308" s="63">
        <f t="shared" si="163"/>
        <v>3</v>
      </c>
      <c r="AX308" s="63">
        <f t="shared" si="164"/>
        <v>3</v>
      </c>
      <c r="AY308" s="64">
        <f t="shared" si="165"/>
        <v>0.330600000000004</v>
      </c>
      <c r="AZ308" s="65">
        <f t="shared" si="166"/>
        <v>78.330600000000004</v>
      </c>
      <c r="BA308" s="45"/>
      <c r="BB308" s="66">
        <f t="shared" si="167"/>
        <v>78.330600000000004</v>
      </c>
      <c r="BC308" s="62">
        <f t="shared" si="168"/>
        <v>78.330600000000004</v>
      </c>
      <c r="BD308" s="62">
        <f t="shared" si="169"/>
        <v>78.330600000000004</v>
      </c>
      <c r="BE308" s="62">
        <f t="shared" si="170"/>
        <v>18.330600000000004</v>
      </c>
      <c r="BF308" s="62">
        <f t="shared" si="171"/>
        <v>8.330600000000004</v>
      </c>
      <c r="BG308" s="62">
        <f t="shared" si="172"/>
        <v>3.330600000000004</v>
      </c>
      <c r="BH308" s="62">
        <f t="shared" si="173"/>
        <v>0.330600000000004</v>
      </c>
      <c r="BI308" s="62"/>
    </row>
    <row r="309" spans="1:61" ht="30" customHeight="1">
      <c r="A309" s="83">
        <v>297</v>
      </c>
      <c r="B309" s="50" t="s">
        <v>708</v>
      </c>
      <c r="C309" s="84" t="s">
        <v>709</v>
      </c>
      <c r="D309" s="84" t="s">
        <v>279</v>
      </c>
      <c r="E309" s="85" t="s">
        <v>631</v>
      </c>
      <c r="F309" s="68">
        <v>45474</v>
      </c>
      <c r="G309" s="51">
        <v>208</v>
      </c>
      <c r="H309" s="52">
        <v>26</v>
      </c>
      <c r="I309" s="53">
        <f t="shared" si="146"/>
        <v>208</v>
      </c>
      <c r="J309" s="86"/>
      <c r="K309" s="87">
        <f t="shared" si="147"/>
        <v>0</v>
      </c>
      <c r="L309" s="86"/>
      <c r="M309" s="88">
        <f t="shared" si="148"/>
        <v>0</v>
      </c>
      <c r="N309" s="89"/>
      <c r="O309" s="87">
        <f t="shared" si="149"/>
        <v>0</v>
      </c>
      <c r="P309" s="57">
        <v>0</v>
      </c>
      <c r="Q309" s="57">
        <v>0</v>
      </c>
      <c r="R309" s="54"/>
      <c r="S309" s="55">
        <v>0</v>
      </c>
      <c r="T309" s="56"/>
      <c r="U309" s="57">
        <f t="shared" si="150"/>
        <v>0</v>
      </c>
      <c r="V309" s="57">
        <v>9.6150000000000002</v>
      </c>
      <c r="W309" s="90">
        <v>7</v>
      </c>
      <c r="X309" s="56">
        <v>8</v>
      </c>
      <c r="Y309" s="91">
        <f t="shared" si="151"/>
        <v>8</v>
      </c>
      <c r="Z309" s="58"/>
      <c r="AA309" s="59"/>
      <c r="AB309" s="59">
        <v>0</v>
      </c>
      <c r="AC309" s="60">
        <f t="shared" si="152"/>
        <v>216.61500000000001</v>
      </c>
      <c r="AD309" s="60"/>
      <c r="AE309" s="61">
        <f t="shared" si="145"/>
        <v>4.3323</v>
      </c>
      <c r="AF309" s="61">
        <v>0</v>
      </c>
      <c r="AG309" s="61">
        <v>0</v>
      </c>
      <c r="AH309" s="92"/>
      <c r="AI309" s="112">
        <v>100</v>
      </c>
      <c r="AJ309" s="93">
        <f t="shared" si="153"/>
        <v>112.28270000000001</v>
      </c>
      <c r="AK309" s="94"/>
      <c r="AL309" s="62"/>
      <c r="AM309" s="63">
        <f t="shared" si="154"/>
        <v>100</v>
      </c>
      <c r="AN309" s="63">
        <f t="shared" si="155"/>
        <v>1</v>
      </c>
      <c r="AO309" s="63">
        <f t="shared" si="156"/>
        <v>0</v>
      </c>
      <c r="AP309" s="63"/>
      <c r="AQ309" s="63">
        <f t="shared" si="157"/>
        <v>0</v>
      </c>
      <c r="AR309" s="63">
        <f t="shared" si="158"/>
        <v>0</v>
      </c>
      <c r="AS309" s="63">
        <f t="shared" si="159"/>
        <v>10</v>
      </c>
      <c r="AT309" s="63">
        <f t="shared" si="160"/>
        <v>1</v>
      </c>
      <c r="AU309" s="63">
        <f t="shared" si="161"/>
        <v>0</v>
      </c>
      <c r="AV309" s="63">
        <f t="shared" si="162"/>
        <v>0</v>
      </c>
      <c r="AW309" s="63">
        <f t="shared" si="163"/>
        <v>2</v>
      </c>
      <c r="AX309" s="63">
        <f t="shared" si="164"/>
        <v>2</v>
      </c>
      <c r="AY309" s="64">
        <f t="shared" si="165"/>
        <v>0.2827000000000055</v>
      </c>
      <c r="AZ309" s="65">
        <f t="shared" si="166"/>
        <v>112.28270000000001</v>
      </c>
      <c r="BA309" s="45"/>
      <c r="BB309" s="66">
        <f t="shared" si="167"/>
        <v>112.28270000000001</v>
      </c>
      <c r="BC309" s="62">
        <f t="shared" si="168"/>
        <v>12.282700000000006</v>
      </c>
      <c r="BD309" s="62">
        <f t="shared" si="169"/>
        <v>12.282700000000006</v>
      </c>
      <c r="BE309" s="62">
        <f t="shared" si="170"/>
        <v>12.282700000000006</v>
      </c>
      <c r="BF309" s="62">
        <f t="shared" si="171"/>
        <v>2.2827000000000055</v>
      </c>
      <c r="BG309" s="62">
        <f t="shared" si="172"/>
        <v>2.2827000000000055</v>
      </c>
      <c r="BH309" s="62">
        <f t="shared" si="173"/>
        <v>0.2827000000000055</v>
      </c>
      <c r="BI309" s="62"/>
    </row>
    <row r="310" spans="1:61" ht="30" customHeight="1">
      <c r="A310" s="83">
        <v>298</v>
      </c>
      <c r="B310" s="50" t="s">
        <v>710</v>
      </c>
      <c r="C310" s="84" t="s">
        <v>711</v>
      </c>
      <c r="D310" s="84" t="s">
        <v>712</v>
      </c>
      <c r="E310" s="85" t="s">
        <v>631</v>
      </c>
      <c r="F310" s="68">
        <v>45537</v>
      </c>
      <c r="G310" s="51">
        <v>208</v>
      </c>
      <c r="H310" s="52">
        <v>26</v>
      </c>
      <c r="I310" s="53">
        <f t="shared" si="146"/>
        <v>208</v>
      </c>
      <c r="J310" s="86"/>
      <c r="K310" s="87">
        <f t="shared" si="147"/>
        <v>0</v>
      </c>
      <c r="L310" s="86"/>
      <c r="M310" s="88">
        <f t="shared" si="148"/>
        <v>0</v>
      </c>
      <c r="N310" s="89"/>
      <c r="O310" s="87">
        <f t="shared" si="149"/>
        <v>0</v>
      </c>
      <c r="P310" s="57">
        <v>0</v>
      </c>
      <c r="Q310" s="57">
        <v>0</v>
      </c>
      <c r="R310" s="54"/>
      <c r="S310" s="55">
        <v>0</v>
      </c>
      <c r="T310" s="56"/>
      <c r="U310" s="57">
        <f t="shared" si="150"/>
        <v>0</v>
      </c>
      <c r="V310" s="57">
        <v>9.9770000000000003</v>
      </c>
      <c r="W310" s="90">
        <v>7</v>
      </c>
      <c r="X310" s="56">
        <v>0.5</v>
      </c>
      <c r="Y310" s="91">
        <f t="shared" si="151"/>
        <v>0.5</v>
      </c>
      <c r="Z310" s="58"/>
      <c r="AA310" s="59"/>
      <c r="AB310" s="59">
        <v>0</v>
      </c>
      <c r="AC310" s="60">
        <f t="shared" si="152"/>
        <v>224.477</v>
      </c>
      <c r="AD310" s="60"/>
      <c r="AE310" s="61">
        <f t="shared" si="145"/>
        <v>4.4895399999999999</v>
      </c>
      <c r="AF310" s="61">
        <v>0</v>
      </c>
      <c r="AG310" s="61">
        <v>0</v>
      </c>
      <c r="AH310" s="92"/>
      <c r="AI310" s="112">
        <v>100</v>
      </c>
      <c r="AJ310" s="93">
        <f t="shared" si="153"/>
        <v>119.98746</v>
      </c>
      <c r="AK310" s="94"/>
      <c r="AL310" s="62"/>
      <c r="AM310" s="63">
        <f t="shared" si="154"/>
        <v>100</v>
      </c>
      <c r="AN310" s="63">
        <f t="shared" si="155"/>
        <v>1</v>
      </c>
      <c r="AO310" s="63">
        <f t="shared" si="156"/>
        <v>0</v>
      </c>
      <c r="AP310" s="63"/>
      <c r="AQ310" s="63">
        <f t="shared" si="157"/>
        <v>0</v>
      </c>
      <c r="AR310" s="63">
        <f t="shared" si="158"/>
        <v>0</v>
      </c>
      <c r="AS310" s="63">
        <f t="shared" si="159"/>
        <v>10</v>
      </c>
      <c r="AT310" s="63">
        <f t="shared" si="160"/>
        <v>1</v>
      </c>
      <c r="AU310" s="63">
        <f t="shared" si="161"/>
        <v>5</v>
      </c>
      <c r="AV310" s="63">
        <f t="shared" si="162"/>
        <v>1</v>
      </c>
      <c r="AW310" s="63">
        <f t="shared" si="163"/>
        <v>4</v>
      </c>
      <c r="AX310" s="63">
        <f t="shared" si="164"/>
        <v>4</v>
      </c>
      <c r="AY310" s="64">
        <f t="shared" si="165"/>
        <v>0.98745999999999867</v>
      </c>
      <c r="AZ310" s="65">
        <f t="shared" si="166"/>
        <v>119.98746</v>
      </c>
      <c r="BA310" s="45"/>
      <c r="BB310" s="66">
        <f t="shared" si="167"/>
        <v>119.98746</v>
      </c>
      <c r="BC310" s="62">
        <f t="shared" si="168"/>
        <v>19.987459999999999</v>
      </c>
      <c r="BD310" s="62">
        <f t="shared" si="169"/>
        <v>19.987459999999999</v>
      </c>
      <c r="BE310" s="62">
        <f t="shared" si="170"/>
        <v>19.987459999999999</v>
      </c>
      <c r="BF310" s="62">
        <f t="shared" si="171"/>
        <v>9.9874599999999987</v>
      </c>
      <c r="BG310" s="62">
        <f t="shared" si="172"/>
        <v>4.9874599999999987</v>
      </c>
      <c r="BH310" s="62">
        <f t="shared" si="173"/>
        <v>0.98745999999999867</v>
      </c>
      <c r="BI310" s="62"/>
    </row>
    <row r="311" spans="1:61" ht="30" customHeight="1">
      <c r="A311" s="83">
        <v>299</v>
      </c>
      <c r="B311" s="50" t="s">
        <v>713</v>
      </c>
      <c r="C311" s="84" t="s">
        <v>324</v>
      </c>
      <c r="D311" s="84" t="s">
        <v>714</v>
      </c>
      <c r="E311" s="85" t="s">
        <v>631</v>
      </c>
      <c r="F311" s="68">
        <v>45538</v>
      </c>
      <c r="G311" s="51">
        <v>208</v>
      </c>
      <c r="H311" s="52">
        <v>26</v>
      </c>
      <c r="I311" s="53">
        <f t="shared" si="146"/>
        <v>208</v>
      </c>
      <c r="J311" s="86"/>
      <c r="K311" s="87">
        <f t="shared" si="147"/>
        <v>0</v>
      </c>
      <c r="L311" s="86"/>
      <c r="M311" s="88">
        <f t="shared" si="148"/>
        <v>0</v>
      </c>
      <c r="N311" s="89"/>
      <c r="O311" s="87">
        <f t="shared" si="149"/>
        <v>0</v>
      </c>
      <c r="P311" s="57">
        <v>0</v>
      </c>
      <c r="Q311" s="57">
        <v>0</v>
      </c>
      <c r="R311" s="54"/>
      <c r="S311" s="55">
        <v>0</v>
      </c>
      <c r="T311" s="56"/>
      <c r="U311" s="57">
        <f t="shared" si="150"/>
        <v>0</v>
      </c>
      <c r="V311" s="57">
        <v>0</v>
      </c>
      <c r="W311" s="90">
        <v>7</v>
      </c>
      <c r="X311" s="56">
        <v>8.36</v>
      </c>
      <c r="Y311" s="91">
        <f t="shared" si="151"/>
        <v>8.36</v>
      </c>
      <c r="Z311" s="58"/>
      <c r="AA311" s="59"/>
      <c r="AB311" s="59">
        <v>0</v>
      </c>
      <c r="AC311" s="60">
        <f t="shared" si="152"/>
        <v>206.64</v>
      </c>
      <c r="AD311" s="60"/>
      <c r="AE311" s="61">
        <f t="shared" si="145"/>
        <v>4.1327999999999996</v>
      </c>
      <c r="AF311" s="61">
        <v>0</v>
      </c>
      <c r="AG311" s="61">
        <v>0</v>
      </c>
      <c r="AH311" s="92">
        <v>0.5</v>
      </c>
      <c r="AI311" s="112">
        <v>100</v>
      </c>
      <c r="AJ311" s="93">
        <f t="shared" si="153"/>
        <v>102.00719999999998</v>
      </c>
      <c r="AK311" s="94"/>
      <c r="AL311" s="62"/>
      <c r="AM311" s="63">
        <f t="shared" si="154"/>
        <v>100</v>
      </c>
      <c r="AN311" s="63">
        <f t="shared" si="155"/>
        <v>1</v>
      </c>
      <c r="AO311" s="63">
        <f t="shared" si="156"/>
        <v>0</v>
      </c>
      <c r="AP311" s="63"/>
      <c r="AQ311" s="63">
        <f t="shared" si="157"/>
        <v>0</v>
      </c>
      <c r="AR311" s="63">
        <f t="shared" si="158"/>
        <v>0</v>
      </c>
      <c r="AS311" s="63">
        <f t="shared" si="159"/>
        <v>0</v>
      </c>
      <c r="AT311" s="63">
        <f t="shared" si="160"/>
        <v>0</v>
      </c>
      <c r="AU311" s="63">
        <f t="shared" si="161"/>
        <v>0</v>
      </c>
      <c r="AV311" s="63">
        <f t="shared" si="162"/>
        <v>0</v>
      </c>
      <c r="AW311" s="63">
        <f t="shared" si="163"/>
        <v>2</v>
      </c>
      <c r="AX311" s="63">
        <f t="shared" si="164"/>
        <v>2</v>
      </c>
      <c r="AY311" s="64">
        <f t="shared" si="165"/>
        <v>7.1999999999832198E-3</v>
      </c>
      <c r="AZ311" s="65">
        <f t="shared" si="166"/>
        <v>102.00719999999998</v>
      </c>
      <c r="BA311" s="45"/>
      <c r="BB311" s="66">
        <f t="shared" si="167"/>
        <v>102.00719999999998</v>
      </c>
      <c r="BC311" s="62">
        <f t="shared" si="168"/>
        <v>2.0071999999999832</v>
      </c>
      <c r="BD311" s="62">
        <f t="shared" si="169"/>
        <v>2.0071999999999832</v>
      </c>
      <c r="BE311" s="62">
        <f t="shared" si="170"/>
        <v>2.0071999999999832</v>
      </c>
      <c r="BF311" s="62">
        <f t="shared" si="171"/>
        <v>2.0071999999999832</v>
      </c>
      <c r="BG311" s="62">
        <f t="shared" si="172"/>
        <v>2.0071999999999832</v>
      </c>
      <c r="BH311" s="62">
        <f t="shared" si="173"/>
        <v>7.1999999999832198E-3</v>
      </c>
      <c r="BI311" s="62"/>
    </row>
    <row r="312" spans="1:61" ht="30" customHeight="1">
      <c r="A312" s="83">
        <v>300</v>
      </c>
      <c r="B312" s="50" t="s">
        <v>715</v>
      </c>
      <c r="C312" s="84" t="s">
        <v>716</v>
      </c>
      <c r="D312" s="84" t="s">
        <v>717</v>
      </c>
      <c r="E312" s="85" t="s">
        <v>631</v>
      </c>
      <c r="F312" s="68">
        <v>45572</v>
      </c>
      <c r="G312" s="51">
        <v>208</v>
      </c>
      <c r="H312" s="52">
        <v>26</v>
      </c>
      <c r="I312" s="53">
        <f t="shared" si="146"/>
        <v>208</v>
      </c>
      <c r="J312" s="86"/>
      <c r="K312" s="87">
        <f t="shared" si="147"/>
        <v>0</v>
      </c>
      <c r="L312" s="86"/>
      <c r="M312" s="88">
        <f t="shared" si="148"/>
        <v>0</v>
      </c>
      <c r="N312" s="89"/>
      <c r="O312" s="87">
        <f t="shared" si="149"/>
        <v>0</v>
      </c>
      <c r="P312" s="57">
        <v>0</v>
      </c>
      <c r="Q312" s="57">
        <v>0</v>
      </c>
      <c r="R312" s="54"/>
      <c r="S312" s="55">
        <v>0</v>
      </c>
      <c r="T312" s="56"/>
      <c r="U312" s="57">
        <f t="shared" si="150"/>
        <v>0</v>
      </c>
      <c r="V312" s="57">
        <v>9.2309999999999999</v>
      </c>
      <c r="W312" s="90">
        <v>7</v>
      </c>
      <c r="X312" s="56">
        <v>16</v>
      </c>
      <c r="Y312" s="91">
        <f t="shared" si="151"/>
        <v>16</v>
      </c>
      <c r="Z312" s="58"/>
      <c r="AA312" s="59"/>
      <c r="AB312" s="59">
        <v>0</v>
      </c>
      <c r="AC312" s="60">
        <f t="shared" si="152"/>
        <v>208.23099999999999</v>
      </c>
      <c r="AD312" s="60"/>
      <c r="AE312" s="61">
        <f t="shared" si="145"/>
        <v>4.1646200000000002</v>
      </c>
      <c r="AF312" s="61">
        <v>0</v>
      </c>
      <c r="AG312" s="61">
        <v>0</v>
      </c>
      <c r="AH312" s="92"/>
      <c r="AI312" s="112">
        <v>100</v>
      </c>
      <c r="AJ312" s="93">
        <f t="shared" si="153"/>
        <v>104.06637999999998</v>
      </c>
      <c r="AK312" s="94"/>
      <c r="AL312" s="62"/>
      <c r="AM312" s="63">
        <f t="shared" si="154"/>
        <v>100</v>
      </c>
      <c r="AN312" s="63">
        <f t="shared" si="155"/>
        <v>1</v>
      </c>
      <c r="AO312" s="63">
        <f t="shared" si="156"/>
        <v>0</v>
      </c>
      <c r="AP312" s="63"/>
      <c r="AQ312" s="63">
        <f t="shared" si="157"/>
        <v>0</v>
      </c>
      <c r="AR312" s="63">
        <f t="shared" si="158"/>
        <v>0</v>
      </c>
      <c r="AS312" s="63">
        <f t="shared" si="159"/>
        <v>0</v>
      </c>
      <c r="AT312" s="63">
        <f t="shared" si="160"/>
        <v>0</v>
      </c>
      <c r="AU312" s="63">
        <f t="shared" si="161"/>
        <v>0</v>
      </c>
      <c r="AV312" s="63">
        <f t="shared" si="162"/>
        <v>0</v>
      </c>
      <c r="AW312" s="63">
        <f t="shared" si="163"/>
        <v>4</v>
      </c>
      <c r="AX312" s="63">
        <f t="shared" si="164"/>
        <v>4</v>
      </c>
      <c r="AY312" s="64">
        <f t="shared" si="165"/>
        <v>6.637999999998101E-2</v>
      </c>
      <c r="AZ312" s="65">
        <f t="shared" si="166"/>
        <v>104.06637999999998</v>
      </c>
      <c r="BA312" s="45"/>
      <c r="BB312" s="66">
        <f t="shared" si="167"/>
        <v>104.06637999999998</v>
      </c>
      <c r="BC312" s="62">
        <f t="shared" si="168"/>
        <v>4.066379999999981</v>
      </c>
      <c r="BD312" s="62">
        <f t="shared" si="169"/>
        <v>4.066379999999981</v>
      </c>
      <c r="BE312" s="62">
        <f t="shared" si="170"/>
        <v>4.066379999999981</v>
      </c>
      <c r="BF312" s="62">
        <f t="shared" si="171"/>
        <v>4.066379999999981</v>
      </c>
      <c r="BG312" s="62">
        <f t="shared" si="172"/>
        <v>4.066379999999981</v>
      </c>
      <c r="BH312" s="62">
        <f t="shared" si="173"/>
        <v>6.637999999998101E-2</v>
      </c>
      <c r="BI312" s="62"/>
    </row>
    <row r="313" spans="1:61" ht="30" customHeight="1">
      <c r="A313" s="83">
        <v>301</v>
      </c>
      <c r="B313" s="50" t="s">
        <v>718</v>
      </c>
      <c r="C313" s="84" t="s">
        <v>719</v>
      </c>
      <c r="D313" s="84" t="s">
        <v>720</v>
      </c>
      <c r="E313" s="85" t="s">
        <v>631</v>
      </c>
      <c r="F313" s="68">
        <v>45574</v>
      </c>
      <c r="G313" s="51">
        <v>208</v>
      </c>
      <c r="H313" s="52">
        <v>26</v>
      </c>
      <c r="I313" s="53">
        <f t="shared" si="146"/>
        <v>208</v>
      </c>
      <c r="J313" s="86"/>
      <c r="K313" s="87">
        <f t="shared" si="147"/>
        <v>0</v>
      </c>
      <c r="L313" s="86"/>
      <c r="M313" s="88">
        <f t="shared" si="148"/>
        <v>0</v>
      </c>
      <c r="N313" s="89"/>
      <c r="O313" s="87">
        <f t="shared" si="149"/>
        <v>0</v>
      </c>
      <c r="P313" s="57">
        <v>0</v>
      </c>
      <c r="Q313" s="57">
        <v>0</v>
      </c>
      <c r="R313" s="54"/>
      <c r="S313" s="55">
        <v>0</v>
      </c>
      <c r="T313" s="56"/>
      <c r="U313" s="57">
        <f t="shared" si="150"/>
        <v>0</v>
      </c>
      <c r="V313" s="57">
        <v>10</v>
      </c>
      <c r="W313" s="90">
        <v>7</v>
      </c>
      <c r="X313" s="56"/>
      <c r="Y313" s="91">
        <f t="shared" si="151"/>
        <v>0</v>
      </c>
      <c r="Z313" s="58"/>
      <c r="AA313" s="59"/>
      <c r="AB313" s="59">
        <v>0</v>
      </c>
      <c r="AC313" s="60">
        <f t="shared" si="152"/>
        <v>225</v>
      </c>
      <c r="AD313" s="60"/>
      <c r="AE313" s="61">
        <f t="shared" si="145"/>
        <v>4.5</v>
      </c>
      <c r="AF313" s="61">
        <v>0</v>
      </c>
      <c r="AG313" s="61">
        <v>0</v>
      </c>
      <c r="AH313" s="92"/>
      <c r="AI313" s="112">
        <v>100</v>
      </c>
      <c r="AJ313" s="93">
        <f t="shared" si="153"/>
        <v>120.5</v>
      </c>
      <c r="AK313" s="94"/>
      <c r="AL313" s="62"/>
      <c r="AM313" s="63">
        <f t="shared" si="154"/>
        <v>100</v>
      </c>
      <c r="AN313" s="63">
        <f t="shared" si="155"/>
        <v>1</v>
      </c>
      <c r="AO313" s="63">
        <f t="shared" si="156"/>
        <v>0</v>
      </c>
      <c r="AP313" s="63"/>
      <c r="AQ313" s="63">
        <f t="shared" si="157"/>
        <v>20</v>
      </c>
      <c r="AR313" s="63">
        <f t="shared" si="158"/>
        <v>1</v>
      </c>
      <c r="AS313" s="63">
        <f t="shared" si="159"/>
        <v>0</v>
      </c>
      <c r="AT313" s="63">
        <f t="shared" si="160"/>
        <v>0</v>
      </c>
      <c r="AU313" s="63">
        <f t="shared" si="161"/>
        <v>0</v>
      </c>
      <c r="AV313" s="63">
        <f t="shared" si="162"/>
        <v>0</v>
      </c>
      <c r="AW313" s="63">
        <f t="shared" si="163"/>
        <v>0</v>
      </c>
      <c r="AX313" s="63">
        <f t="shared" si="164"/>
        <v>0</v>
      </c>
      <c r="AY313" s="64">
        <f t="shared" si="165"/>
        <v>0.5</v>
      </c>
      <c r="AZ313" s="65">
        <f t="shared" si="166"/>
        <v>120.5</v>
      </c>
      <c r="BA313" s="45"/>
      <c r="BB313" s="66">
        <f t="shared" si="167"/>
        <v>120.5</v>
      </c>
      <c r="BC313" s="62">
        <f t="shared" si="168"/>
        <v>20.5</v>
      </c>
      <c r="BD313" s="62">
        <f t="shared" si="169"/>
        <v>20.5</v>
      </c>
      <c r="BE313" s="62">
        <f t="shared" si="170"/>
        <v>0.5</v>
      </c>
      <c r="BF313" s="62">
        <f t="shared" si="171"/>
        <v>0.5</v>
      </c>
      <c r="BG313" s="62">
        <f t="shared" si="172"/>
        <v>0.5</v>
      </c>
      <c r="BH313" s="62">
        <f t="shared" si="173"/>
        <v>0.5</v>
      </c>
      <c r="BI313" s="62"/>
    </row>
    <row r="314" spans="1:61" ht="30" customHeight="1">
      <c r="A314" s="83">
        <v>302</v>
      </c>
      <c r="B314" s="50" t="s">
        <v>721</v>
      </c>
      <c r="C314" s="84" t="s">
        <v>109</v>
      </c>
      <c r="D314" s="84" t="s">
        <v>722</v>
      </c>
      <c r="E314" s="85" t="s">
        <v>631</v>
      </c>
      <c r="F314" s="68">
        <v>45600</v>
      </c>
      <c r="G314" s="51">
        <v>208</v>
      </c>
      <c r="H314" s="52">
        <v>26</v>
      </c>
      <c r="I314" s="53">
        <f t="shared" si="146"/>
        <v>208</v>
      </c>
      <c r="J314" s="86"/>
      <c r="K314" s="87">
        <f t="shared" si="147"/>
        <v>0</v>
      </c>
      <c r="L314" s="86"/>
      <c r="M314" s="88">
        <f t="shared" si="148"/>
        <v>0</v>
      </c>
      <c r="N314" s="89"/>
      <c r="O314" s="87">
        <f t="shared" si="149"/>
        <v>0</v>
      </c>
      <c r="P314" s="57">
        <v>0</v>
      </c>
      <c r="Q314" s="57">
        <v>0</v>
      </c>
      <c r="R314" s="54"/>
      <c r="S314" s="55">
        <v>0</v>
      </c>
      <c r="T314" s="56"/>
      <c r="U314" s="57">
        <f t="shared" si="150"/>
        <v>0</v>
      </c>
      <c r="V314" s="57">
        <v>0</v>
      </c>
      <c r="W314" s="90">
        <v>7</v>
      </c>
      <c r="X314" s="56">
        <v>9.0399999999999991</v>
      </c>
      <c r="Y314" s="91">
        <f t="shared" si="151"/>
        <v>9.0399999999999991</v>
      </c>
      <c r="Z314" s="58"/>
      <c r="AA314" s="59"/>
      <c r="AB314" s="59">
        <v>0</v>
      </c>
      <c r="AC314" s="60">
        <f t="shared" si="152"/>
        <v>205.96</v>
      </c>
      <c r="AD314" s="60"/>
      <c r="AE314" s="61">
        <f t="shared" si="145"/>
        <v>4.1192000000000002</v>
      </c>
      <c r="AF314" s="61">
        <v>0</v>
      </c>
      <c r="AG314" s="61">
        <v>0</v>
      </c>
      <c r="AH314" s="92"/>
      <c r="AI314" s="112">
        <v>100</v>
      </c>
      <c r="AJ314" s="93">
        <f t="shared" si="153"/>
        <v>101.8408</v>
      </c>
      <c r="AK314" s="94"/>
      <c r="AL314" s="62"/>
      <c r="AM314" s="63">
        <f t="shared" si="154"/>
        <v>100</v>
      </c>
      <c r="AN314" s="63">
        <f t="shared" si="155"/>
        <v>1</v>
      </c>
      <c r="AO314" s="63">
        <f t="shared" si="156"/>
        <v>0</v>
      </c>
      <c r="AP314" s="63"/>
      <c r="AQ314" s="63">
        <f t="shared" si="157"/>
        <v>0</v>
      </c>
      <c r="AR314" s="63">
        <f t="shared" si="158"/>
        <v>0</v>
      </c>
      <c r="AS314" s="63">
        <f t="shared" si="159"/>
        <v>0</v>
      </c>
      <c r="AT314" s="63">
        <f t="shared" si="160"/>
        <v>0</v>
      </c>
      <c r="AU314" s="63">
        <f t="shared" si="161"/>
        <v>0</v>
      </c>
      <c r="AV314" s="63">
        <f t="shared" si="162"/>
        <v>0</v>
      </c>
      <c r="AW314" s="63">
        <f t="shared" si="163"/>
        <v>1</v>
      </c>
      <c r="AX314" s="63">
        <f t="shared" si="164"/>
        <v>1</v>
      </c>
      <c r="AY314" s="64">
        <f t="shared" si="165"/>
        <v>0.84080000000000155</v>
      </c>
      <c r="AZ314" s="65">
        <f t="shared" si="166"/>
        <v>101.8408</v>
      </c>
      <c r="BA314" s="45"/>
      <c r="BB314" s="66">
        <f t="shared" si="167"/>
        <v>101.8408</v>
      </c>
      <c r="BC314" s="62">
        <f t="shared" si="168"/>
        <v>1.8408000000000015</v>
      </c>
      <c r="BD314" s="62">
        <f t="shared" si="169"/>
        <v>1.8408000000000015</v>
      </c>
      <c r="BE314" s="62">
        <f t="shared" si="170"/>
        <v>1.8408000000000015</v>
      </c>
      <c r="BF314" s="62">
        <f t="shared" si="171"/>
        <v>1.8408000000000015</v>
      </c>
      <c r="BG314" s="62">
        <f t="shared" si="172"/>
        <v>1.8408000000000015</v>
      </c>
      <c r="BH314" s="62">
        <f t="shared" si="173"/>
        <v>0.84080000000000155</v>
      </c>
      <c r="BI314" s="62"/>
    </row>
    <row r="315" spans="1:61" ht="30" customHeight="1">
      <c r="A315" s="83">
        <v>303</v>
      </c>
      <c r="B315" s="50" t="s">
        <v>723</v>
      </c>
      <c r="C315" s="84" t="s">
        <v>414</v>
      </c>
      <c r="D315" s="84" t="s">
        <v>724</v>
      </c>
      <c r="E315" s="85" t="s">
        <v>631</v>
      </c>
      <c r="F315" s="68">
        <v>45604</v>
      </c>
      <c r="G315" s="51">
        <v>208</v>
      </c>
      <c r="H315" s="52">
        <v>26</v>
      </c>
      <c r="I315" s="53">
        <f t="shared" si="146"/>
        <v>208</v>
      </c>
      <c r="J315" s="86"/>
      <c r="K315" s="87">
        <f t="shared" si="147"/>
        <v>0</v>
      </c>
      <c r="L315" s="86"/>
      <c r="M315" s="88">
        <f t="shared" si="148"/>
        <v>0</v>
      </c>
      <c r="N315" s="89"/>
      <c r="O315" s="87">
        <f t="shared" si="149"/>
        <v>0</v>
      </c>
      <c r="P315" s="57">
        <v>0</v>
      </c>
      <c r="Q315" s="57">
        <v>0</v>
      </c>
      <c r="R315" s="54"/>
      <c r="S315" s="55">
        <v>0</v>
      </c>
      <c r="T315" s="56"/>
      <c r="U315" s="57">
        <f t="shared" si="150"/>
        <v>0</v>
      </c>
      <c r="V315" s="57">
        <v>9.8539999999999992</v>
      </c>
      <c r="W315" s="90">
        <v>7</v>
      </c>
      <c r="X315" s="56">
        <v>3.02</v>
      </c>
      <c r="Y315" s="91">
        <f t="shared" si="151"/>
        <v>3.02</v>
      </c>
      <c r="Z315" s="58"/>
      <c r="AA315" s="59"/>
      <c r="AB315" s="59">
        <v>0</v>
      </c>
      <c r="AC315" s="60">
        <f t="shared" si="152"/>
        <v>221.83399999999997</v>
      </c>
      <c r="AD315" s="60"/>
      <c r="AE315" s="61">
        <f t="shared" si="145"/>
        <v>4.43668</v>
      </c>
      <c r="AF315" s="61">
        <v>0</v>
      </c>
      <c r="AG315" s="61">
        <v>0</v>
      </c>
      <c r="AH315" s="92"/>
      <c r="AI315" s="112">
        <v>100</v>
      </c>
      <c r="AJ315" s="93">
        <f t="shared" si="153"/>
        <v>117.39731999999998</v>
      </c>
      <c r="AK315" s="94"/>
      <c r="AL315" s="62"/>
      <c r="AM315" s="63">
        <f t="shared" si="154"/>
        <v>100</v>
      </c>
      <c r="AN315" s="63">
        <f t="shared" si="155"/>
        <v>1</v>
      </c>
      <c r="AO315" s="63">
        <f t="shared" si="156"/>
        <v>0</v>
      </c>
      <c r="AP315" s="63"/>
      <c r="AQ315" s="63">
        <f t="shared" si="157"/>
        <v>0</v>
      </c>
      <c r="AR315" s="63">
        <f t="shared" si="158"/>
        <v>0</v>
      </c>
      <c r="AS315" s="63">
        <f t="shared" si="159"/>
        <v>10</v>
      </c>
      <c r="AT315" s="63">
        <f t="shared" si="160"/>
        <v>1</v>
      </c>
      <c r="AU315" s="63">
        <f t="shared" si="161"/>
        <v>5</v>
      </c>
      <c r="AV315" s="63">
        <f t="shared" si="162"/>
        <v>1</v>
      </c>
      <c r="AW315" s="63">
        <f t="shared" si="163"/>
        <v>2</v>
      </c>
      <c r="AX315" s="63">
        <f t="shared" si="164"/>
        <v>2</v>
      </c>
      <c r="AY315" s="64">
        <f t="shared" si="165"/>
        <v>0.39731999999997925</v>
      </c>
      <c r="AZ315" s="65">
        <f t="shared" si="166"/>
        <v>117.39731999999998</v>
      </c>
      <c r="BA315" s="45"/>
      <c r="BB315" s="66">
        <f t="shared" si="167"/>
        <v>117.39731999999998</v>
      </c>
      <c r="BC315" s="62">
        <f t="shared" si="168"/>
        <v>17.397319999999979</v>
      </c>
      <c r="BD315" s="62">
        <f t="shared" si="169"/>
        <v>17.397319999999979</v>
      </c>
      <c r="BE315" s="62">
        <f t="shared" si="170"/>
        <v>17.397319999999979</v>
      </c>
      <c r="BF315" s="62">
        <f t="shared" si="171"/>
        <v>7.3973199999999792</v>
      </c>
      <c r="BG315" s="62">
        <f t="shared" si="172"/>
        <v>2.3973199999999792</v>
      </c>
      <c r="BH315" s="62">
        <f t="shared" si="173"/>
        <v>0.39731999999997925</v>
      </c>
      <c r="BI315" s="62"/>
    </row>
    <row r="316" spans="1:61" ht="30" customHeight="1">
      <c r="A316" s="83">
        <v>304</v>
      </c>
      <c r="B316" s="50" t="s">
        <v>725</v>
      </c>
      <c r="C316" s="84" t="s">
        <v>726</v>
      </c>
      <c r="D316" s="84" t="s">
        <v>120</v>
      </c>
      <c r="E316" s="85" t="s">
        <v>631</v>
      </c>
      <c r="F316" s="68">
        <v>45604</v>
      </c>
      <c r="G316" s="51">
        <v>208</v>
      </c>
      <c r="H316" s="52">
        <v>26</v>
      </c>
      <c r="I316" s="53">
        <f t="shared" si="146"/>
        <v>208</v>
      </c>
      <c r="J316" s="86"/>
      <c r="K316" s="87">
        <f t="shared" si="147"/>
        <v>0</v>
      </c>
      <c r="L316" s="86"/>
      <c r="M316" s="88">
        <f t="shared" si="148"/>
        <v>0</v>
      </c>
      <c r="N316" s="89"/>
      <c r="O316" s="87">
        <f t="shared" si="149"/>
        <v>0</v>
      </c>
      <c r="P316" s="57">
        <v>0</v>
      </c>
      <c r="Q316" s="57">
        <v>0</v>
      </c>
      <c r="R316" s="54"/>
      <c r="S316" s="55">
        <v>0</v>
      </c>
      <c r="T316" s="56"/>
      <c r="U316" s="57">
        <f t="shared" si="150"/>
        <v>0</v>
      </c>
      <c r="V316" s="57">
        <v>10</v>
      </c>
      <c r="W316" s="90">
        <v>7</v>
      </c>
      <c r="X316" s="56"/>
      <c r="Y316" s="91">
        <f t="shared" si="151"/>
        <v>0</v>
      </c>
      <c r="Z316" s="58"/>
      <c r="AA316" s="59"/>
      <c r="AB316" s="59">
        <v>0</v>
      </c>
      <c r="AC316" s="60">
        <f t="shared" si="152"/>
        <v>225</v>
      </c>
      <c r="AD316" s="60"/>
      <c r="AE316" s="61">
        <f t="shared" si="145"/>
        <v>4.5</v>
      </c>
      <c r="AF316" s="61">
        <v>0</v>
      </c>
      <c r="AG316" s="61">
        <v>0</v>
      </c>
      <c r="AH316" s="92"/>
      <c r="AI316" s="112">
        <v>100</v>
      </c>
      <c r="AJ316" s="93">
        <f t="shared" si="153"/>
        <v>120.5</v>
      </c>
      <c r="AK316" s="94"/>
      <c r="AL316" s="62"/>
      <c r="AM316" s="63">
        <f t="shared" si="154"/>
        <v>100</v>
      </c>
      <c r="AN316" s="63">
        <f t="shared" si="155"/>
        <v>1</v>
      </c>
      <c r="AO316" s="63">
        <f t="shared" si="156"/>
        <v>0</v>
      </c>
      <c r="AP316" s="63"/>
      <c r="AQ316" s="63">
        <f t="shared" si="157"/>
        <v>20</v>
      </c>
      <c r="AR316" s="63">
        <f t="shared" si="158"/>
        <v>1</v>
      </c>
      <c r="AS316" s="63">
        <f t="shared" si="159"/>
        <v>0</v>
      </c>
      <c r="AT316" s="63">
        <f t="shared" si="160"/>
        <v>0</v>
      </c>
      <c r="AU316" s="63">
        <f t="shared" si="161"/>
        <v>0</v>
      </c>
      <c r="AV316" s="63">
        <f t="shared" si="162"/>
        <v>0</v>
      </c>
      <c r="AW316" s="63">
        <f t="shared" si="163"/>
        <v>0</v>
      </c>
      <c r="AX316" s="63">
        <f t="shared" si="164"/>
        <v>0</v>
      </c>
      <c r="AY316" s="64">
        <f t="shared" si="165"/>
        <v>0.5</v>
      </c>
      <c r="AZ316" s="65">
        <f t="shared" si="166"/>
        <v>120.5</v>
      </c>
      <c r="BA316" s="45"/>
      <c r="BB316" s="66">
        <f t="shared" si="167"/>
        <v>120.5</v>
      </c>
      <c r="BC316" s="62">
        <f t="shared" si="168"/>
        <v>20.5</v>
      </c>
      <c r="BD316" s="62">
        <f t="shared" si="169"/>
        <v>20.5</v>
      </c>
      <c r="BE316" s="62">
        <f t="shared" si="170"/>
        <v>0.5</v>
      </c>
      <c r="BF316" s="62">
        <f t="shared" si="171"/>
        <v>0.5</v>
      </c>
      <c r="BG316" s="62">
        <f t="shared" si="172"/>
        <v>0.5</v>
      </c>
      <c r="BH316" s="62">
        <f t="shared" si="173"/>
        <v>0.5</v>
      </c>
      <c r="BI316" s="62"/>
    </row>
    <row r="317" spans="1:61" ht="30" customHeight="1">
      <c r="A317" s="83">
        <v>305</v>
      </c>
      <c r="B317" s="50" t="s">
        <v>727</v>
      </c>
      <c r="C317" s="84" t="s">
        <v>728</v>
      </c>
      <c r="D317" s="84" t="s">
        <v>110</v>
      </c>
      <c r="E317" s="85" t="s">
        <v>631</v>
      </c>
      <c r="F317" s="68">
        <v>45628</v>
      </c>
      <c r="G317" s="51">
        <v>208</v>
      </c>
      <c r="H317" s="52">
        <v>26</v>
      </c>
      <c r="I317" s="53">
        <f t="shared" si="146"/>
        <v>208</v>
      </c>
      <c r="J317" s="86"/>
      <c r="K317" s="87">
        <f t="shared" si="147"/>
        <v>0</v>
      </c>
      <c r="L317" s="86"/>
      <c r="M317" s="88">
        <f t="shared" si="148"/>
        <v>0</v>
      </c>
      <c r="N317" s="89"/>
      <c r="O317" s="87">
        <f t="shared" si="149"/>
        <v>0</v>
      </c>
      <c r="P317" s="57">
        <v>0</v>
      </c>
      <c r="Q317" s="57">
        <v>0</v>
      </c>
      <c r="R317" s="54"/>
      <c r="S317" s="55">
        <v>0</v>
      </c>
      <c r="T317" s="56"/>
      <c r="U317" s="57">
        <f t="shared" si="150"/>
        <v>0</v>
      </c>
      <c r="V317" s="57">
        <v>0</v>
      </c>
      <c r="W317" s="90">
        <v>7</v>
      </c>
      <c r="X317" s="56">
        <v>16.2</v>
      </c>
      <c r="Y317" s="91">
        <f t="shared" si="151"/>
        <v>16.2</v>
      </c>
      <c r="Z317" s="58"/>
      <c r="AA317" s="59"/>
      <c r="AB317" s="59">
        <v>0</v>
      </c>
      <c r="AC317" s="60">
        <f t="shared" si="152"/>
        <v>198.8</v>
      </c>
      <c r="AD317" s="60"/>
      <c r="AE317" s="61">
        <f t="shared" si="145"/>
        <v>3.9760000000000004</v>
      </c>
      <c r="AF317" s="61">
        <v>0</v>
      </c>
      <c r="AG317" s="61">
        <v>0</v>
      </c>
      <c r="AH317" s="92"/>
      <c r="AI317" s="112">
        <v>100</v>
      </c>
      <c r="AJ317" s="93">
        <f t="shared" si="153"/>
        <v>94.824000000000012</v>
      </c>
      <c r="AK317" s="94"/>
      <c r="AL317" s="62"/>
      <c r="AM317" s="63">
        <f t="shared" si="154"/>
        <v>0</v>
      </c>
      <c r="AN317" s="63">
        <f t="shared" si="155"/>
        <v>0</v>
      </c>
      <c r="AO317" s="63">
        <f t="shared" si="156"/>
        <v>0</v>
      </c>
      <c r="AP317" s="63"/>
      <c r="AQ317" s="63">
        <f t="shared" si="157"/>
        <v>80</v>
      </c>
      <c r="AR317" s="63">
        <f t="shared" si="158"/>
        <v>4</v>
      </c>
      <c r="AS317" s="63">
        <f t="shared" si="159"/>
        <v>10</v>
      </c>
      <c r="AT317" s="63">
        <f t="shared" si="160"/>
        <v>1</v>
      </c>
      <c r="AU317" s="63">
        <f t="shared" si="161"/>
        <v>0</v>
      </c>
      <c r="AV317" s="63">
        <f t="shared" si="162"/>
        <v>0</v>
      </c>
      <c r="AW317" s="63">
        <f t="shared" si="163"/>
        <v>4</v>
      </c>
      <c r="AX317" s="63">
        <f t="shared" si="164"/>
        <v>4</v>
      </c>
      <c r="AY317" s="64">
        <f t="shared" si="165"/>
        <v>0.82400000000001228</v>
      </c>
      <c r="AZ317" s="65">
        <f t="shared" si="166"/>
        <v>94.824000000000012</v>
      </c>
      <c r="BA317" s="45"/>
      <c r="BB317" s="66">
        <f t="shared" si="167"/>
        <v>94.824000000000012</v>
      </c>
      <c r="BC317" s="62">
        <f t="shared" si="168"/>
        <v>94.824000000000012</v>
      </c>
      <c r="BD317" s="62">
        <f t="shared" si="169"/>
        <v>94.824000000000012</v>
      </c>
      <c r="BE317" s="62">
        <f t="shared" si="170"/>
        <v>14.824000000000012</v>
      </c>
      <c r="BF317" s="62">
        <f t="shared" si="171"/>
        <v>4.8240000000000123</v>
      </c>
      <c r="BG317" s="62">
        <f t="shared" si="172"/>
        <v>4.8240000000000123</v>
      </c>
      <c r="BH317" s="62">
        <f t="shared" si="173"/>
        <v>0.82400000000001228</v>
      </c>
      <c r="BI317" s="62"/>
    </row>
    <row r="318" spans="1:61" ht="30" customHeight="1">
      <c r="A318" s="83">
        <v>306</v>
      </c>
      <c r="B318" s="50" t="s">
        <v>729</v>
      </c>
      <c r="C318" s="84" t="s">
        <v>730</v>
      </c>
      <c r="D318" s="84" t="s">
        <v>731</v>
      </c>
      <c r="E318" s="85" t="s">
        <v>631</v>
      </c>
      <c r="F318" s="68">
        <v>45659</v>
      </c>
      <c r="G318" s="51">
        <v>206</v>
      </c>
      <c r="H318" s="52">
        <v>26</v>
      </c>
      <c r="I318" s="53">
        <f t="shared" si="146"/>
        <v>206</v>
      </c>
      <c r="J318" s="86"/>
      <c r="K318" s="87">
        <f t="shared" si="147"/>
        <v>0</v>
      </c>
      <c r="L318" s="86"/>
      <c r="M318" s="88">
        <f t="shared" si="148"/>
        <v>0</v>
      </c>
      <c r="N318" s="89"/>
      <c r="O318" s="87">
        <f t="shared" si="149"/>
        <v>0</v>
      </c>
      <c r="P318" s="57">
        <v>0</v>
      </c>
      <c r="Q318" s="57">
        <v>0</v>
      </c>
      <c r="R318" s="54"/>
      <c r="S318" s="55">
        <v>0</v>
      </c>
      <c r="T318" s="56"/>
      <c r="U318" s="57">
        <f t="shared" si="150"/>
        <v>0</v>
      </c>
      <c r="V318" s="57">
        <v>9.6150000000000002</v>
      </c>
      <c r="W318" s="90">
        <v>7</v>
      </c>
      <c r="X318" s="56">
        <v>8</v>
      </c>
      <c r="Y318" s="91">
        <f t="shared" si="151"/>
        <v>7.9230769230769234</v>
      </c>
      <c r="Z318" s="58"/>
      <c r="AA318" s="59"/>
      <c r="AB318" s="59">
        <v>0</v>
      </c>
      <c r="AC318" s="60">
        <f t="shared" si="152"/>
        <v>214.69192307692308</v>
      </c>
      <c r="AD318" s="60"/>
      <c r="AE318" s="61">
        <f t="shared" si="145"/>
        <v>4.2938384615384617</v>
      </c>
      <c r="AF318" s="61">
        <v>0</v>
      </c>
      <c r="AG318" s="61">
        <v>0</v>
      </c>
      <c r="AH318" s="92"/>
      <c r="AI318" s="112">
        <v>100</v>
      </c>
      <c r="AJ318" s="93">
        <f t="shared" si="153"/>
        <v>110.39808461538462</v>
      </c>
      <c r="AK318" s="94"/>
      <c r="AL318" s="62"/>
      <c r="AM318" s="63">
        <f t="shared" si="154"/>
        <v>100</v>
      </c>
      <c r="AN318" s="63">
        <f t="shared" si="155"/>
        <v>1</v>
      </c>
      <c r="AO318" s="63">
        <f t="shared" si="156"/>
        <v>0</v>
      </c>
      <c r="AP318" s="63"/>
      <c r="AQ318" s="63">
        <f t="shared" si="157"/>
        <v>0</v>
      </c>
      <c r="AR318" s="63">
        <f t="shared" si="158"/>
        <v>0</v>
      </c>
      <c r="AS318" s="63">
        <f t="shared" si="159"/>
        <v>10</v>
      </c>
      <c r="AT318" s="63">
        <f t="shared" si="160"/>
        <v>1</v>
      </c>
      <c r="AU318" s="63">
        <f t="shared" si="161"/>
        <v>0</v>
      </c>
      <c r="AV318" s="63">
        <f t="shared" si="162"/>
        <v>0</v>
      </c>
      <c r="AW318" s="63">
        <f t="shared" si="163"/>
        <v>0</v>
      </c>
      <c r="AX318" s="63">
        <f t="shared" si="164"/>
        <v>0</v>
      </c>
      <c r="AY318" s="64">
        <f t="shared" si="165"/>
        <v>0.3980846153846187</v>
      </c>
      <c r="AZ318" s="65">
        <f t="shared" si="166"/>
        <v>110.39808461538462</v>
      </c>
      <c r="BA318" s="45"/>
      <c r="BB318" s="66">
        <f t="shared" si="167"/>
        <v>110.39808461538462</v>
      </c>
      <c r="BC318" s="62">
        <f t="shared" si="168"/>
        <v>10.398084615384619</v>
      </c>
      <c r="BD318" s="62">
        <f t="shared" si="169"/>
        <v>10.398084615384619</v>
      </c>
      <c r="BE318" s="62">
        <f t="shared" si="170"/>
        <v>10.398084615384619</v>
      </c>
      <c r="BF318" s="62">
        <f t="shared" si="171"/>
        <v>0.3980846153846187</v>
      </c>
      <c r="BG318" s="62">
        <f t="shared" si="172"/>
        <v>0.3980846153846187</v>
      </c>
      <c r="BH318" s="62">
        <f t="shared" si="173"/>
        <v>0.3980846153846187</v>
      </c>
      <c r="BI318" s="62"/>
    </row>
    <row r="319" spans="1:61" ht="30" customHeight="1">
      <c r="A319" s="83">
        <v>307</v>
      </c>
      <c r="B319" s="50" t="s">
        <v>732</v>
      </c>
      <c r="C319" s="84" t="s">
        <v>733</v>
      </c>
      <c r="D319" s="84" t="s">
        <v>257</v>
      </c>
      <c r="E319" s="85" t="s">
        <v>631</v>
      </c>
      <c r="F319" s="68">
        <v>45674</v>
      </c>
      <c r="G319" s="51">
        <v>206</v>
      </c>
      <c r="H319" s="52">
        <v>13</v>
      </c>
      <c r="I319" s="53">
        <f t="shared" si="146"/>
        <v>103</v>
      </c>
      <c r="J319" s="86"/>
      <c r="K319" s="87">
        <f t="shared" si="147"/>
        <v>0</v>
      </c>
      <c r="L319" s="86"/>
      <c r="M319" s="88">
        <f t="shared" si="148"/>
        <v>0</v>
      </c>
      <c r="N319" s="89"/>
      <c r="O319" s="87">
        <f t="shared" si="149"/>
        <v>0</v>
      </c>
      <c r="P319" s="57">
        <v>0</v>
      </c>
      <c r="Q319" s="57">
        <v>0</v>
      </c>
      <c r="R319" s="54"/>
      <c r="S319" s="55">
        <v>0</v>
      </c>
      <c r="T319" s="56"/>
      <c r="U319" s="57">
        <f t="shared" si="150"/>
        <v>0</v>
      </c>
      <c r="V319" s="57">
        <v>5</v>
      </c>
      <c r="W319" s="90">
        <v>3.5</v>
      </c>
      <c r="X319" s="56"/>
      <c r="Y319" s="91">
        <f t="shared" si="151"/>
        <v>0</v>
      </c>
      <c r="Z319" s="58"/>
      <c r="AA319" s="59"/>
      <c r="AB319" s="59">
        <v>0</v>
      </c>
      <c r="AC319" s="60">
        <f t="shared" si="152"/>
        <v>111.5</v>
      </c>
      <c r="AD319" s="60"/>
      <c r="AE319" s="61">
        <f t="shared" si="145"/>
        <v>2.23</v>
      </c>
      <c r="AF319" s="61">
        <v>0</v>
      </c>
      <c r="AG319" s="61">
        <v>0</v>
      </c>
      <c r="AH319" s="92"/>
      <c r="AI319" s="112">
        <v>0</v>
      </c>
      <c r="AJ319" s="93">
        <f t="shared" si="153"/>
        <v>109.27</v>
      </c>
      <c r="AK319" s="94"/>
      <c r="AL319" s="62"/>
      <c r="AM319" s="63">
        <f t="shared" si="154"/>
        <v>100</v>
      </c>
      <c r="AN319" s="63">
        <f t="shared" si="155"/>
        <v>1</v>
      </c>
      <c r="AO319" s="63">
        <f t="shared" si="156"/>
        <v>0</v>
      </c>
      <c r="AP319" s="63"/>
      <c r="AQ319" s="63">
        <f t="shared" si="157"/>
        <v>0</v>
      </c>
      <c r="AR319" s="63">
        <f t="shared" si="158"/>
        <v>0</v>
      </c>
      <c r="AS319" s="63">
        <f t="shared" si="159"/>
        <v>0</v>
      </c>
      <c r="AT319" s="63">
        <f t="shared" si="160"/>
        <v>0</v>
      </c>
      <c r="AU319" s="63">
        <f t="shared" si="161"/>
        <v>5</v>
      </c>
      <c r="AV319" s="63">
        <f t="shared" si="162"/>
        <v>1</v>
      </c>
      <c r="AW319" s="63">
        <f t="shared" si="163"/>
        <v>4</v>
      </c>
      <c r="AX319" s="63">
        <f t="shared" si="164"/>
        <v>4</v>
      </c>
      <c r="AY319" s="64">
        <f t="shared" si="165"/>
        <v>0.26999999999999602</v>
      </c>
      <c r="AZ319" s="65">
        <f t="shared" si="166"/>
        <v>109.27</v>
      </c>
      <c r="BA319" s="45"/>
      <c r="BB319" s="66">
        <f t="shared" si="167"/>
        <v>109.27</v>
      </c>
      <c r="BC319" s="62">
        <f t="shared" si="168"/>
        <v>9.269999999999996</v>
      </c>
      <c r="BD319" s="62">
        <f t="shared" si="169"/>
        <v>9.269999999999996</v>
      </c>
      <c r="BE319" s="62">
        <f t="shared" si="170"/>
        <v>9.269999999999996</v>
      </c>
      <c r="BF319" s="62">
        <f t="shared" si="171"/>
        <v>9.269999999999996</v>
      </c>
      <c r="BG319" s="62">
        <f t="shared" si="172"/>
        <v>4.269999999999996</v>
      </c>
      <c r="BH319" s="62">
        <f t="shared" si="173"/>
        <v>0.26999999999999602</v>
      </c>
      <c r="BI319" s="62"/>
    </row>
    <row r="320" spans="1:61" ht="30" customHeight="1">
      <c r="A320" s="83">
        <v>308</v>
      </c>
      <c r="B320" s="50">
        <v>388</v>
      </c>
      <c r="C320" s="84" t="s">
        <v>119</v>
      </c>
      <c r="D320" s="84" t="s">
        <v>262</v>
      </c>
      <c r="E320" s="85" t="s">
        <v>734</v>
      </c>
      <c r="F320" s="68">
        <v>39295</v>
      </c>
      <c r="G320" s="51">
        <v>208</v>
      </c>
      <c r="H320" s="52">
        <v>26</v>
      </c>
      <c r="I320" s="53">
        <f t="shared" si="146"/>
        <v>208</v>
      </c>
      <c r="J320" s="86"/>
      <c r="K320" s="87">
        <f t="shared" si="147"/>
        <v>0</v>
      </c>
      <c r="L320" s="86"/>
      <c r="M320" s="88">
        <f t="shared" si="148"/>
        <v>0</v>
      </c>
      <c r="N320" s="89"/>
      <c r="O320" s="87">
        <f t="shared" si="149"/>
        <v>0</v>
      </c>
      <c r="P320" s="57">
        <v>0</v>
      </c>
      <c r="Q320" s="57">
        <v>0</v>
      </c>
      <c r="R320" s="54"/>
      <c r="S320" s="55">
        <v>11</v>
      </c>
      <c r="T320" s="56"/>
      <c r="U320" s="57">
        <f t="shared" si="150"/>
        <v>0</v>
      </c>
      <c r="V320" s="57">
        <v>10</v>
      </c>
      <c r="W320" s="90">
        <v>7</v>
      </c>
      <c r="X320" s="56"/>
      <c r="Y320" s="91">
        <f t="shared" si="151"/>
        <v>0</v>
      </c>
      <c r="Z320" s="58"/>
      <c r="AA320" s="59"/>
      <c r="AB320" s="59">
        <v>0</v>
      </c>
      <c r="AC320" s="60">
        <f t="shared" si="152"/>
        <v>236</v>
      </c>
      <c r="AD320" s="60"/>
      <c r="AE320" s="61">
        <f t="shared" si="145"/>
        <v>4.72</v>
      </c>
      <c r="AF320" s="61">
        <v>0</v>
      </c>
      <c r="AG320" s="61">
        <v>0</v>
      </c>
      <c r="AH320" s="92">
        <v>0.5</v>
      </c>
      <c r="AI320" s="112">
        <v>100</v>
      </c>
      <c r="AJ320" s="93">
        <f t="shared" si="153"/>
        <v>130.78</v>
      </c>
      <c r="AK320" s="94"/>
      <c r="AL320" s="62"/>
      <c r="AM320" s="63">
        <f t="shared" si="154"/>
        <v>100</v>
      </c>
      <c r="AN320" s="63">
        <f t="shared" si="155"/>
        <v>1</v>
      </c>
      <c r="AO320" s="63">
        <f t="shared" si="156"/>
        <v>0</v>
      </c>
      <c r="AP320" s="63"/>
      <c r="AQ320" s="63">
        <f t="shared" si="157"/>
        <v>20</v>
      </c>
      <c r="AR320" s="63">
        <f t="shared" si="158"/>
        <v>1</v>
      </c>
      <c r="AS320" s="63">
        <f t="shared" si="159"/>
        <v>10</v>
      </c>
      <c r="AT320" s="63">
        <f t="shared" si="160"/>
        <v>1</v>
      </c>
      <c r="AU320" s="63">
        <f t="shared" si="161"/>
        <v>0</v>
      </c>
      <c r="AV320" s="63">
        <f t="shared" si="162"/>
        <v>0</v>
      </c>
      <c r="AW320" s="63">
        <f t="shared" si="163"/>
        <v>0</v>
      </c>
      <c r="AX320" s="63">
        <f t="shared" si="164"/>
        <v>0</v>
      </c>
      <c r="AY320" s="64">
        <f t="shared" si="165"/>
        <v>0.78000000000000114</v>
      </c>
      <c r="AZ320" s="65">
        <f t="shared" si="166"/>
        <v>130.78</v>
      </c>
      <c r="BA320" s="45"/>
      <c r="BB320" s="66">
        <f t="shared" si="167"/>
        <v>130.78</v>
      </c>
      <c r="BC320" s="62">
        <f t="shared" si="168"/>
        <v>30.78</v>
      </c>
      <c r="BD320" s="62">
        <f t="shared" si="169"/>
        <v>30.78</v>
      </c>
      <c r="BE320" s="62">
        <f t="shared" si="170"/>
        <v>10.780000000000001</v>
      </c>
      <c r="BF320" s="62">
        <f t="shared" si="171"/>
        <v>0.78000000000000114</v>
      </c>
      <c r="BG320" s="62">
        <f t="shared" si="172"/>
        <v>0.78000000000000114</v>
      </c>
      <c r="BH320" s="62">
        <f t="shared" si="173"/>
        <v>0.78000000000000114</v>
      </c>
      <c r="BI320" s="62"/>
    </row>
    <row r="321" spans="1:61" ht="30" customHeight="1">
      <c r="A321" s="83">
        <v>309</v>
      </c>
      <c r="B321" s="50">
        <v>399</v>
      </c>
      <c r="C321" s="84" t="s">
        <v>250</v>
      </c>
      <c r="D321" s="84" t="s">
        <v>357</v>
      </c>
      <c r="E321" s="85" t="s">
        <v>734</v>
      </c>
      <c r="F321" s="68">
        <v>39295</v>
      </c>
      <c r="G321" s="51">
        <v>208</v>
      </c>
      <c r="H321" s="52">
        <v>26</v>
      </c>
      <c r="I321" s="53">
        <f t="shared" si="146"/>
        <v>208</v>
      </c>
      <c r="J321" s="86"/>
      <c r="K321" s="87">
        <f t="shared" si="147"/>
        <v>0</v>
      </c>
      <c r="L321" s="86"/>
      <c r="M321" s="88">
        <f t="shared" si="148"/>
        <v>0</v>
      </c>
      <c r="N321" s="89"/>
      <c r="O321" s="87">
        <f t="shared" si="149"/>
        <v>0</v>
      </c>
      <c r="P321" s="57">
        <v>0</v>
      </c>
      <c r="Q321" s="57">
        <v>0</v>
      </c>
      <c r="R321" s="54"/>
      <c r="S321" s="55">
        <v>11</v>
      </c>
      <c r="T321" s="56"/>
      <c r="U321" s="57">
        <f t="shared" si="150"/>
        <v>0</v>
      </c>
      <c r="V321" s="57">
        <v>0</v>
      </c>
      <c r="W321" s="90">
        <v>7</v>
      </c>
      <c r="X321" s="56">
        <v>8</v>
      </c>
      <c r="Y321" s="91">
        <f t="shared" si="151"/>
        <v>8</v>
      </c>
      <c r="Z321" s="58"/>
      <c r="AA321" s="59"/>
      <c r="AB321" s="59">
        <v>0</v>
      </c>
      <c r="AC321" s="60">
        <f t="shared" si="152"/>
        <v>218</v>
      </c>
      <c r="AD321" s="60"/>
      <c r="AE321" s="61">
        <f t="shared" si="145"/>
        <v>4.3600000000000003</v>
      </c>
      <c r="AF321" s="61">
        <v>0</v>
      </c>
      <c r="AG321" s="61">
        <v>0</v>
      </c>
      <c r="AH321" s="92">
        <v>0.5</v>
      </c>
      <c r="AI321" s="112">
        <v>100</v>
      </c>
      <c r="AJ321" s="93">
        <f t="shared" si="153"/>
        <v>113.13999999999999</v>
      </c>
      <c r="AK321" s="94"/>
      <c r="AL321" s="62"/>
      <c r="AM321" s="63">
        <f t="shared" si="154"/>
        <v>100</v>
      </c>
      <c r="AN321" s="63">
        <f t="shared" si="155"/>
        <v>1</v>
      </c>
      <c r="AO321" s="63">
        <f t="shared" si="156"/>
        <v>0</v>
      </c>
      <c r="AP321" s="63"/>
      <c r="AQ321" s="63">
        <f t="shared" si="157"/>
        <v>0</v>
      </c>
      <c r="AR321" s="63">
        <f t="shared" si="158"/>
        <v>0</v>
      </c>
      <c r="AS321" s="63">
        <f t="shared" si="159"/>
        <v>10</v>
      </c>
      <c r="AT321" s="63">
        <f t="shared" si="160"/>
        <v>1</v>
      </c>
      <c r="AU321" s="63">
        <f t="shared" si="161"/>
        <v>0</v>
      </c>
      <c r="AV321" s="63">
        <f t="shared" si="162"/>
        <v>0</v>
      </c>
      <c r="AW321" s="63">
        <f t="shared" si="163"/>
        <v>3</v>
      </c>
      <c r="AX321" s="63">
        <f t="shared" si="164"/>
        <v>3</v>
      </c>
      <c r="AY321" s="64">
        <f t="shared" si="165"/>
        <v>0.13999999999998636</v>
      </c>
      <c r="AZ321" s="65">
        <f t="shared" si="166"/>
        <v>113.13999999999999</v>
      </c>
      <c r="BA321" s="45"/>
      <c r="BB321" s="66">
        <f t="shared" si="167"/>
        <v>113.13999999999999</v>
      </c>
      <c r="BC321" s="62">
        <f t="shared" si="168"/>
        <v>13.139999999999986</v>
      </c>
      <c r="BD321" s="62">
        <f t="shared" si="169"/>
        <v>13.139999999999986</v>
      </c>
      <c r="BE321" s="62">
        <f t="shared" si="170"/>
        <v>13.139999999999986</v>
      </c>
      <c r="BF321" s="62">
        <f t="shared" si="171"/>
        <v>3.1399999999999864</v>
      </c>
      <c r="BG321" s="62">
        <f t="shared" si="172"/>
        <v>3.1399999999999864</v>
      </c>
      <c r="BH321" s="62">
        <f t="shared" si="173"/>
        <v>0.13999999999998636</v>
      </c>
      <c r="BI321" s="62"/>
    </row>
    <row r="322" spans="1:61" ht="30" customHeight="1">
      <c r="A322" s="83">
        <v>310</v>
      </c>
      <c r="B322" s="50">
        <v>843</v>
      </c>
      <c r="C322" s="84" t="s">
        <v>297</v>
      </c>
      <c r="D322" s="84" t="s">
        <v>735</v>
      </c>
      <c r="E322" s="85" t="s">
        <v>734</v>
      </c>
      <c r="F322" s="68">
        <v>39237</v>
      </c>
      <c r="G322" s="51">
        <v>208</v>
      </c>
      <c r="H322" s="52">
        <v>26</v>
      </c>
      <c r="I322" s="53">
        <f t="shared" si="146"/>
        <v>208</v>
      </c>
      <c r="J322" s="86"/>
      <c r="K322" s="87">
        <f t="shared" si="147"/>
        <v>0</v>
      </c>
      <c r="L322" s="86"/>
      <c r="M322" s="88">
        <f t="shared" si="148"/>
        <v>0</v>
      </c>
      <c r="N322" s="89"/>
      <c r="O322" s="87">
        <f t="shared" si="149"/>
        <v>0</v>
      </c>
      <c r="P322" s="57">
        <v>0</v>
      </c>
      <c r="Q322" s="57">
        <v>0</v>
      </c>
      <c r="R322" s="54"/>
      <c r="S322" s="55">
        <v>11</v>
      </c>
      <c r="T322" s="56"/>
      <c r="U322" s="57">
        <f t="shared" si="150"/>
        <v>0</v>
      </c>
      <c r="V322" s="57">
        <v>10</v>
      </c>
      <c r="W322" s="90">
        <v>7</v>
      </c>
      <c r="X322" s="56"/>
      <c r="Y322" s="91">
        <f t="shared" si="151"/>
        <v>0</v>
      </c>
      <c r="Z322" s="58"/>
      <c r="AA322" s="59"/>
      <c r="AB322" s="59">
        <v>0</v>
      </c>
      <c r="AC322" s="60">
        <f t="shared" si="152"/>
        <v>236</v>
      </c>
      <c r="AD322" s="60"/>
      <c r="AE322" s="61">
        <f t="shared" si="145"/>
        <v>4.72</v>
      </c>
      <c r="AF322" s="61">
        <v>0</v>
      </c>
      <c r="AG322" s="61">
        <v>0</v>
      </c>
      <c r="AH322" s="92"/>
      <c r="AI322" s="112">
        <v>100</v>
      </c>
      <c r="AJ322" s="93">
        <f t="shared" si="153"/>
        <v>131.28</v>
      </c>
      <c r="AK322" s="94"/>
      <c r="AL322" s="62"/>
      <c r="AM322" s="63">
        <f t="shared" si="154"/>
        <v>100</v>
      </c>
      <c r="AN322" s="63">
        <f t="shared" si="155"/>
        <v>1</v>
      </c>
      <c r="AO322" s="63">
        <f t="shared" si="156"/>
        <v>0</v>
      </c>
      <c r="AP322" s="63"/>
      <c r="AQ322" s="63">
        <f t="shared" si="157"/>
        <v>20</v>
      </c>
      <c r="AR322" s="63">
        <f t="shared" si="158"/>
        <v>1</v>
      </c>
      <c r="AS322" s="63">
        <f t="shared" si="159"/>
        <v>10</v>
      </c>
      <c r="AT322" s="63">
        <f t="shared" si="160"/>
        <v>1</v>
      </c>
      <c r="AU322" s="63">
        <f t="shared" si="161"/>
        <v>0</v>
      </c>
      <c r="AV322" s="63">
        <f t="shared" si="162"/>
        <v>0</v>
      </c>
      <c r="AW322" s="63">
        <f t="shared" si="163"/>
        <v>1</v>
      </c>
      <c r="AX322" s="63">
        <f t="shared" si="164"/>
        <v>1</v>
      </c>
      <c r="AY322" s="64">
        <f t="shared" si="165"/>
        <v>0.28000000000000114</v>
      </c>
      <c r="AZ322" s="65">
        <f t="shared" si="166"/>
        <v>131.28</v>
      </c>
      <c r="BA322" s="45"/>
      <c r="BB322" s="66">
        <f t="shared" si="167"/>
        <v>131.28</v>
      </c>
      <c r="BC322" s="62">
        <f t="shared" si="168"/>
        <v>31.28</v>
      </c>
      <c r="BD322" s="62">
        <f t="shared" si="169"/>
        <v>31.28</v>
      </c>
      <c r="BE322" s="62">
        <f t="shared" si="170"/>
        <v>11.280000000000001</v>
      </c>
      <c r="BF322" s="62">
        <f t="shared" si="171"/>
        <v>1.2800000000000011</v>
      </c>
      <c r="BG322" s="62">
        <f t="shared" si="172"/>
        <v>1.2800000000000011</v>
      </c>
      <c r="BH322" s="62">
        <f t="shared" si="173"/>
        <v>0.28000000000000114</v>
      </c>
      <c r="BI322" s="62"/>
    </row>
    <row r="323" spans="1:61" ht="30" customHeight="1">
      <c r="A323" s="83">
        <v>311</v>
      </c>
      <c r="B323" s="50">
        <v>10814</v>
      </c>
      <c r="C323" s="84" t="s">
        <v>454</v>
      </c>
      <c r="D323" s="84" t="s">
        <v>669</v>
      </c>
      <c r="E323" s="85" t="s">
        <v>734</v>
      </c>
      <c r="F323" s="68">
        <v>44501</v>
      </c>
      <c r="G323" s="51">
        <v>208</v>
      </c>
      <c r="H323" s="52">
        <v>26</v>
      </c>
      <c r="I323" s="53">
        <f t="shared" si="146"/>
        <v>208</v>
      </c>
      <c r="J323" s="86"/>
      <c r="K323" s="87">
        <f t="shared" si="147"/>
        <v>0</v>
      </c>
      <c r="L323" s="86"/>
      <c r="M323" s="88">
        <f t="shared" si="148"/>
        <v>0</v>
      </c>
      <c r="N323" s="89"/>
      <c r="O323" s="87">
        <f t="shared" si="149"/>
        <v>0</v>
      </c>
      <c r="P323" s="57">
        <v>0</v>
      </c>
      <c r="Q323" s="57">
        <v>0</v>
      </c>
      <c r="R323" s="54"/>
      <c r="S323" s="55">
        <v>4</v>
      </c>
      <c r="T323" s="56"/>
      <c r="U323" s="57">
        <f t="shared" si="150"/>
        <v>0</v>
      </c>
      <c r="V323" s="57">
        <v>10</v>
      </c>
      <c r="W323" s="90">
        <v>7</v>
      </c>
      <c r="X323" s="56"/>
      <c r="Y323" s="91">
        <f t="shared" si="151"/>
        <v>0</v>
      </c>
      <c r="Z323" s="58"/>
      <c r="AA323" s="59"/>
      <c r="AB323" s="59">
        <v>0</v>
      </c>
      <c r="AC323" s="60">
        <f t="shared" si="152"/>
        <v>229</v>
      </c>
      <c r="AD323" s="60"/>
      <c r="AE323" s="61">
        <f t="shared" si="145"/>
        <v>4.58</v>
      </c>
      <c r="AF323" s="61">
        <v>0</v>
      </c>
      <c r="AG323" s="61">
        <v>0</v>
      </c>
      <c r="AH323" s="92"/>
      <c r="AI323" s="112">
        <v>100</v>
      </c>
      <c r="AJ323" s="93">
        <f t="shared" si="153"/>
        <v>124.41999999999999</v>
      </c>
      <c r="AK323" s="94"/>
      <c r="AL323" s="62"/>
      <c r="AM323" s="63">
        <f t="shared" si="154"/>
        <v>100</v>
      </c>
      <c r="AN323" s="63">
        <f t="shared" si="155"/>
        <v>1</v>
      </c>
      <c r="AO323" s="63">
        <f t="shared" si="156"/>
        <v>0</v>
      </c>
      <c r="AP323" s="63"/>
      <c r="AQ323" s="63">
        <f t="shared" si="157"/>
        <v>20</v>
      </c>
      <c r="AR323" s="63">
        <f t="shared" si="158"/>
        <v>1</v>
      </c>
      <c r="AS323" s="63">
        <f t="shared" si="159"/>
        <v>0</v>
      </c>
      <c r="AT323" s="63">
        <f t="shared" si="160"/>
        <v>0</v>
      </c>
      <c r="AU323" s="63">
        <f t="shared" si="161"/>
        <v>0</v>
      </c>
      <c r="AV323" s="63">
        <f t="shared" si="162"/>
        <v>0</v>
      </c>
      <c r="AW323" s="63">
        <f t="shared" si="163"/>
        <v>4</v>
      </c>
      <c r="AX323" s="63">
        <f t="shared" si="164"/>
        <v>4</v>
      </c>
      <c r="AY323" s="64">
        <f t="shared" si="165"/>
        <v>0.41999999999998749</v>
      </c>
      <c r="AZ323" s="65">
        <f t="shared" si="166"/>
        <v>124.41999999999999</v>
      </c>
      <c r="BA323" s="45"/>
      <c r="BB323" s="66">
        <f t="shared" si="167"/>
        <v>124.41999999999999</v>
      </c>
      <c r="BC323" s="62">
        <f t="shared" si="168"/>
        <v>24.419999999999987</v>
      </c>
      <c r="BD323" s="62">
        <f t="shared" si="169"/>
        <v>24.419999999999987</v>
      </c>
      <c r="BE323" s="62">
        <f t="shared" si="170"/>
        <v>4.4199999999999875</v>
      </c>
      <c r="BF323" s="62">
        <f t="shared" si="171"/>
        <v>4.4199999999999875</v>
      </c>
      <c r="BG323" s="62">
        <f t="shared" si="172"/>
        <v>4.4199999999999875</v>
      </c>
      <c r="BH323" s="62">
        <f t="shared" si="173"/>
        <v>0.41999999999998749</v>
      </c>
      <c r="BI323" s="62"/>
    </row>
    <row r="324" spans="1:61" ht="30" customHeight="1">
      <c r="A324" s="83">
        <v>312</v>
      </c>
      <c r="B324" s="50">
        <v>10937</v>
      </c>
      <c r="C324" s="84" t="s">
        <v>736</v>
      </c>
      <c r="D324" s="84" t="s">
        <v>565</v>
      </c>
      <c r="E324" s="85" t="s">
        <v>734</v>
      </c>
      <c r="F324" s="68">
        <v>44531</v>
      </c>
      <c r="G324" s="51">
        <v>208</v>
      </c>
      <c r="H324" s="52">
        <v>26</v>
      </c>
      <c r="I324" s="53">
        <f t="shared" si="146"/>
        <v>208</v>
      </c>
      <c r="J324" s="86"/>
      <c r="K324" s="87">
        <f t="shared" si="147"/>
        <v>0</v>
      </c>
      <c r="L324" s="86"/>
      <c r="M324" s="88">
        <f t="shared" si="148"/>
        <v>0</v>
      </c>
      <c r="N324" s="89"/>
      <c r="O324" s="87">
        <f t="shared" si="149"/>
        <v>0</v>
      </c>
      <c r="P324" s="57">
        <v>0</v>
      </c>
      <c r="Q324" s="57">
        <v>0</v>
      </c>
      <c r="R324" s="54"/>
      <c r="S324" s="55">
        <v>4</v>
      </c>
      <c r="T324" s="56"/>
      <c r="U324" s="57">
        <f t="shared" si="150"/>
        <v>0</v>
      </c>
      <c r="V324" s="57">
        <v>10</v>
      </c>
      <c r="W324" s="90">
        <v>7</v>
      </c>
      <c r="X324" s="56"/>
      <c r="Y324" s="91">
        <f t="shared" si="151"/>
        <v>0</v>
      </c>
      <c r="Z324" s="58"/>
      <c r="AA324" s="59"/>
      <c r="AB324" s="59">
        <v>0</v>
      </c>
      <c r="AC324" s="60">
        <f t="shared" si="152"/>
        <v>229</v>
      </c>
      <c r="AD324" s="60"/>
      <c r="AE324" s="61">
        <f t="shared" si="145"/>
        <v>4.58</v>
      </c>
      <c r="AF324" s="61">
        <v>0</v>
      </c>
      <c r="AG324" s="61">
        <v>0</v>
      </c>
      <c r="AH324" s="92"/>
      <c r="AI324" s="112">
        <v>100</v>
      </c>
      <c r="AJ324" s="93">
        <f t="shared" si="153"/>
        <v>124.41999999999999</v>
      </c>
      <c r="AK324" s="94"/>
      <c r="AL324" s="62"/>
      <c r="AM324" s="63">
        <f t="shared" si="154"/>
        <v>100</v>
      </c>
      <c r="AN324" s="63">
        <f t="shared" si="155"/>
        <v>1</v>
      </c>
      <c r="AO324" s="63">
        <f t="shared" si="156"/>
        <v>0</v>
      </c>
      <c r="AP324" s="63"/>
      <c r="AQ324" s="63">
        <f t="shared" si="157"/>
        <v>20</v>
      </c>
      <c r="AR324" s="63">
        <f t="shared" si="158"/>
        <v>1</v>
      </c>
      <c r="AS324" s="63">
        <f t="shared" si="159"/>
        <v>0</v>
      </c>
      <c r="AT324" s="63">
        <f t="shared" si="160"/>
        <v>0</v>
      </c>
      <c r="AU324" s="63">
        <f t="shared" si="161"/>
        <v>0</v>
      </c>
      <c r="AV324" s="63">
        <f t="shared" si="162"/>
        <v>0</v>
      </c>
      <c r="AW324" s="63">
        <f t="shared" si="163"/>
        <v>4</v>
      </c>
      <c r="AX324" s="63">
        <f t="shared" si="164"/>
        <v>4</v>
      </c>
      <c r="AY324" s="64">
        <f t="shared" si="165"/>
        <v>0.41999999999998749</v>
      </c>
      <c r="AZ324" s="65">
        <f t="shared" si="166"/>
        <v>124.41999999999999</v>
      </c>
      <c r="BA324" s="45"/>
      <c r="BB324" s="66">
        <f t="shared" si="167"/>
        <v>124.41999999999999</v>
      </c>
      <c r="BC324" s="62">
        <f t="shared" si="168"/>
        <v>24.419999999999987</v>
      </c>
      <c r="BD324" s="62">
        <f t="shared" si="169"/>
        <v>24.419999999999987</v>
      </c>
      <c r="BE324" s="62">
        <f t="shared" si="170"/>
        <v>4.4199999999999875</v>
      </c>
      <c r="BF324" s="62">
        <f t="shared" si="171"/>
        <v>4.4199999999999875</v>
      </c>
      <c r="BG324" s="62">
        <f t="shared" si="172"/>
        <v>4.4199999999999875</v>
      </c>
      <c r="BH324" s="62">
        <f t="shared" si="173"/>
        <v>0.41999999999998749</v>
      </c>
      <c r="BI324" s="62"/>
    </row>
    <row r="325" spans="1:61" ht="30" customHeight="1">
      <c r="A325" s="83">
        <v>313</v>
      </c>
      <c r="B325" s="50">
        <v>11050</v>
      </c>
      <c r="C325" s="84" t="s">
        <v>196</v>
      </c>
      <c r="D325" s="84" t="s">
        <v>471</v>
      </c>
      <c r="E325" s="85" t="s">
        <v>734</v>
      </c>
      <c r="F325" s="68">
        <v>44562</v>
      </c>
      <c r="G325" s="51">
        <v>208</v>
      </c>
      <c r="H325" s="52">
        <v>26</v>
      </c>
      <c r="I325" s="53">
        <f t="shared" si="146"/>
        <v>208</v>
      </c>
      <c r="J325" s="86"/>
      <c r="K325" s="87">
        <f t="shared" si="147"/>
        <v>0</v>
      </c>
      <c r="L325" s="86"/>
      <c r="M325" s="88">
        <f t="shared" si="148"/>
        <v>0</v>
      </c>
      <c r="N325" s="89"/>
      <c r="O325" s="87">
        <f t="shared" si="149"/>
        <v>0</v>
      </c>
      <c r="P325" s="57">
        <v>0</v>
      </c>
      <c r="Q325" s="57">
        <v>0</v>
      </c>
      <c r="R325" s="54"/>
      <c r="S325" s="55">
        <v>4</v>
      </c>
      <c r="T325" s="56"/>
      <c r="U325" s="57">
        <f t="shared" si="150"/>
        <v>0</v>
      </c>
      <c r="V325" s="57">
        <v>10</v>
      </c>
      <c r="W325" s="90">
        <v>7</v>
      </c>
      <c r="X325" s="56"/>
      <c r="Y325" s="91">
        <f t="shared" si="151"/>
        <v>0</v>
      </c>
      <c r="Z325" s="58"/>
      <c r="AA325" s="59"/>
      <c r="AB325" s="59">
        <v>0</v>
      </c>
      <c r="AC325" s="60">
        <f t="shared" si="152"/>
        <v>229</v>
      </c>
      <c r="AD325" s="60"/>
      <c r="AE325" s="61">
        <f t="shared" si="145"/>
        <v>4.58</v>
      </c>
      <c r="AF325" s="61">
        <v>0</v>
      </c>
      <c r="AG325" s="61">
        <v>0</v>
      </c>
      <c r="AH325" s="92"/>
      <c r="AI325" s="112">
        <v>100</v>
      </c>
      <c r="AJ325" s="93">
        <f t="shared" si="153"/>
        <v>124.41999999999999</v>
      </c>
      <c r="AK325" s="94"/>
      <c r="AL325" s="62"/>
      <c r="AM325" s="63">
        <f t="shared" si="154"/>
        <v>100</v>
      </c>
      <c r="AN325" s="63">
        <f t="shared" si="155"/>
        <v>1</v>
      </c>
      <c r="AO325" s="63">
        <f t="shared" si="156"/>
        <v>0</v>
      </c>
      <c r="AP325" s="63"/>
      <c r="AQ325" s="63">
        <f t="shared" si="157"/>
        <v>20</v>
      </c>
      <c r="AR325" s="63">
        <f t="shared" si="158"/>
        <v>1</v>
      </c>
      <c r="AS325" s="63">
        <f t="shared" si="159"/>
        <v>0</v>
      </c>
      <c r="AT325" s="63">
        <f t="shared" si="160"/>
        <v>0</v>
      </c>
      <c r="AU325" s="63">
        <f t="shared" si="161"/>
        <v>0</v>
      </c>
      <c r="AV325" s="63">
        <f t="shared" si="162"/>
        <v>0</v>
      </c>
      <c r="AW325" s="63">
        <f t="shared" si="163"/>
        <v>4</v>
      </c>
      <c r="AX325" s="63">
        <f t="shared" si="164"/>
        <v>4</v>
      </c>
      <c r="AY325" s="64">
        <f t="shared" si="165"/>
        <v>0.41999999999998749</v>
      </c>
      <c r="AZ325" s="65">
        <f t="shared" si="166"/>
        <v>124.41999999999999</v>
      </c>
      <c r="BA325" s="45"/>
      <c r="BB325" s="66">
        <f t="shared" si="167"/>
        <v>124.41999999999999</v>
      </c>
      <c r="BC325" s="62">
        <f t="shared" si="168"/>
        <v>24.419999999999987</v>
      </c>
      <c r="BD325" s="62">
        <f t="shared" si="169"/>
        <v>24.419999999999987</v>
      </c>
      <c r="BE325" s="62">
        <f t="shared" si="170"/>
        <v>4.4199999999999875</v>
      </c>
      <c r="BF325" s="62">
        <f t="shared" si="171"/>
        <v>4.4199999999999875</v>
      </c>
      <c r="BG325" s="62">
        <f t="shared" si="172"/>
        <v>4.4199999999999875</v>
      </c>
      <c r="BH325" s="62">
        <f t="shared" si="173"/>
        <v>0.41999999999998749</v>
      </c>
      <c r="BI325" s="62"/>
    </row>
    <row r="326" spans="1:61" ht="30" customHeight="1">
      <c r="A326" s="83">
        <v>314</v>
      </c>
      <c r="B326" s="50">
        <v>11102</v>
      </c>
      <c r="C326" s="84" t="s">
        <v>737</v>
      </c>
      <c r="D326" s="84" t="s">
        <v>738</v>
      </c>
      <c r="E326" s="85" t="s">
        <v>734</v>
      </c>
      <c r="F326" s="68">
        <v>44562</v>
      </c>
      <c r="G326" s="51">
        <v>208</v>
      </c>
      <c r="H326" s="52">
        <v>26</v>
      </c>
      <c r="I326" s="53">
        <f t="shared" si="146"/>
        <v>208</v>
      </c>
      <c r="J326" s="86"/>
      <c r="K326" s="87">
        <f t="shared" si="147"/>
        <v>0</v>
      </c>
      <c r="L326" s="86"/>
      <c r="M326" s="88">
        <f t="shared" si="148"/>
        <v>0</v>
      </c>
      <c r="N326" s="89"/>
      <c r="O326" s="87">
        <f t="shared" si="149"/>
        <v>0</v>
      </c>
      <c r="P326" s="57">
        <v>0</v>
      </c>
      <c r="Q326" s="57">
        <v>0</v>
      </c>
      <c r="R326" s="54"/>
      <c r="S326" s="55">
        <v>4</v>
      </c>
      <c r="T326" s="56"/>
      <c r="U326" s="57">
        <f t="shared" si="150"/>
        <v>0</v>
      </c>
      <c r="V326" s="57">
        <v>10</v>
      </c>
      <c r="W326" s="90">
        <v>7</v>
      </c>
      <c r="X326" s="56"/>
      <c r="Y326" s="91">
        <f t="shared" si="151"/>
        <v>0</v>
      </c>
      <c r="Z326" s="58"/>
      <c r="AA326" s="59"/>
      <c r="AB326" s="59">
        <v>0</v>
      </c>
      <c r="AC326" s="60">
        <f t="shared" si="152"/>
        <v>229</v>
      </c>
      <c r="AD326" s="60"/>
      <c r="AE326" s="61">
        <f t="shared" si="145"/>
        <v>4.58</v>
      </c>
      <c r="AF326" s="61">
        <v>0</v>
      </c>
      <c r="AG326" s="61">
        <v>0</v>
      </c>
      <c r="AH326" s="92"/>
      <c r="AI326" s="112">
        <v>100</v>
      </c>
      <c r="AJ326" s="93">
        <f t="shared" si="153"/>
        <v>124.41999999999999</v>
      </c>
      <c r="AK326" s="94"/>
      <c r="AL326" s="62"/>
      <c r="AM326" s="63">
        <f t="shared" si="154"/>
        <v>100</v>
      </c>
      <c r="AN326" s="63">
        <f t="shared" si="155"/>
        <v>1</v>
      </c>
      <c r="AO326" s="63">
        <f t="shared" si="156"/>
        <v>0</v>
      </c>
      <c r="AP326" s="63"/>
      <c r="AQ326" s="63">
        <f t="shared" si="157"/>
        <v>20</v>
      </c>
      <c r="AR326" s="63">
        <f t="shared" si="158"/>
        <v>1</v>
      </c>
      <c r="AS326" s="63">
        <f t="shared" si="159"/>
        <v>0</v>
      </c>
      <c r="AT326" s="63">
        <f t="shared" si="160"/>
        <v>0</v>
      </c>
      <c r="AU326" s="63">
        <f t="shared" si="161"/>
        <v>0</v>
      </c>
      <c r="AV326" s="63">
        <f t="shared" si="162"/>
        <v>0</v>
      </c>
      <c r="AW326" s="63">
        <f t="shared" si="163"/>
        <v>4</v>
      </c>
      <c r="AX326" s="63">
        <f t="shared" si="164"/>
        <v>4</v>
      </c>
      <c r="AY326" s="64">
        <f t="shared" si="165"/>
        <v>0.41999999999998749</v>
      </c>
      <c r="AZ326" s="65">
        <f t="shared" si="166"/>
        <v>124.41999999999999</v>
      </c>
      <c r="BA326" s="45"/>
      <c r="BB326" s="66">
        <f t="shared" si="167"/>
        <v>124.41999999999999</v>
      </c>
      <c r="BC326" s="62">
        <f t="shared" si="168"/>
        <v>24.419999999999987</v>
      </c>
      <c r="BD326" s="62">
        <f t="shared" si="169"/>
        <v>24.419999999999987</v>
      </c>
      <c r="BE326" s="62">
        <f t="shared" si="170"/>
        <v>4.4199999999999875</v>
      </c>
      <c r="BF326" s="62">
        <f t="shared" si="171"/>
        <v>4.4199999999999875</v>
      </c>
      <c r="BG326" s="62">
        <f t="shared" si="172"/>
        <v>4.4199999999999875</v>
      </c>
      <c r="BH326" s="62">
        <f t="shared" si="173"/>
        <v>0.41999999999998749</v>
      </c>
      <c r="BI326" s="62"/>
    </row>
    <row r="327" spans="1:61" ht="30" customHeight="1">
      <c r="A327" s="83">
        <v>315</v>
      </c>
      <c r="B327" s="50">
        <v>11143</v>
      </c>
      <c r="C327" s="84" t="s">
        <v>739</v>
      </c>
      <c r="D327" s="84" t="s">
        <v>740</v>
      </c>
      <c r="E327" s="85" t="s">
        <v>734</v>
      </c>
      <c r="F327" s="68">
        <v>44562</v>
      </c>
      <c r="G327" s="51">
        <v>208</v>
      </c>
      <c r="H327" s="52">
        <v>26</v>
      </c>
      <c r="I327" s="53">
        <f t="shared" si="146"/>
        <v>208</v>
      </c>
      <c r="J327" s="86"/>
      <c r="K327" s="87">
        <f t="shared" si="147"/>
        <v>0</v>
      </c>
      <c r="L327" s="86"/>
      <c r="M327" s="88">
        <f t="shared" si="148"/>
        <v>0</v>
      </c>
      <c r="N327" s="89"/>
      <c r="O327" s="87">
        <f t="shared" si="149"/>
        <v>0</v>
      </c>
      <c r="P327" s="57">
        <v>0</v>
      </c>
      <c r="Q327" s="57">
        <v>0</v>
      </c>
      <c r="R327" s="54"/>
      <c r="S327" s="55">
        <v>4</v>
      </c>
      <c r="T327" s="56"/>
      <c r="U327" s="57">
        <f t="shared" si="150"/>
        <v>0</v>
      </c>
      <c r="V327" s="57">
        <v>9.6150000000000002</v>
      </c>
      <c r="W327" s="90">
        <v>7</v>
      </c>
      <c r="X327" s="56">
        <v>8</v>
      </c>
      <c r="Y327" s="91">
        <f t="shared" si="151"/>
        <v>8</v>
      </c>
      <c r="Z327" s="58"/>
      <c r="AA327" s="59"/>
      <c r="AB327" s="59">
        <v>0</v>
      </c>
      <c r="AC327" s="60">
        <f t="shared" si="152"/>
        <v>220.61500000000001</v>
      </c>
      <c r="AD327" s="60"/>
      <c r="AE327" s="61">
        <f t="shared" si="145"/>
        <v>4.4123000000000001</v>
      </c>
      <c r="AF327" s="61">
        <v>0</v>
      </c>
      <c r="AG327" s="61">
        <v>0</v>
      </c>
      <c r="AH327" s="92"/>
      <c r="AI327" s="112">
        <v>100</v>
      </c>
      <c r="AJ327" s="93">
        <f t="shared" si="153"/>
        <v>116.20270000000002</v>
      </c>
      <c r="AK327" s="94"/>
      <c r="AL327" s="62"/>
      <c r="AM327" s="63">
        <f t="shared" si="154"/>
        <v>100</v>
      </c>
      <c r="AN327" s="63">
        <f t="shared" si="155"/>
        <v>1</v>
      </c>
      <c r="AO327" s="63">
        <f t="shared" si="156"/>
        <v>0</v>
      </c>
      <c r="AP327" s="63"/>
      <c r="AQ327" s="63">
        <f t="shared" si="157"/>
        <v>0</v>
      </c>
      <c r="AR327" s="63">
        <f t="shared" si="158"/>
        <v>0</v>
      </c>
      <c r="AS327" s="63">
        <f t="shared" si="159"/>
        <v>10</v>
      </c>
      <c r="AT327" s="63">
        <f t="shared" si="160"/>
        <v>1</v>
      </c>
      <c r="AU327" s="63">
        <f t="shared" si="161"/>
        <v>5</v>
      </c>
      <c r="AV327" s="63">
        <f t="shared" si="162"/>
        <v>1</v>
      </c>
      <c r="AW327" s="63">
        <f t="shared" si="163"/>
        <v>1</v>
      </c>
      <c r="AX327" s="63">
        <f t="shared" si="164"/>
        <v>1</v>
      </c>
      <c r="AY327" s="64">
        <f t="shared" si="165"/>
        <v>0.20270000000002142</v>
      </c>
      <c r="AZ327" s="65">
        <f t="shared" si="166"/>
        <v>116.20270000000002</v>
      </c>
      <c r="BA327" s="45"/>
      <c r="BB327" s="66">
        <f t="shared" si="167"/>
        <v>116.20270000000002</v>
      </c>
      <c r="BC327" s="62">
        <f t="shared" si="168"/>
        <v>16.202700000000021</v>
      </c>
      <c r="BD327" s="62">
        <f t="shared" si="169"/>
        <v>16.202700000000021</v>
      </c>
      <c r="BE327" s="62">
        <f t="shared" si="170"/>
        <v>16.202700000000021</v>
      </c>
      <c r="BF327" s="62">
        <f t="shared" si="171"/>
        <v>6.2027000000000214</v>
      </c>
      <c r="BG327" s="62">
        <f t="shared" si="172"/>
        <v>1.2027000000000214</v>
      </c>
      <c r="BH327" s="62">
        <f t="shared" si="173"/>
        <v>0.20270000000002142</v>
      </c>
      <c r="BI327" s="62"/>
    </row>
    <row r="328" spans="1:61" ht="30" customHeight="1">
      <c r="A328" s="83">
        <v>316</v>
      </c>
      <c r="B328" s="50">
        <v>1270</v>
      </c>
      <c r="C328" s="84" t="s">
        <v>541</v>
      </c>
      <c r="D328" s="84" t="s">
        <v>741</v>
      </c>
      <c r="E328" s="85" t="s">
        <v>734</v>
      </c>
      <c r="F328" s="68">
        <v>39783</v>
      </c>
      <c r="G328" s="51">
        <v>208</v>
      </c>
      <c r="H328" s="52">
        <v>26</v>
      </c>
      <c r="I328" s="53">
        <f t="shared" si="146"/>
        <v>208</v>
      </c>
      <c r="J328" s="86"/>
      <c r="K328" s="87">
        <f t="shared" si="147"/>
        <v>0</v>
      </c>
      <c r="L328" s="86"/>
      <c r="M328" s="88">
        <f t="shared" si="148"/>
        <v>0</v>
      </c>
      <c r="N328" s="89"/>
      <c r="O328" s="87">
        <f t="shared" si="149"/>
        <v>0</v>
      </c>
      <c r="P328" s="57">
        <v>0</v>
      </c>
      <c r="Q328" s="57">
        <v>0</v>
      </c>
      <c r="R328" s="54"/>
      <c r="S328" s="55">
        <v>11</v>
      </c>
      <c r="T328" s="56"/>
      <c r="U328" s="57">
        <f t="shared" si="150"/>
        <v>0</v>
      </c>
      <c r="V328" s="57">
        <v>10</v>
      </c>
      <c r="W328" s="90">
        <v>7</v>
      </c>
      <c r="X328" s="56"/>
      <c r="Y328" s="91">
        <f t="shared" si="151"/>
        <v>0</v>
      </c>
      <c r="Z328" s="58"/>
      <c r="AA328" s="59"/>
      <c r="AB328" s="59">
        <v>0</v>
      </c>
      <c r="AC328" s="60">
        <f t="shared" si="152"/>
        <v>236</v>
      </c>
      <c r="AD328" s="60"/>
      <c r="AE328" s="61">
        <f t="shared" si="145"/>
        <v>4.72</v>
      </c>
      <c r="AF328" s="61">
        <v>0</v>
      </c>
      <c r="AG328" s="61">
        <v>0</v>
      </c>
      <c r="AH328" s="92">
        <v>0.5</v>
      </c>
      <c r="AI328" s="112">
        <v>100</v>
      </c>
      <c r="AJ328" s="93">
        <f t="shared" si="153"/>
        <v>130.78</v>
      </c>
      <c r="AK328" s="94"/>
      <c r="AL328" s="62"/>
      <c r="AM328" s="63">
        <f t="shared" si="154"/>
        <v>100</v>
      </c>
      <c r="AN328" s="63">
        <f t="shared" si="155"/>
        <v>1</v>
      </c>
      <c r="AO328" s="63">
        <f t="shared" si="156"/>
        <v>0</v>
      </c>
      <c r="AP328" s="63"/>
      <c r="AQ328" s="63">
        <f t="shared" si="157"/>
        <v>20</v>
      </c>
      <c r="AR328" s="63">
        <f t="shared" si="158"/>
        <v>1</v>
      </c>
      <c r="AS328" s="63">
        <f t="shared" si="159"/>
        <v>10</v>
      </c>
      <c r="AT328" s="63">
        <f t="shared" si="160"/>
        <v>1</v>
      </c>
      <c r="AU328" s="63">
        <f t="shared" si="161"/>
        <v>0</v>
      </c>
      <c r="AV328" s="63">
        <f t="shared" si="162"/>
        <v>0</v>
      </c>
      <c r="AW328" s="63">
        <f t="shared" si="163"/>
        <v>0</v>
      </c>
      <c r="AX328" s="63">
        <f t="shared" si="164"/>
        <v>0</v>
      </c>
      <c r="AY328" s="64">
        <f t="shared" si="165"/>
        <v>0.78000000000000114</v>
      </c>
      <c r="AZ328" s="65">
        <f t="shared" si="166"/>
        <v>130.78</v>
      </c>
      <c r="BA328" s="45"/>
      <c r="BB328" s="66">
        <f t="shared" si="167"/>
        <v>130.78</v>
      </c>
      <c r="BC328" s="62">
        <f t="shared" si="168"/>
        <v>30.78</v>
      </c>
      <c r="BD328" s="62">
        <f t="shared" si="169"/>
        <v>30.78</v>
      </c>
      <c r="BE328" s="62">
        <f t="shared" si="170"/>
        <v>10.780000000000001</v>
      </c>
      <c r="BF328" s="62">
        <f t="shared" si="171"/>
        <v>0.78000000000000114</v>
      </c>
      <c r="BG328" s="62">
        <f t="shared" si="172"/>
        <v>0.78000000000000114</v>
      </c>
      <c r="BH328" s="62">
        <f t="shared" si="173"/>
        <v>0.78000000000000114</v>
      </c>
      <c r="BI328" s="62"/>
    </row>
    <row r="329" spans="1:61" ht="30" customHeight="1">
      <c r="A329" s="83">
        <v>317</v>
      </c>
      <c r="B329" s="50">
        <v>2366</v>
      </c>
      <c r="C329" s="84" t="s">
        <v>742</v>
      </c>
      <c r="D329" s="84" t="s">
        <v>743</v>
      </c>
      <c r="E329" s="85" t="s">
        <v>734</v>
      </c>
      <c r="F329" s="68">
        <v>40403</v>
      </c>
      <c r="G329" s="51">
        <v>208</v>
      </c>
      <c r="H329" s="52">
        <v>26</v>
      </c>
      <c r="I329" s="53">
        <f t="shared" si="146"/>
        <v>208</v>
      </c>
      <c r="J329" s="86"/>
      <c r="K329" s="87">
        <f t="shared" si="147"/>
        <v>0</v>
      </c>
      <c r="L329" s="86"/>
      <c r="M329" s="88">
        <f t="shared" si="148"/>
        <v>0</v>
      </c>
      <c r="N329" s="89"/>
      <c r="O329" s="87">
        <f t="shared" si="149"/>
        <v>0</v>
      </c>
      <c r="P329" s="57">
        <v>0</v>
      </c>
      <c r="Q329" s="57">
        <v>0</v>
      </c>
      <c r="R329" s="54"/>
      <c r="S329" s="55">
        <v>11</v>
      </c>
      <c r="T329" s="56"/>
      <c r="U329" s="57">
        <f t="shared" si="150"/>
        <v>0</v>
      </c>
      <c r="V329" s="57">
        <v>10</v>
      </c>
      <c r="W329" s="90">
        <v>7</v>
      </c>
      <c r="X329" s="56"/>
      <c r="Y329" s="91">
        <f t="shared" si="151"/>
        <v>0</v>
      </c>
      <c r="Z329" s="58"/>
      <c r="AA329" s="59"/>
      <c r="AB329" s="59">
        <v>0</v>
      </c>
      <c r="AC329" s="60">
        <f t="shared" si="152"/>
        <v>236</v>
      </c>
      <c r="AD329" s="60"/>
      <c r="AE329" s="61">
        <f t="shared" si="145"/>
        <v>4.72</v>
      </c>
      <c r="AF329" s="61">
        <v>0</v>
      </c>
      <c r="AG329" s="61">
        <v>0</v>
      </c>
      <c r="AH329" s="92">
        <v>0.5</v>
      </c>
      <c r="AI329" s="112">
        <v>100</v>
      </c>
      <c r="AJ329" s="93">
        <f t="shared" si="153"/>
        <v>130.78</v>
      </c>
      <c r="AK329" s="94"/>
      <c r="AL329" s="62"/>
      <c r="AM329" s="63">
        <f t="shared" si="154"/>
        <v>100</v>
      </c>
      <c r="AN329" s="63">
        <f t="shared" si="155"/>
        <v>1</v>
      </c>
      <c r="AO329" s="63">
        <f t="shared" si="156"/>
        <v>0</v>
      </c>
      <c r="AP329" s="63"/>
      <c r="AQ329" s="63">
        <f t="shared" si="157"/>
        <v>20</v>
      </c>
      <c r="AR329" s="63">
        <f t="shared" si="158"/>
        <v>1</v>
      </c>
      <c r="AS329" s="63">
        <f t="shared" si="159"/>
        <v>10</v>
      </c>
      <c r="AT329" s="63">
        <f t="shared" si="160"/>
        <v>1</v>
      </c>
      <c r="AU329" s="63">
        <f t="shared" si="161"/>
        <v>0</v>
      </c>
      <c r="AV329" s="63">
        <f t="shared" si="162"/>
        <v>0</v>
      </c>
      <c r="AW329" s="63">
        <f t="shared" si="163"/>
        <v>0</v>
      </c>
      <c r="AX329" s="63">
        <f t="shared" si="164"/>
        <v>0</v>
      </c>
      <c r="AY329" s="64">
        <f t="shared" si="165"/>
        <v>0.78000000000000114</v>
      </c>
      <c r="AZ329" s="65">
        <f t="shared" si="166"/>
        <v>130.78</v>
      </c>
      <c r="BA329" s="45"/>
      <c r="BB329" s="66">
        <f t="shared" si="167"/>
        <v>130.78</v>
      </c>
      <c r="BC329" s="62">
        <f t="shared" si="168"/>
        <v>30.78</v>
      </c>
      <c r="BD329" s="62">
        <f t="shared" si="169"/>
        <v>30.78</v>
      </c>
      <c r="BE329" s="62">
        <f t="shared" si="170"/>
        <v>10.780000000000001</v>
      </c>
      <c r="BF329" s="62">
        <f t="shared" si="171"/>
        <v>0.78000000000000114</v>
      </c>
      <c r="BG329" s="62">
        <f t="shared" si="172"/>
        <v>0.78000000000000114</v>
      </c>
      <c r="BH329" s="62">
        <f t="shared" si="173"/>
        <v>0.78000000000000114</v>
      </c>
      <c r="BI329" s="62"/>
    </row>
    <row r="330" spans="1:61" ht="30" customHeight="1">
      <c r="A330" s="83">
        <v>318</v>
      </c>
      <c r="B330" s="50">
        <v>2748</v>
      </c>
      <c r="C330" s="84" t="s">
        <v>744</v>
      </c>
      <c r="D330" s="84" t="s">
        <v>391</v>
      </c>
      <c r="E330" s="85" t="s">
        <v>734</v>
      </c>
      <c r="F330" s="68">
        <v>40658</v>
      </c>
      <c r="G330" s="51">
        <v>208</v>
      </c>
      <c r="H330" s="52">
        <v>26</v>
      </c>
      <c r="I330" s="53">
        <f t="shared" si="146"/>
        <v>208</v>
      </c>
      <c r="J330" s="86"/>
      <c r="K330" s="87">
        <f t="shared" si="147"/>
        <v>0</v>
      </c>
      <c r="L330" s="86"/>
      <c r="M330" s="88">
        <f t="shared" si="148"/>
        <v>0</v>
      </c>
      <c r="N330" s="89"/>
      <c r="O330" s="87">
        <f t="shared" si="149"/>
        <v>0</v>
      </c>
      <c r="P330" s="57">
        <v>0</v>
      </c>
      <c r="Q330" s="57">
        <v>0</v>
      </c>
      <c r="R330" s="54"/>
      <c r="S330" s="55">
        <v>11</v>
      </c>
      <c r="T330" s="56"/>
      <c r="U330" s="57">
        <f t="shared" si="150"/>
        <v>0</v>
      </c>
      <c r="V330" s="57">
        <v>9.6150000000000002</v>
      </c>
      <c r="W330" s="90">
        <v>7</v>
      </c>
      <c r="X330" s="56">
        <v>8</v>
      </c>
      <c r="Y330" s="91">
        <f t="shared" si="151"/>
        <v>8</v>
      </c>
      <c r="Z330" s="58"/>
      <c r="AA330" s="59"/>
      <c r="AB330" s="59">
        <v>0</v>
      </c>
      <c r="AC330" s="60">
        <f t="shared" si="152"/>
        <v>227.61500000000001</v>
      </c>
      <c r="AD330" s="60"/>
      <c r="AE330" s="61">
        <f t="shared" si="145"/>
        <v>4.5523000000000007</v>
      </c>
      <c r="AF330" s="61">
        <v>0</v>
      </c>
      <c r="AG330" s="61">
        <v>0</v>
      </c>
      <c r="AH330" s="92">
        <v>0.5</v>
      </c>
      <c r="AI330" s="112">
        <v>100</v>
      </c>
      <c r="AJ330" s="93">
        <f t="shared" si="153"/>
        <v>122.56270000000001</v>
      </c>
      <c r="AK330" s="94"/>
      <c r="AL330" s="62"/>
      <c r="AM330" s="63">
        <f t="shared" si="154"/>
        <v>100</v>
      </c>
      <c r="AN330" s="63">
        <f t="shared" si="155"/>
        <v>1</v>
      </c>
      <c r="AO330" s="63">
        <f t="shared" si="156"/>
        <v>0</v>
      </c>
      <c r="AP330" s="63"/>
      <c r="AQ330" s="63">
        <f t="shared" si="157"/>
        <v>20</v>
      </c>
      <c r="AR330" s="63">
        <f t="shared" si="158"/>
        <v>1</v>
      </c>
      <c r="AS330" s="63">
        <f t="shared" si="159"/>
        <v>0</v>
      </c>
      <c r="AT330" s="63">
        <f t="shared" si="160"/>
        <v>0</v>
      </c>
      <c r="AU330" s="63">
        <f t="shared" si="161"/>
        <v>0</v>
      </c>
      <c r="AV330" s="63">
        <f t="shared" si="162"/>
        <v>0</v>
      </c>
      <c r="AW330" s="63">
        <f t="shared" si="163"/>
        <v>2</v>
      </c>
      <c r="AX330" s="63">
        <f t="shared" si="164"/>
        <v>2</v>
      </c>
      <c r="AY330" s="64">
        <f t="shared" si="165"/>
        <v>0.56270000000000664</v>
      </c>
      <c r="AZ330" s="65">
        <f t="shared" si="166"/>
        <v>122.56270000000001</v>
      </c>
      <c r="BA330" s="45"/>
      <c r="BB330" s="66">
        <f t="shared" si="167"/>
        <v>122.56270000000001</v>
      </c>
      <c r="BC330" s="62">
        <f t="shared" si="168"/>
        <v>22.562700000000007</v>
      </c>
      <c r="BD330" s="62">
        <f t="shared" si="169"/>
        <v>22.562700000000007</v>
      </c>
      <c r="BE330" s="62">
        <f t="shared" si="170"/>
        <v>2.5627000000000066</v>
      </c>
      <c r="BF330" s="62">
        <f t="shared" si="171"/>
        <v>2.5627000000000066</v>
      </c>
      <c r="BG330" s="62">
        <f t="shared" si="172"/>
        <v>2.5627000000000066</v>
      </c>
      <c r="BH330" s="62">
        <f t="shared" si="173"/>
        <v>0.56270000000000664</v>
      </c>
      <c r="BI330" s="62"/>
    </row>
    <row r="331" spans="1:61" ht="30" customHeight="1">
      <c r="A331" s="83">
        <v>319</v>
      </c>
      <c r="B331" s="50">
        <v>3064</v>
      </c>
      <c r="C331" s="84" t="s">
        <v>745</v>
      </c>
      <c r="D331" s="84" t="s">
        <v>746</v>
      </c>
      <c r="E331" s="85" t="s">
        <v>734</v>
      </c>
      <c r="F331" s="68">
        <v>40878</v>
      </c>
      <c r="G331" s="51">
        <v>208</v>
      </c>
      <c r="H331" s="52">
        <v>26</v>
      </c>
      <c r="I331" s="53">
        <f t="shared" si="146"/>
        <v>208</v>
      </c>
      <c r="J331" s="86"/>
      <c r="K331" s="87">
        <f t="shared" si="147"/>
        <v>0</v>
      </c>
      <c r="L331" s="86"/>
      <c r="M331" s="88">
        <f t="shared" si="148"/>
        <v>0</v>
      </c>
      <c r="N331" s="89"/>
      <c r="O331" s="87">
        <f t="shared" si="149"/>
        <v>0</v>
      </c>
      <c r="P331" s="57">
        <v>0</v>
      </c>
      <c r="Q331" s="57">
        <v>0</v>
      </c>
      <c r="R331" s="54"/>
      <c r="S331" s="55">
        <v>11</v>
      </c>
      <c r="T331" s="56"/>
      <c r="U331" s="57">
        <f t="shared" si="150"/>
        <v>0</v>
      </c>
      <c r="V331" s="57">
        <v>10</v>
      </c>
      <c r="W331" s="90">
        <v>7</v>
      </c>
      <c r="X331" s="56"/>
      <c r="Y331" s="91">
        <f t="shared" si="151"/>
        <v>0</v>
      </c>
      <c r="Z331" s="58"/>
      <c r="AA331" s="59"/>
      <c r="AB331" s="59">
        <v>0</v>
      </c>
      <c r="AC331" s="60">
        <f t="shared" si="152"/>
        <v>236</v>
      </c>
      <c r="AD331" s="60"/>
      <c r="AE331" s="61">
        <f t="shared" si="145"/>
        <v>4.72</v>
      </c>
      <c r="AF331" s="61">
        <v>0</v>
      </c>
      <c r="AG331" s="61">
        <v>0</v>
      </c>
      <c r="AH331" s="92"/>
      <c r="AI331" s="112">
        <v>100</v>
      </c>
      <c r="AJ331" s="93">
        <f t="shared" si="153"/>
        <v>131.28</v>
      </c>
      <c r="AK331" s="94"/>
      <c r="AL331" s="62"/>
      <c r="AM331" s="63">
        <f t="shared" si="154"/>
        <v>100</v>
      </c>
      <c r="AN331" s="63">
        <f t="shared" si="155"/>
        <v>1</v>
      </c>
      <c r="AO331" s="63">
        <f t="shared" si="156"/>
        <v>0</v>
      </c>
      <c r="AP331" s="63"/>
      <c r="AQ331" s="63">
        <f t="shared" si="157"/>
        <v>20</v>
      </c>
      <c r="AR331" s="63">
        <f t="shared" si="158"/>
        <v>1</v>
      </c>
      <c r="AS331" s="63">
        <f t="shared" si="159"/>
        <v>10</v>
      </c>
      <c r="AT331" s="63">
        <f t="shared" si="160"/>
        <v>1</v>
      </c>
      <c r="AU331" s="63">
        <f t="shared" si="161"/>
        <v>0</v>
      </c>
      <c r="AV331" s="63">
        <f t="shared" si="162"/>
        <v>0</v>
      </c>
      <c r="AW331" s="63">
        <f t="shared" si="163"/>
        <v>1</v>
      </c>
      <c r="AX331" s="63">
        <f t="shared" si="164"/>
        <v>1</v>
      </c>
      <c r="AY331" s="64">
        <f t="shared" si="165"/>
        <v>0.28000000000000114</v>
      </c>
      <c r="AZ331" s="65">
        <f t="shared" si="166"/>
        <v>131.28</v>
      </c>
      <c r="BA331" s="45"/>
      <c r="BB331" s="66">
        <f t="shared" si="167"/>
        <v>131.28</v>
      </c>
      <c r="BC331" s="62">
        <f t="shared" si="168"/>
        <v>31.28</v>
      </c>
      <c r="BD331" s="62">
        <f t="shared" si="169"/>
        <v>31.28</v>
      </c>
      <c r="BE331" s="62">
        <f t="shared" si="170"/>
        <v>11.280000000000001</v>
      </c>
      <c r="BF331" s="62">
        <f t="shared" si="171"/>
        <v>1.2800000000000011</v>
      </c>
      <c r="BG331" s="62">
        <f t="shared" si="172"/>
        <v>1.2800000000000011</v>
      </c>
      <c r="BH331" s="62">
        <f t="shared" si="173"/>
        <v>0.28000000000000114</v>
      </c>
      <c r="BI331" s="62"/>
    </row>
    <row r="332" spans="1:61" ht="30" customHeight="1">
      <c r="A332" s="83">
        <v>320</v>
      </c>
      <c r="B332" s="50">
        <v>3583</v>
      </c>
      <c r="C332" s="84" t="s">
        <v>747</v>
      </c>
      <c r="D332" s="84" t="s">
        <v>748</v>
      </c>
      <c r="E332" s="85" t="s">
        <v>734</v>
      </c>
      <c r="F332" s="68">
        <v>41183</v>
      </c>
      <c r="G332" s="51">
        <v>208</v>
      </c>
      <c r="H332" s="52">
        <v>26</v>
      </c>
      <c r="I332" s="53">
        <f t="shared" si="146"/>
        <v>208</v>
      </c>
      <c r="J332" s="86"/>
      <c r="K332" s="87">
        <f t="shared" si="147"/>
        <v>0</v>
      </c>
      <c r="L332" s="86"/>
      <c r="M332" s="88">
        <f t="shared" si="148"/>
        <v>0</v>
      </c>
      <c r="N332" s="89"/>
      <c r="O332" s="87">
        <f t="shared" si="149"/>
        <v>0</v>
      </c>
      <c r="P332" s="57">
        <v>0</v>
      </c>
      <c r="Q332" s="57">
        <v>0</v>
      </c>
      <c r="R332" s="54"/>
      <c r="S332" s="55">
        <v>11</v>
      </c>
      <c r="T332" s="56"/>
      <c r="U332" s="57">
        <f t="shared" si="150"/>
        <v>0</v>
      </c>
      <c r="V332" s="57">
        <v>10</v>
      </c>
      <c r="W332" s="90">
        <v>7</v>
      </c>
      <c r="X332" s="56"/>
      <c r="Y332" s="91">
        <f t="shared" si="151"/>
        <v>0</v>
      </c>
      <c r="Z332" s="58"/>
      <c r="AA332" s="59"/>
      <c r="AB332" s="59">
        <v>0</v>
      </c>
      <c r="AC332" s="60">
        <f t="shared" si="152"/>
        <v>236</v>
      </c>
      <c r="AD332" s="60"/>
      <c r="AE332" s="61">
        <f t="shared" ref="AE332:AE395" si="174">IF(AC332&gt;=300,300*2%,IF(AC332&lt;=0,0*2%,IF(AC332&lt;=100,100*2%,SUM(AC332*2%))))</f>
        <v>4.72</v>
      </c>
      <c r="AF332" s="61">
        <v>0</v>
      </c>
      <c r="AG332" s="61">
        <v>0</v>
      </c>
      <c r="AH332" s="92">
        <v>0.5</v>
      </c>
      <c r="AI332" s="112">
        <v>100</v>
      </c>
      <c r="AJ332" s="93">
        <f t="shared" si="153"/>
        <v>130.78</v>
      </c>
      <c r="AK332" s="94"/>
      <c r="AL332" s="62"/>
      <c r="AM332" s="63">
        <f t="shared" si="154"/>
        <v>100</v>
      </c>
      <c r="AN332" s="63">
        <f t="shared" si="155"/>
        <v>1</v>
      </c>
      <c r="AO332" s="63">
        <f t="shared" si="156"/>
        <v>0</v>
      </c>
      <c r="AP332" s="63"/>
      <c r="AQ332" s="63">
        <f t="shared" si="157"/>
        <v>20</v>
      </c>
      <c r="AR332" s="63">
        <f t="shared" si="158"/>
        <v>1</v>
      </c>
      <c r="AS332" s="63">
        <f t="shared" si="159"/>
        <v>10</v>
      </c>
      <c r="AT332" s="63">
        <f t="shared" si="160"/>
        <v>1</v>
      </c>
      <c r="AU332" s="63">
        <f t="shared" si="161"/>
        <v>0</v>
      </c>
      <c r="AV332" s="63">
        <f t="shared" si="162"/>
        <v>0</v>
      </c>
      <c r="AW332" s="63">
        <f t="shared" si="163"/>
        <v>0</v>
      </c>
      <c r="AX332" s="63">
        <f t="shared" si="164"/>
        <v>0</v>
      </c>
      <c r="AY332" s="64">
        <f t="shared" si="165"/>
        <v>0.78000000000000114</v>
      </c>
      <c r="AZ332" s="65">
        <f t="shared" si="166"/>
        <v>130.78</v>
      </c>
      <c r="BA332" s="45"/>
      <c r="BB332" s="66">
        <f t="shared" si="167"/>
        <v>130.78</v>
      </c>
      <c r="BC332" s="62">
        <f t="shared" si="168"/>
        <v>30.78</v>
      </c>
      <c r="BD332" s="62">
        <f t="shared" si="169"/>
        <v>30.78</v>
      </c>
      <c r="BE332" s="62">
        <f t="shared" si="170"/>
        <v>10.780000000000001</v>
      </c>
      <c r="BF332" s="62">
        <f t="shared" si="171"/>
        <v>0.78000000000000114</v>
      </c>
      <c r="BG332" s="62">
        <f t="shared" si="172"/>
        <v>0.78000000000000114</v>
      </c>
      <c r="BH332" s="62">
        <f t="shared" si="173"/>
        <v>0.78000000000000114</v>
      </c>
      <c r="BI332" s="62"/>
    </row>
    <row r="333" spans="1:61" ht="30" customHeight="1">
      <c r="A333" s="83">
        <v>321</v>
      </c>
      <c r="B333" s="50">
        <v>3760</v>
      </c>
      <c r="C333" s="84" t="s">
        <v>381</v>
      </c>
      <c r="D333" s="84" t="s">
        <v>153</v>
      </c>
      <c r="E333" s="85" t="s">
        <v>734</v>
      </c>
      <c r="F333" s="68">
        <v>41288</v>
      </c>
      <c r="G333" s="51">
        <v>208</v>
      </c>
      <c r="H333" s="52">
        <v>26</v>
      </c>
      <c r="I333" s="53">
        <f t="shared" si="146"/>
        <v>208</v>
      </c>
      <c r="J333" s="86"/>
      <c r="K333" s="87">
        <f t="shared" si="147"/>
        <v>0</v>
      </c>
      <c r="L333" s="86"/>
      <c r="M333" s="88">
        <f t="shared" si="148"/>
        <v>0</v>
      </c>
      <c r="N333" s="89"/>
      <c r="O333" s="87">
        <f t="shared" si="149"/>
        <v>0</v>
      </c>
      <c r="P333" s="57">
        <v>0</v>
      </c>
      <c r="Q333" s="57">
        <v>0</v>
      </c>
      <c r="R333" s="54"/>
      <c r="S333" s="55">
        <v>11</v>
      </c>
      <c r="T333" s="56"/>
      <c r="U333" s="57">
        <f t="shared" si="150"/>
        <v>0</v>
      </c>
      <c r="V333" s="57">
        <v>10</v>
      </c>
      <c r="W333" s="90">
        <v>7</v>
      </c>
      <c r="X333" s="56"/>
      <c r="Y333" s="91">
        <f t="shared" si="151"/>
        <v>0</v>
      </c>
      <c r="Z333" s="58"/>
      <c r="AA333" s="59"/>
      <c r="AB333" s="59">
        <v>0</v>
      </c>
      <c r="AC333" s="60">
        <f t="shared" si="152"/>
        <v>236</v>
      </c>
      <c r="AD333" s="60"/>
      <c r="AE333" s="61">
        <f t="shared" si="174"/>
        <v>4.72</v>
      </c>
      <c r="AF333" s="61">
        <v>0</v>
      </c>
      <c r="AG333" s="61">
        <v>0</v>
      </c>
      <c r="AH333" s="92">
        <v>0.5</v>
      </c>
      <c r="AI333" s="112">
        <v>100</v>
      </c>
      <c r="AJ333" s="93">
        <f t="shared" si="153"/>
        <v>130.78</v>
      </c>
      <c r="AK333" s="94"/>
      <c r="AL333" s="62"/>
      <c r="AM333" s="63">
        <f t="shared" si="154"/>
        <v>100</v>
      </c>
      <c r="AN333" s="63">
        <f t="shared" si="155"/>
        <v>1</v>
      </c>
      <c r="AO333" s="63">
        <f t="shared" si="156"/>
        <v>0</v>
      </c>
      <c r="AP333" s="63"/>
      <c r="AQ333" s="63">
        <f t="shared" si="157"/>
        <v>20</v>
      </c>
      <c r="AR333" s="63">
        <f t="shared" si="158"/>
        <v>1</v>
      </c>
      <c r="AS333" s="63">
        <f t="shared" si="159"/>
        <v>10</v>
      </c>
      <c r="AT333" s="63">
        <f t="shared" si="160"/>
        <v>1</v>
      </c>
      <c r="AU333" s="63">
        <f t="shared" si="161"/>
        <v>0</v>
      </c>
      <c r="AV333" s="63">
        <f t="shared" si="162"/>
        <v>0</v>
      </c>
      <c r="AW333" s="63">
        <f t="shared" si="163"/>
        <v>0</v>
      </c>
      <c r="AX333" s="63">
        <f t="shared" si="164"/>
        <v>0</v>
      </c>
      <c r="AY333" s="64">
        <f t="shared" si="165"/>
        <v>0.78000000000000114</v>
      </c>
      <c r="AZ333" s="65">
        <f t="shared" si="166"/>
        <v>130.78</v>
      </c>
      <c r="BA333" s="45"/>
      <c r="BB333" s="66">
        <f t="shared" si="167"/>
        <v>130.78</v>
      </c>
      <c r="BC333" s="62">
        <f t="shared" si="168"/>
        <v>30.78</v>
      </c>
      <c r="BD333" s="62">
        <f t="shared" si="169"/>
        <v>30.78</v>
      </c>
      <c r="BE333" s="62">
        <f t="shared" si="170"/>
        <v>10.780000000000001</v>
      </c>
      <c r="BF333" s="62">
        <f t="shared" si="171"/>
        <v>0.78000000000000114</v>
      </c>
      <c r="BG333" s="62">
        <f t="shared" si="172"/>
        <v>0.78000000000000114</v>
      </c>
      <c r="BH333" s="62">
        <f t="shared" si="173"/>
        <v>0.78000000000000114</v>
      </c>
      <c r="BI333" s="62"/>
    </row>
    <row r="334" spans="1:61" ht="30" customHeight="1">
      <c r="A334" s="83">
        <v>322</v>
      </c>
      <c r="B334" s="50">
        <v>4686</v>
      </c>
      <c r="C334" s="84" t="s">
        <v>539</v>
      </c>
      <c r="D334" s="84" t="s">
        <v>749</v>
      </c>
      <c r="E334" s="85" t="s">
        <v>734</v>
      </c>
      <c r="F334" s="68">
        <v>41883</v>
      </c>
      <c r="G334" s="51">
        <v>208</v>
      </c>
      <c r="H334" s="52">
        <v>26</v>
      </c>
      <c r="I334" s="53">
        <f t="shared" si="146"/>
        <v>208</v>
      </c>
      <c r="J334" s="86"/>
      <c r="K334" s="87">
        <f t="shared" si="147"/>
        <v>0</v>
      </c>
      <c r="L334" s="86"/>
      <c r="M334" s="88">
        <f t="shared" si="148"/>
        <v>0</v>
      </c>
      <c r="N334" s="89"/>
      <c r="O334" s="87">
        <f t="shared" si="149"/>
        <v>0</v>
      </c>
      <c r="P334" s="57">
        <v>0</v>
      </c>
      <c r="Q334" s="57">
        <v>0</v>
      </c>
      <c r="R334" s="54"/>
      <c r="S334" s="55">
        <v>11</v>
      </c>
      <c r="T334" s="56"/>
      <c r="U334" s="57">
        <f t="shared" si="150"/>
        <v>0</v>
      </c>
      <c r="V334" s="57">
        <v>10</v>
      </c>
      <c r="W334" s="90">
        <v>7</v>
      </c>
      <c r="X334" s="56"/>
      <c r="Y334" s="91">
        <f t="shared" si="151"/>
        <v>0</v>
      </c>
      <c r="Z334" s="58"/>
      <c r="AA334" s="59"/>
      <c r="AB334" s="59">
        <v>0</v>
      </c>
      <c r="AC334" s="60">
        <f t="shared" si="152"/>
        <v>236</v>
      </c>
      <c r="AD334" s="60"/>
      <c r="AE334" s="61">
        <f t="shared" si="174"/>
        <v>4.72</v>
      </c>
      <c r="AF334" s="61">
        <v>0</v>
      </c>
      <c r="AG334" s="61">
        <v>0</v>
      </c>
      <c r="AH334" s="92">
        <v>0.5</v>
      </c>
      <c r="AI334" s="112">
        <v>100</v>
      </c>
      <c r="AJ334" s="93">
        <f t="shared" si="153"/>
        <v>130.78</v>
      </c>
      <c r="AK334" s="94"/>
      <c r="AL334" s="62"/>
      <c r="AM334" s="63">
        <f t="shared" si="154"/>
        <v>100</v>
      </c>
      <c r="AN334" s="63">
        <f t="shared" si="155"/>
        <v>1</v>
      </c>
      <c r="AO334" s="63">
        <f t="shared" si="156"/>
        <v>0</v>
      </c>
      <c r="AP334" s="63"/>
      <c r="AQ334" s="63">
        <f t="shared" si="157"/>
        <v>20</v>
      </c>
      <c r="AR334" s="63">
        <f t="shared" si="158"/>
        <v>1</v>
      </c>
      <c r="AS334" s="63">
        <f t="shared" si="159"/>
        <v>10</v>
      </c>
      <c r="AT334" s="63">
        <f t="shared" si="160"/>
        <v>1</v>
      </c>
      <c r="AU334" s="63">
        <f t="shared" si="161"/>
        <v>0</v>
      </c>
      <c r="AV334" s="63">
        <f t="shared" si="162"/>
        <v>0</v>
      </c>
      <c r="AW334" s="63">
        <f t="shared" si="163"/>
        <v>0</v>
      </c>
      <c r="AX334" s="63">
        <f t="shared" si="164"/>
        <v>0</v>
      </c>
      <c r="AY334" s="64">
        <f t="shared" si="165"/>
        <v>0.78000000000000114</v>
      </c>
      <c r="AZ334" s="65">
        <f t="shared" si="166"/>
        <v>130.78</v>
      </c>
      <c r="BA334" s="45"/>
      <c r="BB334" s="66">
        <f t="shared" si="167"/>
        <v>130.78</v>
      </c>
      <c r="BC334" s="62">
        <f t="shared" si="168"/>
        <v>30.78</v>
      </c>
      <c r="BD334" s="62">
        <f t="shared" si="169"/>
        <v>30.78</v>
      </c>
      <c r="BE334" s="62">
        <f t="shared" si="170"/>
        <v>10.780000000000001</v>
      </c>
      <c r="BF334" s="62">
        <f t="shared" si="171"/>
        <v>0.78000000000000114</v>
      </c>
      <c r="BG334" s="62">
        <f t="shared" si="172"/>
        <v>0.78000000000000114</v>
      </c>
      <c r="BH334" s="62">
        <f t="shared" si="173"/>
        <v>0.78000000000000114</v>
      </c>
      <c r="BI334" s="62"/>
    </row>
    <row r="335" spans="1:61" ht="30" customHeight="1">
      <c r="A335" s="83">
        <v>323</v>
      </c>
      <c r="B335" s="50">
        <v>4708</v>
      </c>
      <c r="C335" s="84" t="s">
        <v>460</v>
      </c>
      <c r="D335" s="84" t="s">
        <v>750</v>
      </c>
      <c r="E335" s="85" t="s">
        <v>734</v>
      </c>
      <c r="F335" s="68">
        <v>41913</v>
      </c>
      <c r="G335" s="51">
        <v>208</v>
      </c>
      <c r="H335" s="52">
        <v>26</v>
      </c>
      <c r="I335" s="53">
        <f t="shared" si="146"/>
        <v>208</v>
      </c>
      <c r="J335" s="86"/>
      <c r="K335" s="87">
        <f t="shared" si="147"/>
        <v>0</v>
      </c>
      <c r="L335" s="86"/>
      <c r="M335" s="88">
        <f t="shared" si="148"/>
        <v>0</v>
      </c>
      <c r="N335" s="89"/>
      <c r="O335" s="87">
        <f t="shared" si="149"/>
        <v>0</v>
      </c>
      <c r="P335" s="57">
        <v>0</v>
      </c>
      <c r="Q335" s="57">
        <v>0</v>
      </c>
      <c r="R335" s="54"/>
      <c r="S335" s="55">
        <v>11</v>
      </c>
      <c r="T335" s="56"/>
      <c r="U335" s="57">
        <f t="shared" si="150"/>
        <v>0</v>
      </c>
      <c r="V335" s="57">
        <v>0</v>
      </c>
      <c r="W335" s="90">
        <v>7</v>
      </c>
      <c r="X335" s="56">
        <v>37.03</v>
      </c>
      <c r="Y335" s="91">
        <f t="shared" si="151"/>
        <v>37.03</v>
      </c>
      <c r="Z335" s="58"/>
      <c r="AA335" s="59"/>
      <c r="AB335" s="59">
        <v>0</v>
      </c>
      <c r="AC335" s="60">
        <f t="shared" si="152"/>
        <v>188.97</v>
      </c>
      <c r="AD335" s="60"/>
      <c r="AE335" s="61">
        <f t="shared" si="174"/>
        <v>3.7793999999999999</v>
      </c>
      <c r="AF335" s="61">
        <v>0</v>
      </c>
      <c r="AG335" s="61">
        <v>0</v>
      </c>
      <c r="AH335" s="92">
        <v>0.5</v>
      </c>
      <c r="AI335" s="112">
        <v>0</v>
      </c>
      <c r="AJ335" s="93">
        <f t="shared" si="153"/>
        <v>184.69059999999999</v>
      </c>
      <c r="AK335" s="94"/>
      <c r="AL335" s="62"/>
      <c r="AM335" s="63">
        <f t="shared" si="154"/>
        <v>100</v>
      </c>
      <c r="AN335" s="63">
        <f t="shared" si="155"/>
        <v>1</v>
      </c>
      <c r="AO335" s="63">
        <f t="shared" si="156"/>
        <v>0</v>
      </c>
      <c r="AP335" s="63"/>
      <c r="AQ335" s="63">
        <f t="shared" si="157"/>
        <v>80</v>
      </c>
      <c r="AR335" s="63">
        <f t="shared" si="158"/>
        <v>4</v>
      </c>
      <c r="AS335" s="63">
        <f t="shared" si="159"/>
        <v>0</v>
      </c>
      <c r="AT335" s="63">
        <f t="shared" si="160"/>
        <v>0</v>
      </c>
      <c r="AU335" s="63">
        <f t="shared" si="161"/>
        <v>0</v>
      </c>
      <c r="AV335" s="63">
        <f t="shared" si="162"/>
        <v>0</v>
      </c>
      <c r="AW335" s="63">
        <f t="shared" si="163"/>
        <v>4</v>
      </c>
      <c r="AX335" s="63">
        <f t="shared" si="164"/>
        <v>4</v>
      </c>
      <c r="AY335" s="64">
        <f t="shared" si="165"/>
        <v>0.69059999999998922</v>
      </c>
      <c r="AZ335" s="65">
        <f t="shared" si="166"/>
        <v>184.69059999999999</v>
      </c>
      <c r="BA335" s="45"/>
      <c r="BB335" s="66">
        <f t="shared" si="167"/>
        <v>184.69059999999999</v>
      </c>
      <c r="BC335" s="62">
        <f t="shared" si="168"/>
        <v>84.690599999999989</v>
      </c>
      <c r="BD335" s="62">
        <f t="shared" si="169"/>
        <v>84.690599999999989</v>
      </c>
      <c r="BE335" s="62">
        <f t="shared" si="170"/>
        <v>4.6905999999999892</v>
      </c>
      <c r="BF335" s="62">
        <f t="shared" si="171"/>
        <v>4.6905999999999892</v>
      </c>
      <c r="BG335" s="62">
        <f t="shared" si="172"/>
        <v>4.6905999999999892</v>
      </c>
      <c r="BH335" s="62">
        <f t="shared" si="173"/>
        <v>0.69059999999998922</v>
      </c>
      <c r="BI335" s="62"/>
    </row>
    <row r="336" spans="1:61" ht="30" customHeight="1">
      <c r="A336" s="83">
        <v>324</v>
      </c>
      <c r="B336" s="50">
        <v>4973</v>
      </c>
      <c r="C336" s="84" t="s">
        <v>751</v>
      </c>
      <c r="D336" s="84" t="s">
        <v>752</v>
      </c>
      <c r="E336" s="85" t="s">
        <v>734</v>
      </c>
      <c r="F336" s="68">
        <v>41974</v>
      </c>
      <c r="G336" s="51">
        <v>208</v>
      </c>
      <c r="H336" s="52">
        <v>26</v>
      </c>
      <c r="I336" s="53">
        <f t="shared" si="146"/>
        <v>208</v>
      </c>
      <c r="J336" s="86"/>
      <c r="K336" s="87">
        <f t="shared" si="147"/>
        <v>0</v>
      </c>
      <c r="L336" s="86"/>
      <c r="M336" s="88">
        <f t="shared" si="148"/>
        <v>0</v>
      </c>
      <c r="N336" s="89"/>
      <c r="O336" s="87">
        <f t="shared" si="149"/>
        <v>0</v>
      </c>
      <c r="P336" s="57">
        <v>0</v>
      </c>
      <c r="Q336" s="57">
        <v>0</v>
      </c>
      <c r="R336" s="54"/>
      <c r="S336" s="55">
        <v>11</v>
      </c>
      <c r="T336" s="56"/>
      <c r="U336" s="57">
        <f t="shared" si="150"/>
        <v>0</v>
      </c>
      <c r="V336" s="57">
        <v>10</v>
      </c>
      <c r="W336" s="90">
        <v>7</v>
      </c>
      <c r="X336" s="56"/>
      <c r="Y336" s="91">
        <f t="shared" si="151"/>
        <v>0</v>
      </c>
      <c r="Z336" s="58"/>
      <c r="AA336" s="59"/>
      <c r="AB336" s="59">
        <v>0</v>
      </c>
      <c r="AC336" s="60">
        <f t="shared" si="152"/>
        <v>236</v>
      </c>
      <c r="AD336" s="60"/>
      <c r="AE336" s="61">
        <f t="shared" si="174"/>
        <v>4.72</v>
      </c>
      <c r="AF336" s="61">
        <v>0</v>
      </c>
      <c r="AG336" s="61">
        <v>0</v>
      </c>
      <c r="AH336" s="92">
        <v>0.5</v>
      </c>
      <c r="AI336" s="112">
        <v>100</v>
      </c>
      <c r="AJ336" s="93">
        <f t="shared" si="153"/>
        <v>130.78</v>
      </c>
      <c r="AK336" s="94"/>
      <c r="AL336" s="62"/>
      <c r="AM336" s="63">
        <f t="shared" si="154"/>
        <v>100</v>
      </c>
      <c r="AN336" s="63">
        <f t="shared" si="155"/>
        <v>1</v>
      </c>
      <c r="AO336" s="63">
        <f t="shared" si="156"/>
        <v>0</v>
      </c>
      <c r="AP336" s="63"/>
      <c r="AQ336" s="63">
        <f t="shared" si="157"/>
        <v>20</v>
      </c>
      <c r="AR336" s="63">
        <f t="shared" si="158"/>
        <v>1</v>
      </c>
      <c r="AS336" s="63">
        <f t="shared" si="159"/>
        <v>10</v>
      </c>
      <c r="AT336" s="63">
        <f t="shared" si="160"/>
        <v>1</v>
      </c>
      <c r="AU336" s="63">
        <f t="shared" si="161"/>
        <v>0</v>
      </c>
      <c r="AV336" s="63">
        <f t="shared" si="162"/>
        <v>0</v>
      </c>
      <c r="AW336" s="63">
        <f t="shared" si="163"/>
        <v>0</v>
      </c>
      <c r="AX336" s="63">
        <f t="shared" si="164"/>
        <v>0</v>
      </c>
      <c r="AY336" s="64">
        <f t="shared" si="165"/>
        <v>0.78000000000000114</v>
      </c>
      <c r="AZ336" s="65">
        <f t="shared" si="166"/>
        <v>130.78</v>
      </c>
      <c r="BA336" s="45"/>
      <c r="BB336" s="66">
        <f t="shared" si="167"/>
        <v>130.78</v>
      </c>
      <c r="BC336" s="62">
        <f t="shared" si="168"/>
        <v>30.78</v>
      </c>
      <c r="BD336" s="62">
        <f t="shared" si="169"/>
        <v>30.78</v>
      </c>
      <c r="BE336" s="62">
        <f t="shared" si="170"/>
        <v>10.780000000000001</v>
      </c>
      <c r="BF336" s="62">
        <f t="shared" si="171"/>
        <v>0.78000000000000114</v>
      </c>
      <c r="BG336" s="62">
        <f t="shared" si="172"/>
        <v>0.78000000000000114</v>
      </c>
      <c r="BH336" s="62">
        <f t="shared" si="173"/>
        <v>0.78000000000000114</v>
      </c>
      <c r="BI336" s="62"/>
    </row>
    <row r="337" spans="1:61" ht="30" customHeight="1">
      <c r="A337" s="83">
        <v>325</v>
      </c>
      <c r="B337" s="50">
        <v>4975</v>
      </c>
      <c r="C337" s="84" t="s">
        <v>753</v>
      </c>
      <c r="D337" s="84" t="s">
        <v>103</v>
      </c>
      <c r="E337" s="85" t="s">
        <v>734</v>
      </c>
      <c r="F337" s="68">
        <v>41974</v>
      </c>
      <c r="G337" s="51">
        <v>208</v>
      </c>
      <c r="H337" s="52">
        <v>26</v>
      </c>
      <c r="I337" s="53">
        <f t="shared" si="146"/>
        <v>208</v>
      </c>
      <c r="J337" s="86"/>
      <c r="K337" s="87">
        <f t="shared" si="147"/>
        <v>0</v>
      </c>
      <c r="L337" s="86"/>
      <c r="M337" s="88">
        <f t="shared" si="148"/>
        <v>0</v>
      </c>
      <c r="N337" s="89"/>
      <c r="O337" s="87">
        <f t="shared" si="149"/>
        <v>0</v>
      </c>
      <c r="P337" s="57">
        <v>0</v>
      </c>
      <c r="Q337" s="57">
        <v>0</v>
      </c>
      <c r="R337" s="54"/>
      <c r="S337" s="55">
        <v>11</v>
      </c>
      <c r="T337" s="56"/>
      <c r="U337" s="57">
        <f t="shared" si="150"/>
        <v>0</v>
      </c>
      <c r="V337" s="57">
        <v>10</v>
      </c>
      <c r="W337" s="90">
        <v>7</v>
      </c>
      <c r="X337" s="56"/>
      <c r="Y337" s="91">
        <f t="shared" si="151"/>
        <v>0</v>
      </c>
      <c r="Z337" s="58"/>
      <c r="AA337" s="59"/>
      <c r="AB337" s="59">
        <v>0</v>
      </c>
      <c r="AC337" s="60">
        <f t="shared" si="152"/>
        <v>236</v>
      </c>
      <c r="AD337" s="60"/>
      <c r="AE337" s="61">
        <f t="shared" si="174"/>
        <v>4.72</v>
      </c>
      <c r="AF337" s="61">
        <v>0</v>
      </c>
      <c r="AG337" s="61">
        <v>0</v>
      </c>
      <c r="AH337" s="92">
        <v>0.5</v>
      </c>
      <c r="AI337" s="112">
        <v>100</v>
      </c>
      <c r="AJ337" s="93">
        <f t="shared" si="153"/>
        <v>130.78</v>
      </c>
      <c r="AK337" s="94"/>
      <c r="AL337" s="62"/>
      <c r="AM337" s="63">
        <f t="shared" si="154"/>
        <v>100</v>
      </c>
      <c r="AN337" s="63">
        <f t="shared" si="155"/>
        <v>1</v>
      </c>
      <c r="AO337" s="63">
        <f t="shared" si="156"/>
        <v>0</v>
      </c>
      <c r="AP337" s="63"/>
      <c r="AQ337" s="63">
        <f t="shared" si="157"/>
        <v>20</v>
      </c>
      <c r="AR337" s="63">
        <f t="shared" si="158"/>
        <v>1</v>
      </c>
      <c r="AS337" s="63">
        <f t="shared" si="159"/>
        <v>10</v>
      </c>
      <c r="AT337" s="63">
        <f t="shared" si="160"/>
        <v>1</v>
      </c>
      <c r="AU337" s="63">
        <f t="shared" si="161"/>
        <v>0</v>
      </c>
      <c r="AV337" s="63">
        <f t="shared" si="162"/>
        <v>0</v>
      </c>
      <c r="AW337" s="63">
        <f t="shared" si="163"/>
        <v>0</v>
      </c>
      <c r="AX337" s="63">
        <f t="shared" si="164"/>
        <v>0</v>
      </c>
      <c r="AY337" s="64">
        <f t="shared" si="165"/>
        <v>0.78000000000000114</v>
      </c>
      <c r="AZ337" s="65">
        <f t="shared" si="166"/>
        <v>130.78</v>
      </c>
      <c r="BA337" s="45"/>
      <c r="BB337" s="66">
        <f t="shared" si="167"/>
        <v>130.78</v>
      </c>
      <c r="BC337" s="62">
        <f t="shared" si="168"/>
        <v>30.78</v>
      </c>
      <c r="BD337" s="62">
        <f t="shared" si="169"/>
        <v>30.78</v>
      </c>
      <c r="BE337" s="62">
        <f t="shared" si="170"/>
        <v>10.780000000000001</v>
      </c>
      <c r="BF337" s="62">
        <f t="shared" si="171"/>
        <v>0.78000000000000114</v>
      </c>
      <c r="BG337" s="62">
        <f t="shared" si="172"/>
        <v>0.78000000000000114</v>
      </c>
      <c r="BH337" s="62">
        <f t="shared" si="173"/>
        <v>0.78000000000000114</v>
      </c>
      <c r="BI337" s="62"/>
    </row>
    <row r="338" spans="1:61" ht="30" customHeight="1">
      <c r="A338" s="83">
        <v>326</v>
      </c>
      <c r="B338" s="50">
        <v>5057</v>
      </c>
      <c r="C338" s="84" t="s">
        <v>754</v>
      </c>
      <c r="D338" s="84" t="s">
        <v>449</v>
      </c>
      <c r="E338" s="85" t="s">
        <v>734</v>
      </c>
      <c r="F338" s="68">
        <v>41991</v>
      </c>
      <c r="G338" s="51">
        <v>208</v>
      </c>
      <c r="H338" s="52">
        <v>26</v>
      </c>
      <c r="I338" s="53">
        <f t="shared" si="146"/>
        <v>208</v>
      </c>
      <c r="J338" s="86"/>
      <c r="K338" s="87">
        <f t="shared" si="147"/>
        <v>0</v>
      </c>
      <c r="L338" s="86"/>
      <c r="M338" s="88">
        <f t="shared" si="148"/>
        <v>0</v>
      </c>
      <c r="N338" s="89"/>
      <c r="O338" s="87">
        <f t="shared" si="149"/>
        <v>0</v>
      </c>
      <c r="P338" s="57">
        <v>0</v>
      </c>
      <c r="Q338" s="57">
        <v>0</v>
      </c>
      <c r="R338" s="54"/>
      <c r="S338" s="55">
        <v>11</v>
      </c>
      <c r="T338" s="56"/>
      <c r="U338" s="57">
        <f t="shared" si="150"/>
        <v>0</v>
      </c>
      <c r="V338" s="57">
        <v>10</v>
      </c>
      <c r="W338" s="90">
        <v>7</v>
      </c>
      <c r="X338" s="56"/>
      <c r="Y338" s="91">
        <f t="shared" si="151"/>
        <v>0</v>
      </c>
      <c r="Z338" s="58"/>
      <c r="AA338" s="59"/>
      <c r="AB338" s="59">
        <v>0</v>
      </c>
      <c r="AC338" s="60">
        <f t="shared" si="152"/>
        <v>236</v>
      </c>
      <c r="AD338" s="60"/>
      <c r="AE338" s="61">
        <f t="shared" si="174"/>
        <v>4.72</v>
      </c>
      <c r="AF338" s="61">
        <v>0</v>
      </c>
      <c r="AG338" s="61">
        <v>0</v>
      </c>
      <c r="AH338" s="92">
        <v>0.5</v>
      </c>
      <c r="AI338" s="112">
        <v>100</v>
      </c>
      <c r="AJ338" s="93">
        <f t="shared" si="153"/>
        <v>130.78</v>
      </c>
      <c r="AK338" s="94"/>
      <c r="AL338" s="62"/>
      <c r="AM338" s="63">
        <f t="shared" si="154"/>
        <v>100</v>
      </c>
      <c r="AN338" s="63">
        <f t="shared" si="155"/>
        <v>1</v>
      </c>
      <c r="AO338" s="63">
        <f t="shared" si="156"/>
        <v>0</v>
      </c>
      <c r="AP338" s="63"/>
      <c r="AQ338" s="63">
        <f t="shared" si="157"/>
        <v>20</v>
      </c>
      <c r="AR338" s="63">
        <f t="shared" si="158"/>
        <v>1</v>
      </c>
      <c r="AS338" s="63">
        <f t="shared" si="159"/>
        <v>10</v>
      </c>
      <c r="AT338" s="63">
        <f t="shared" si="160"/>
        <v>1</v>
      </c>
      <c r="AU338" s="63">
        <f t="shared" si="161"/>
        <v>0</v>
      </c>
      <c r="AV338" s="63">
        <f t="shared" si="162"/>
        <v>0</v>
      </c>
      <c r="AW338" s="63">
        <f t="shared" si="163"/>
        <v>0</v>
      </c>
      <c r="AX338" s="63">
        <f t="shared" si="164"/>
        <v>0</v>
      </c>
      <c r="AY338" s="64">
        <f t="shared" si="165"/>
        <v>0.78000000000000114</v>
      </c>
      <c r="AZ338" s="65">
        <f t="shared" si="166"/>
        <v>130.78</v>
      </c>
      <c r="BA338" s="45"/>
      <c r="BB338" s="66">
        <f t="shared" si="167"/>
        <v>130.78</v>
      </c>
      <c r="BC338" s="62">
        <f t="shared" si="168"/>
        <v>30.78</v>
      </c>
      <c r="BD338" s="62">
        <f t="shared" si="169"/>
        <v>30.78</v>
      </c>
      <c r="BE338" s="62">
        <f t="shared" si="170"/>
        <v>10.780000000000001</v>
      </c>
      <c r="BF338" s="62">
        <f t="shared" si="171"/>
        <v>0.78000000000000114</v>
      </c>
      <c r="BG338" s="62">
        <f t="shared" si="172"/>
        <v>0.78000000000000114</v>
      </c>
      <c r="BH338" s="62">
        <f t="shared" si="173"/>
        <v>0.78000000000000114</v>
      </c>
      <c r="BI338" s="62"/>
    </row>
    <row r="339" spans="1:61" ht="30" customHeight="1">
      <c r="A339" s="83">
        <v>327</v>
      </c>
      <c r="B339" s="50">
        <v>5298</v>
      </c>
      <c r="C339" s="84" t="s">
        <v>406</v>
      </c>
      <c r="D339" s="84" t="s">
        <v>755</v>
      </c>
      <c r="E339" s="85" t="s">
        <v>734</v>
      </c>
      <c r="F339" s="68">
        <v>42095</v>
      </c>
      <c r="G339" s="51">
        <v>208</v>
      </c>
      <c r="H339" s="52">
        <v>26</v>
      </c>
      <c r="I339" s="53">
        <f t="shared" si="146"/>
        <v>208</v>
      </c>
      <c r="J339" s="86"/>
      <c r="K339" s="87">
        <f t="shared" si="147"/>
        <v>0</v>
      </c>
      <c r="L339" s="86"/>
      <c r="M339" s="88">
        <f t="shared" si="148"/>
        <v>0</v>
      </c>
      <c r="N339" s="89"/>
      <c r="O339" s="87">
        <f t="shared" si="149"/>
        <v>0</v>
      </c>
      <c r="P339" s="57">
        <v>0</v>
      </c>
      <c r="Q339" s="57">
        <v>0</v>
      </c>
      <c r="R339" s="54"/>
      <c r="S339" s="55">
        <v>10</v>
      </c>
      <c r="T339" s="56"/>
      <c r="U339" s="57">
        <f t="shared" si="150"/>
        <v>0</v>
      </c>
      <c r="V339" s="57">
        <v>10</v>
      </c>
      <c r="W339" s="90">
        <v>7</v>
      </c>
      <c r="X339" s="56"/>
      <c r="Y339" s="91">
        <f t="shared" si="151"/>
        <v>0</v>
      </c>
      <c r="Z339" s="58"/>
      <c r="AA339" s="59"/>
      <c r="AB339" s="59">
        <v>0</v>
      </c>
      <c r="AC339" s="60">
        <f t="shared" si="152"/>
        <v>235</v>
      </c>
      <c r="AD339" s="60"/>
      <c r="AE339" s="61">
        <f t="shared" si="174"/>
        <v>4.7</v>
      </c>
      <c r="AF339" s="61">
        <v>0</v>
      </c>
      <c r="AG339" s="61">
        <v>0</v>
      </c>
      <c r="AH339" s="92">
        <v>0.5</v>
      </c>
      <c r="AI339" s="112">
        <v>100</v>
      </c>
      <c r="AJ339" s="93">
        <f t="shared" si="153"/>
        <v>129.80000000000001</v>
      </c>
      <c r="AK339" s="94"/>
      <c r="AL339" s="62"/>
      <c r="AM339" s="63">
        <f t="shared" si="154"/>
        <v>100</v>
      </c>
      <c r="AN339" s="63">
        <f t="shared" si="155"/>
        <v>1</v>
      </c>
      <c r="AO339" s="63">
        <f t="shared" si="156"/>
        <v>0</v>
      </c>
      <c r="AP339" s="63"/>
      <c r="AQ339" s="63">
        <f t="shared" si="157"/>
        <v>20</v>
      </c>
      <c r="AR339" s="63">
        <f t="shared" si="158"/>
        <v>1</v>
      </c>
      <c r="AS339" s="63">
        <f t="shared" si="159"/>
        <v>0</v>
      </c>
      <c r="AT339" s="63">
        <f t="shared" si="160"/>
        <v>0</v>
      </c>
      <c r="AU339" s="63">
        <f t="shared" si="161"/>
        <v>5</v>
      </c>
      <c r="AV339" s="63">
        <f t="shared" si="162"/>
        <v>1</v>
      </c>
      <c r="AW339" s="63">
        <f t="shared" si="163"/>
        <v>4</v>
      </c>
      <c r="AX339" s="63">
        <f t="shared" si="164"/>
        <v>4</v>
      </c>
      <c r="AY339" s="64">
        <f t="shared" si="165"/>
        <v>0.80000000000001137</v>
      </c>
      <c r="AZ339" s="65">
        <f t="shared" si="166"/>
        <v>129.80000000000001</v>
      </c>
      <c r="BA339" s="45"/>
      <c r="BB339" s="66">
        <f t="shared" si="167"/>
        <v>129.80000000000001</v>
      </c>
      <c r="BC339" s="62">
        <f t="shared" si="168"/>
        <v>29.800000000000011</v>
      </c>
      <c r="BD339" s="62">
        <f t="shared" si="169"/>
        <v>29.800000000000011</v>
      </c>
      <c r="BE339" s="62">
        <f t="shared" si="170"/>
        <v>9.8000000000000114</v>
      </c>
      <c r="BF339" s="62">
        <f t="shared" si="171"/>
        <v>9.8000000000000114</v>
      </c>
      <c r="BG339" s="62">
        <f t="shared" si="172"/>
        <v>4.8000000000000114</v>
      </c>
      <c r="BH339" s="62">
        <f t="shared" si="173"/>
        <v>0.80000000000001137</v>
      </c>
      <c r="BI339" s="62"/>
    </row>
    <row r="340" spans="1:61" ht="30" customHeight="1">
      <c r="A340" s="83">
        <v>328</v>
      </c>
      <c r="B340" s="50">
        <v>5471</v>
      </c>
      <c r="C340" s="84" t="s">
        <v>756</v>
      </c>
      <c r="D340" s="84" t="s">
        <v>757</v>
      </c>
      <c r="E340" s="85" t="s">
        <v>734</v>
      </c>
      <c r="F340" s="68">
        <v>42184</v>
      </c>
      <c r="G340" s="51">
        <v>208</v>
      </c>
      <c r="H340" s="52">
        <v>26</v>
      </c>
      <c r="I340" s="53">
        <f t="shared" si="146"/>
        <v>208</v>
      </c>
      <c r="J340" s="86"/>
      <c r="K340" s="87">
        <f t="shared" si="147"/>
        <v>0</v>
      </c>
      <c r="L340" s="86"/>
      <c r="M340" s="88">
        <f t="shared" si="148"/>
        <v>0</v>
      </c>
      <c r="N340" s="89"/>
      <c r="O340" s="87">
        <f t="shared" si="149"/>
        <v>0</v>
      </c>
      <c r="P340" s="57">
        <v>0</v>
      </c>
      <c r="Q340" s="57">
        <v>0</v>
      </c>
      <c r="R340" s="54"/>
      <c r="S340" s="55">
        <v>10</v>
      </c>
      <c r="T340" s="56"/>
      <c r="U340" s="57">
        <f t="shared" si="150"/>
        <v>0</v>
      </c>
      <c r="V340" s="57">
        <v>10</v>
      </c>
      <c r="W340" s="90">
        <v>7</v>
      </c>
      <c r="X340" s="56"/>
      <c r="Y340" s="91">
        <f t="shared" si="151"/>
        <v>0</v>
      </c>
      <c r="Z340" s="58"/>
      <c r="AA340" s="59"/>
      <c r="AB340" s="59">
        <v>0</v>
      </c>
      <c r="AC340" s="60">
        <f t="shared" si="152"/>
        <v>235</v>
      </c>
      <c r="AD340" s="60"/>
      <c r="AE340" s="61">
        <f t="shared" si="174"/>
        <v>4.7</v>
      </c>
      <c r="AF340" s="61">
        <v>0</v>
      </c>
      <c r="AG340" s="61">
        <v>0</v>
      </c>
      <c r="AH340" s="92">
        <v>0.5</v>
      </c>
      <c r="AI340" s="112">
        <v>100</v>
      </c>
      <c r="AJ340" s="93">
        <f t="shared" si="153"/>
        <v>129.80000000000001</v>
      </c>
      <c r="AK340" s="94"/>
      <c r="AL340" s="62"/>
      <c r="AM340" s="63">
        <f t="shared" si="154"/>
        <v>100</v>
      </c>
      <c r="AN340" s="63">
        <f t="shared" si="155"/>
        <v>1</v>
      </c>
      <c r="AO340" s="63">
        <f t="shared" si="156"/>
        <v>0</v>
      </c>
      <c r="AP340" s="63"/>
      <c r="AQ340" s="63">
        <f t="shared" si="157"/>
        <v>20</v>
      </c>
      <c r="AR340" s="63">
        <f t="shared" si="158"/>
        <v>1</v>
      </c>
      <c r="AS340" s="63">
        <f t="shared" si="159"/>
        <v>0</v>
      </c>
      <c r="AT340" s="63">
        <f t="shared" si="160"/>
        <v>0</v>
      </c>
      <c r="AU340" s="63">
        <f t="shared" si="161"/>
        <v>5</v>
      </c>
      <c r="AV340" s="63">
        <f t="shared" si="162"/>
        <v>1</v>
      </c>
      <c r="AW340" s="63">
        <f t="shared" si="163"/>
        <v>4</v>
      </c>
      <c r="AX340" s="63">
        <f t="shared" si="164"/>
        <v>4</v>
      </c>
      <c r="AY340" s="64">
        <f t="shared" si="165"/>
        <v>0.80000000000001137</v>
      </c>
      <c r="AZ340" s="65">
        <f t="shared" si="166"/>
        <v>129.80000000000001</v>
      </c>
      <c r="BA340" s="45"/>
      <c r="BB340" s="66">
        <f t="shared" si="167"/>
        <v>129.80000000000001</v>
      </c>
      <c r="BC340" s="62">
        <f t="shared" si="168"/>
        <v>29.800000000000011</v>
      </c>
      <c r="BD340" s="62">
        <f t="shared" si="169"/>
        <v>29.800000000000011</v>
      </c>
      <c r="BE340" s="62">
        <f t="shared" si="170"/>
        <v>9.8000000000000114</v>
      </c>
      <c r="BF340" s="62">
        <f t="shared" si="171"/>
        <v>9.8000000000000114</v>
      </c>
      <c r="BG340" s="62">
        <f t="shared" si="172"/>
        <v>4.8000000000000114</v>
      </c>
      <c r="BH340" s="62">
        <f t="shared" si="173"/>
        <v>0.80000000000001137</v>
      </c>
      <c r="BI340" s="62"/>
    </row>
    <row r="341" spans="1:61" ht="30" customHeight="1">
      <c r="A341" s="83">
        <v>329</v>
      </c>
      <c r="B341" s="50">
        <v>5498</v>
      </c>
      <c r="C341" s="84" t="s">
        <v>146</v>
      </c>
      <c r="D341" s="84" t="s">
        <v>758</v>
      </c>
      <c r="E341" s="85" t="s">
        <v>734</v>
      </c>
      <c r="F341" s="68">
        <v>42195</v>
      </c>
      <c r="G341" s="51">
        <v>208</v>
      </c>
      <c r="H341" s="52">
        <v>26</v>
      </c>
      <c r="I341" s="53">
        <f t="shared" si="146"/>
        <v>208</v>
      </c>
      <c r="J341" s="86"/>
      <c r="K341" s="87">
        <f t="shared" si="147"/>
        <v>0</v>
      </c>
      <c r="L341" s="86"/>
      <c r="M341" s="88">
        <f t="shared" si="148"/>
        <v>0</v>
      </c>
      <c r="N341" s="89"/>
      <c r="O341" s="87">
        <f t="shared" si="149"/>
        <v>0</v>
      </c>
      <c r="P341" s="57">
        <v>0</v>
      </c>
      <c r="Q341" s="57">
        <v>0</v>
      </c>
      <c r="R341" s="54"/>
      <c r="S341" s="55">
        <v>10</v>
      </c>
      <c r="T341" s="56"/>
      <c r="U341" s="57">
        <f t="shared" si="150"/>
        <v>0</v>
      </c>
      <c r="V341" s="57">
        <v>10</v>
      </c>
      <c r="W341" s="90">
        <v>7</v>
      </c>
      <c r="X341" s="56"/>
      <c r="Y341" s="91">
        <f t="shared" si="151"/>
        <v>0</v>
      </c>
      <c r="Z341" s="58"/>
      <c r="AA341" s="59"/>
      <c r="AB341" s="59">
        <v>0</v>
      </c>
      <c r="AC341" s="60">
        <f t="shared" si="152"/>
        <v>235</v>
      </c>
      <c r="AD341" s="60"/>
      <c r="AE341" s="61">
        <f t="shared" si="174"/>
        <v>4.7</v>
      </c>
      <c r="AF341" s="61">
        <v>0</v>
      </c>
      <c r="AG341" s="61">
        <v>0</v>
      </c>
      <c r="AH341" s="92">
        <v>0.5</v>
      </c>
      <c r="AI341" s="112">
        <v>100</v>
      </c>
      <c r="AJ341" s="93">
        <f t="shared" si="153"/>
        <v>129.80000000000001</v>
      </c>
      <c r="AK341" s="94"/>
      <c r="AL341" s="62"/>
      <c r="AM341" s="63">
        <f t="shared" si="154"/>
        <v>100</v>
      </c>
      <c r="AN341" s="63">
        <f t="shared" si="155"/>
        <v>1</v>
      </c>
      <c r="AO341" s="63">
        <f t="shared" si="156"/>
        <v>0</v>
      </c>
      <c r="AP341" s="63"/>
      <c r="AQ341" s="63">
        <f t="shared" si="157"/>
        <v>20</v>
      </c>
      <c r="AR341" s="63">
        <f t="shared" si="158"/>
        <v>1</v>
      </c>
      <c r="AS341" s="63">
        <f t="shared" si="159"/>
        <v>0</v>
      </c>
      <c r="AT341" s="63">
        <f t="shared" si="160"/>
        <v>0</v>
      </c>
      <c r="AU341" s="63">
        <f t="shared" si="161"/>
        <v>5</v>
      </c>
      <c r="AV341" s="63">
        <f t="shared" si="162"/>
        <v>1</v>
      </c>
      <c r="AW341" s="63">
        <f t="shared" si="163"/>
        <v>4</v>
      </c>
      <c r="AX341" s="63">
        <f t="shared" si="164"/>
        <v>4</v>
      </c>
      <c r="AY341" s="64">
        <f t="shared" si="165"/>
        <v>0.80000000000001137</v>
      </c>
      <c r="AZ341" s="65">
        <f t="shared" si="166"/>
        <v>129.80000000000001</v>
      </c>
      <c r="BA341" s="45"/>
      <c r="BB341" s="66">
        <f t="shared" si="167"/>
        <v>129.80000000000001</v>
      </c>
      <c r="BC341" s="62">
        <f t="shared" si="168"/>
        <v>29.800000000000011</v>
      </c>
      <c r="BD341" s="62">
        <f t="shared" si="169"/>
        <v>29.800000000000011</v>
      </c>
      <c r="BE341" s="62">
        <f t="shared" si="170"/>
        <v>9.8000000000000114</v>
      </c>
      <c r="BF341" s="62">
        <f t="shared" si="171"/>
        <v>9.8000000000000114</v>
      </c>
      <c r="BG341" s="62">
        <f t="shared" si="172"/>
        <v>4.8000000000000114</v>
      </c>
      <c r="BH341" s="62">
        <f t="shared" si="173"/>
        <v>0.80000000000001137</v>
      </c>
      <c r="BI341" s="62"/>
    </row>
    <row r="342" spans="1:61" ht="30" customHeight="1">
      <c r="A342" s="83">
        <v>330</v>
      </c>
      <c r="B342" s="50">
        <v>5660</v>
      </c>
      <c r="C342" s="84" t="s">
        <v>400</v>
      </c>
      <c r="D342" s="84" t="s">
        <v>398</v>
      </c>
      <c r="E342" s="85" t="s">
        <v>734</v>
      </c>
      <c r="F342" s="68">
        <v>42278</v>
      </c>
      <c r="G342" s="51">
        <v>208</v>
      </c>
      <c r="H342" s="52">
        <v>26</v>
      </c>
      <c r="I342" s="53">
        <f t="shared" si="146"/>
        <v>208</v>
      </c>
      <c r="J342" s="86"/>
      <c r="K342" s="87">
        <f t="shared" si="147"/>
        <v>0</v>
      </c>
      <c r="L342" s="86"/>
      <c r="M342" s="88">
        <f t="shared" si="148"/>
        <v>0</v>
      </c>
      <c r="N342" s="89"/>
      <c r="O342" s="87">
        <f t="shared" si="149"/>
        <v>0</v>
      </c>
      <c r="P342" s="57">
        <v>0</v>
      </c>
      <c r="Q342" s="57">
        <v>0</v>
      </c>
      <c r="R342" s="54"/>
      <c r="S342" s="55">
        <v>10</v>
      </c>
      <c r="T342" s="56"/>
      <c r="U342" s="57">
        <f t="shared" si="150"/>
        <v>0</v>
      </c>
      <c r="V342" s="57">
        <v>0</v>
      </c>
      <c r="W342" s="90">
        <v>7</v>
      </c>
      <c r="X342" s="56">
        <v>17.010000000000002</v>
      </c>
      <c r="Y342" s="91">
        <f t="shared" si="151"/>
        <v>17.010000000000002</v>
      </c>
      <c r="Z342" s="58"/>
      <c r="AA342" s="59"/>
      <c r="AB342" s="59">
        <v>0</v>
      </c>
      <c r="AC342" s="60">
        <f t="shared" si="152"/>
        <v>207.99</v>
      </c>
      <c r="AD342" s="60"/>
      <c r="AE342" s="61">
        <f t="shared" si="174"/>
        <v>4.1598000000000006</v>
      </c>
      <c r="AF342" s="61">
        <v>0</v>
      </c>
      <c r="AG342" s="61">
        <v>0</v>
      </c>
      <c r="AH342" s="92">
        <v>0.5</v>
      </c>
      <c r="AI342" s="112">
        <v>100</v>
      </c>
      <c r="AJ342" s="93">
        <f t="shared" si="153"/>
        <v>103.33020000000002</v>
      </c>
      <c r="AK342" s="94"/>
      <c r="AL342" s="62"/>
      <c r="AM342" s="63">
        <f t="shared" si="154"/>
        <v>100</v>
      </c>
      <c r="AN342" s="63">
        <f t="shared" si="155"/>
        <v>1</v>
      </c>
      <c r="AO342" s="63">
        <f t="shared" si="156"/>
        <v>0</v>
      </c>
      <c r="AP342" s="63"/>
      <c r="AQ342" s="63">
        <f t="shared" si="157"/>
        <v>0</v>
      </c>
      <c r="AR342" s="63">
        <f t="shared" si="158"/>
        <v>0</v>
      </c>
      <c r="AS342" s="63">
        <f t="shared" si="159"/>
        <v>0</v>
      </c>
      <c r="AT342" s="63">
        <f t="shared" si="160"/>
        <v>0</v>
      </c>
      <c r="AU342" s="63">
        <f t="shared" si="161"/>
        <v>0</v>
      </c>
      <c r="AV342" s="63">
        <f t="shared" si="162"/>
        <v>0</v>
      </c>
      <c r="AW342" s="63">
        <f t="shared" si="163"/>
        <v>3</v>
      </c>
      <c r="AX342" s="63">
        <f t="shared" si="164"/>
        <v>3</v>
      </c>
      <c r="AY342" s="64">
        <f t="shared" si="165"/>
        <v>0.33020000000001914</v>
      </c>
      <c r="AZ342" s="65">
        <f t="shared" si="166"/>
        <v>103.33020000000002</v>
      </c>
      <c r="BA342" s="45"/>
      <c r="BB342" s="66">
        <f t="shared" si="167"/>
        <v>103.33020000000002</v>
      </c>
      <c r="BC342" s="62">
        <f t="shared" si="168"/>
        <v>3.3302000000000191</v>
      </c>
      <c r="BD342" s="62">
        <f t="shared" si="169"/>
        <v>3.3302000000000191</v>
      </c>
      <c r="BE342" s="62">
        <f t="shared" si="170"/>
        <v>3.3302000000000191</v>
      </c>
      <c r="BF342" s="62">
        <f t="shared" si="171"/>
        <v>3.3302000000000191</v>
      </c>
      <c r="BG342" s="62">
        <f t="shared" si="172"/>
        <v>3.3302000000000191</v>
      </c>
      <c r="BH342" s="62">
        <f t="shared" si="173"/>
        <v>0.33020000000001914</v>
      </c>
      <c r="BI342" s="62"/>
    </row>
    <row r="343" spans="1:61" ht="30" customHeight="1">
      <c r="A343" s="83">
        <v>331</v>
      </c>
      <c r="B343" s="50">
        <v>6457</v>
      </c>
      <c r="C343" s="84" t="s">
        <v>119</v>
      </c>
      <c r="D343" s="84" t="s">
        <v>759</v>
      </c>
      <c r="E343" s="85" t="s">
        <v>734</v>
      </c>
      <c r="F343" s="68">
        <v>42675</v>
      </c>
      <c r="G343" s="51">
        <v>208</v>
      </c>
      <c r="H343" s="52">
        <v>26</v>
      </c>
      <c r="I343" s="53">
        <f t="shared" si="146"/>
        <v>208</v>
      </c>
      <c r="J343" s="86"/>
      <c r="K343" s="87">
        <f t="shared" si="147"/>
        <v>0</v>
      </c>
      <c r="L343" s="86"/>
      <c r="M343" s="88">
        <f t="shared" si="148"/>
        <v>0</v>
      </c>
      <c r="N343" s="89"/>
      <c r="O343" s="87">
        <f t="shared" si="149"/>
        <v>0</v>
      </c>
      <c r="P343" s="57">
        <v>0</v>
      </c>
      <c r="Q343" s="57">
        <v>0</v>
      </c>
      <c r="R343" s="54"/>
      <c r="S343" s="55">
        <v>9</v>
      </c>
      <c r="T343" s="56"/>
      <c r="U343" s="57">
        <f t="shared" si="150"/>
        <v>0</v>
      </c>
      <c r="V343" s="57">
        <v>10</v>
      </c>
      <c r="W343" s="90">
        <v>7</v>
      </c>
      <c r="X343" s="56"/>
      <c r="Y343" s="91">
        <f t="shared" si="151"/>
        <v>0</v>
      </c>
      <c r="Z343" s="58"/>
      <c r="AA343" s="59"/>
      <c r="AB343" s="59">
        <v>0</v>
      </c>
      <c r="AC343" s="60">
        <f t="shared" si="152"/>
        <v>234</v>
      </c>
      <c r="AD343" s="60"/>
      <c r="AE343" s="61">
        <f t="shared" si="174"/>
        <v>4.68</v>
      </c>
      <c r="AF343" s="61">
        <v>0</v>
      </c>
      <c r="AG343" s="61">
        <v>0</v>
      </c>
      <c r="AH343" s="92">
        <v>0.5</v>
      </c>
      <c r="AI343" s="112">
        <v>100</v>
      </c>
      <c r="AJ343" s="93">
        <f t="shared" si="153"/>
        <v>128.82</v>
      </c>
      <c r="AK343" s="94"/>
      <c r="AL343" s="62"/>
      <c r="AM343" s="63">
        <f t="shared" si="154"/>
        <v>100</v>
      </c>
      <c r="AN343" s="63">
        <f t="shared" si="155"/>
        <v>1</v>
      </c>
      <c r="AO343" s="63">
        <f t="shared" si="156"/>
        <v>0</v>
      </c>
      <c r="AP343" s="63"/>
      <c r="AQ343" s="63">
        <f t="shared" si="157"/>
        <v>20</v>
      </c>
      <c r="AR343" s="63">
        <f t="shared" si="158"/>
        <v>1</v>
      </c>
      <c r="AS343" s="63">
        <f t="shared" si="159"/>
        <v>0</v>
      </c>
      <c r="AT343" s="63">
        <f t="shared" si="160"/>
        <v>0</v>
      </c>
      <c r="AU343" s="63">
        <f t="shared" si="161"/>
        <v>5</v>
      </c>
      <c r="AV343" s="63">
        <f t="shared" si="162"/>
        <v>1</v>
      </c>
      <c r="AW343" s="63">
        <f t="shared" si="163"/>
        <v>3</v>
      </c>
      <c r="AX343" s="63">
        <f t="shared" si="164"/>
        <v>3</v>
      </c>
      <c r="AY343" s="64">
        <f t="shared" si="165"/>
        <v>0.81999999999999318</v>
      </c>
      <c r="AZ343" s="65">
        <f t="shared" si="166"/>
        <v>128.82</v>
      </c>
      <c r="BA343" s="45"/>
      <c r="BB343" s="66">
        <f t="shared" si="167"/>
        <v>128.82</v>
      </c>
      <c r="BC343" s="62">
        <f t="shared" si="168"/>
        <v>28.819999999999993</v>
      </c>
      <c r="BD343" s="62">
        <f t="shared" si="169"/>
        <v>28.819999999999993</v>
      </c>
      <c r="BE343" s="62">
        <f t="shared" si="170"/>
        <v>8.8199999999999932</v>
      </c>
      <c r="BF343" s="62">
        <f t="shared" si="171"/>
        <v>8.8199999999999932</v>
      </c>
      <c r="BG343" s="62">
        <f t="shared" si="172"/>
        <v>3.8199999999999932</v>
      </c>
      <c r="BH343" s="62">
        <f t="shared" si="173"/>
        <v>0.81999999999999318</v>
      </c>
      <c r="BI343" s="62"/>
    </row>
    <row r="344" spans="1:61" ht="30" customHeight="1">
      <c r="A344" s="83">
        <v>332</v>
      </c>
      <c r="B344" s="50">
        <v>6539</v>
      </c>
      <c r="C344" s="84" t="s">
        <v>485</v>
      </c>
      <c r="D344" s="84" t="s">
        <v>285</v>
      </c>
      <c r="E344" s="85" t="s">
        <v>734</v>
      </c>
      <c r="F344" s="68">
        <v>42705</v>
      </c>
      <c r="G344" s="51">
        <v>208</v>
      </c>
      <c r="H344" s="52">
        <v>26</v>
      </c>
      <c r="I344" s="53">
        <f t="shared" si="146"/>
        <v>208</v>
      </c>
      <c r="J344" s="86"/>
      <c r="K344" s="87">
        <f t="shared" si="147"/>
        <v>0</v>
      </c>
      <c r="L344" s="86"/>
      <c r="M344" s="88">
        <f t="shared" si="148"/>
        <v>0</v>
      </c>
      <c r="N344" s="89"/>
      <c r="O344" s="87">
        <f t="shared" si="149"/>
        <v>0</v>
      </c>
      <c r="P344" s="57">
        <v>0</v>
      </c>
      <c r="Q344" s="57">
        <v>0</v>
      </c>
      <c r="R344" s="54"/>
      <c r="S344" s="55">
        <v>9</v>
      </c>
      <c r="T344" s="56"/>
      <c r="U344" s="57">
        <f t="shared" si="150"/>
        <v>0</v>
      </c>
      <c r="V344" s="57">
        <v>10</v>
      </c>
      <c r="W344" s="90">
        <v>7</v>
      </c>
      <c r="X344" s="56"/>
      <c r="Y344" s="91">
        <f t="shared" si="151"/>
        <v>0</v>
      </c>
      <c r="Z344" s="58"/>
      <c r="AA344" s="59"/>
      <c r="AB344" s="59">
        <v>0</v>
      </c>
      <c r="AC344" s="60">
        <f t="shared" si="152"/>
        <v>234</v>
      </c>
      <c r="AD344" s="60"/>
      <c r="AE344" s="61">
        <f t="shared" si="174"/>
        <v>4.68</v>
      </c>
      <c r="AF344" s="61">
        <v>0</v>
      </c>
      <c r="AG344" s="61">
        <v>0</v>
      </c>
      <c r="AH344" s="92"/>
      <c r="AI344" s="112">
        <v>100</v>
      </c>
      <c r="AJ344" s="93">
        <f t="shared" si="153"/>
        <v>129.32</v>
      </c>
      <c r="AK344" s="94"/>
      <c r="AL344" s="62"/>
      <c r="AM344" s="63">
        <f t="shared" si="154"/>
        <v>100</v>
      </c>
      <c r="AN344" s="63">
        <f t="shared" si="155"/>
        <v>1</v>
      </c>
      <c r="AO344" s="63">
        <f t="shared" si="156"/>
        <v>0</v>
      </c>
      <c r="AP344" s="63"/>
      <c r="AQ344" s="63">
        <f t="shared" si="157"/>
        <v>20</v>
      </c>
      <c r="AR344" s="63">
        <f t="shared" si="158"/>
        <v>1</v>
      </c>
      <c r="AS344" s="63">
        <f t="shared" si="159"/>
        <v>0</v>
      </c>
      <c r="AT344" s="63">
        <f t="shared" si="160"/>
        <v>0</v>
      </c>
      <c r="AU344" s="63">
        <f t="shared" si="161"/>
        <v>5</v>
      </c>
      <c r="AV344" s="63">
        <f t="shared" si="162"/>
        <v>1</v>
      </c>
      <c r="AW344" s="63">
        <f t="shared" si="163"/>
        <v>4</v>
      </c>
      <c r="AX344" s="63">
        <f t="shared" si="164"/>
        <v>4</v>
      </c>
      <c r="AY344" s="64">
        <f t="shared" si="165"/>
        <v>0.31999999999999318</v>
      </c>
      <c r="AZ344" s="65">
        <f t="shared" si="166"/>
        <v>129.32</v>
      </c>
      <c r="BA344" s="45"/>
      <c r="BB344" s="66">
        <f t="shared" si="167"/>
        <v>129.32</v>
      </c>
      <c r="BC344" s="62">
        <f t="shared" si="168"/>
        <v>29.319999999999993</v>
      </c>
      <c r="BD344" s="62">
        <f t="shared" si="169"/>
        <v>29.319999999999993</v>
      </c>
      <c r="BE344" s="62">
        <f t="shared" si="170"/>
        <v>9.3199999999999932</v>
      </c>
      <c r="BF344" s="62">
        <f t="shared" si="171"/>
        <v>9.3199999999999932</v>
      </c>
      <c r="BG344" s="62">
        <f t="shared" si="172"/>
        <v>4.3199999999999932</v>
      </c>
      <c r="BH344" s="62">
        <f t="shared" si="173"/>
        <v>0.31999999999999318</v>
      </c>
      <c r="BI344" s="62"/>
    </row>
    <row r="345" spans="1:61" ht="30" customHeight="1">
      <c r="A345" s="83">
        <v>333</v>
      </c>
      <c r="B345" s="50">
        <v>6540</v>
      </c>
      <c r="C345" s="84" t="s">
        <v>126</v>
      </c>
      <c r="D345" s="84" t="s">
        <v>546</v>
      </c>
      <c r="E345" s="85" t="s">
        <v>734</v>
      </c>
      <c r="F345" s="68">
        <v>42705</v>
      </c>
      <c r="G345" s="51">
        <v>208</v>
      </c>
      <c r="H345" s="52">
        <v>26</v>
      </c>
      <c r="I345" s="53">
        <f t="shared" si="146"/>
        <v>208</v>
      </c>
      <c r="J345" s="86"/>
      <c r="K345" s="87">
        <f t="shared" si="147"/>
        <v>0</v>
      </c>
      <c r="L345" s="86"/>
      <c r="M345" s="88">
        <f t="shared" si="148"/>
        <v>0</v>
      </c>
      <c r="N345" s="89"/>
      <c r="O345" s="87">
        <f t="shared" si="149"/>
        <v>0</v>
      </c>
      <c r="P345" s="57">
        <v>0</v>
      </c>
      <c r="Q345" s="57">
        <v>0</v>
      </c>
      <c r="R345" s="54"/>
      <c r="S345" s="55">
        <v>9</v>
      </c>
      <c r="T345" s="56"/>
      <c r="U345" s="57">
        <f t="shared" si="150"/>
        <v>0</v>
      </c>
      <c r="V345" s="57">
        <v>10</v>
      </c>
      <c r="W345" s="90">
        <v>7</v>
      </c>
      <c r="X345" s="56"/>
      <c r="Y345" s="91">
        <f t="shared" si="151"/>
        <v>0</v>
      </c>
      <c r="Z345" s="58"/>
      <c r="AA345" s="59"/>
      <c r="AB345" s="59">
        <v>0</v>
      </c>
      <c r="AC345" s="60">
        <f t="shared" si="152"/>
        <v>234</v>
      </c>
      <c r="AD345" s="60"/>
      <c r="AE345" s="61">
        <f t="shared" si="174"/>
        <v>4.68</v>
      </c>
      <c r="AF345" s="61">
        <v>0</v>
      </c>
      <c r="AG345" s="61">
        <v>0</v>
      </c>
      <c r="AH345" s="92"/>
      <c r="AI345" s="112">
        <v>100</v>
      </c>
      <c r="AJ345" s="93">
        <f t="shared" si="153"/>
        <v>129.32</v>
      </c>
      <c r="AK345" s="94"/>
      <c r="AL345" s="62"/>
      <c r="AM345" s="63">
        <f t="shared" si="154"/>
        <v>100</v>
      </c>
      <c r="AN345" s="63">
        <f t="shared" si="155"/>
        <v>1</v>
      </c>
      <c r="AO345" s="63">
        <f t="shared" si="156"/>
        <v>0</v>
      </c>
      <c r="AP345" s="63"/>
      <c r="AQ345" s="63">
        <f t="shared" si="157"/>
        <v>20</v>
      </c>
      <c r="AR345" s="63">
        <f t="shared" si="158"/>
        <v>1</v>
      </c>
      <c r="AS345" s="63">
        <f t="shared" si="159"/>
        <v>0</v>
      </c>
      <c r="AT345" s="63">
        <f t="shared" si="160"/>
        <v>0</v>
      </c>
      <c r="AU345" s="63">
        <f t="shared" si="161"/>
        <v>5</v>
      </c>
      <c r="AV345" s="63">
        <f t="shared" si="162"/>
        <v>1</v>
      </c>
      <c r="AW345" s="63">
        <f t="shared" si="163"/>
        <v>4</v>
      </c>
      <c r="AX345" s="63">
        <f t="shared" si="164"/>
        <v>4</v>
      </c>
      <c r="AY345" s="64">
        <f t="shared" si="165"/>
        <v>0.31999999999999318</v>
      </c>
      <c r="AZ345" s="65">
        <f t="shared" si="166"/>
        <v>129.32</v>
      </c>
      <c r="BA345" s="45"/>
      <c r="BB345" s="66">
        <f t="shared" si="167"/>
        <v>129.32</v>
      </c>
      <c r="BC345" s="62">
        <f t="shared" si="168"/>
        <v>29.319999999999993</v>
      </c>
      <c r="BD345" s="62">
        <f t="shared" si="169"/>
        <v>29.319999999999993</v>
      </c>
      <c r="BE345" s="62">
        <f t="shared" si="170"/>
        <v>9.3199999999999932</v>
      </c>
      <c r="BF345" s="62">
        <f t="shared" si="171"/>
        <v>9.3199999999999932</v>
      </c>
      <c r="BG345" s="62">
        <f t="shared" si="172"/>
        <v>4.3199999999999932</v>
      </c>
      <c r="BH345" s="62">
        <f t="shared" si="173"/>
        <v>0.31999999999999318</v>
      </c>
      <c r="BI345" s="62"/>
    </row>
    <row r="346" spans="1:61" ht="30" customHeight="1">
      <c r="A346" s="83">
        <v>334</v>
      </c>
      <c r="B346" s="50">
        <v>6557</v>
      </c>
      <c r="C346" s="84" t="s">
        <v>760</v>
      </c>
      <c r="D346" s="84" t="s">
        <v>761</v>
      </c>
      <c r="E346" s="85" t="s">
        <v>734</v>
      </c>
      <c r="F346" s="68">
        <v>42705</v>
      </c>
      <c r="G346" s="51">
        <v>208</v>
      </c>
      <c r="H346" s="52">
        <v>26</v>
      </c>
      <c r="I346" s="53">
        <f t="shared" si="146"/>
        <v>208</v>
      </c>
      <c r="J346" s="86"/>
      <c r="K346" s="87">
        <f t="shared" si="147"/>
        <v>0</v>
      </c>
      <c r="L346" s="86"/>
      <c r="M346" s="88">
        <f t="shared" si="148"/>
        <v>0</v>
      </c>
      <c r="N346" s="89"/>
      <c r="O346" s="87">
        <f t="shared" si="149"/>
        <v>0</v>
      </c>
      <c r="P346" s="57">
        <v>0</v>
      </c>
      <c r="Q346" s="57">
        <v>0</v>
      </c>
      <c r="R346" s="54"/>
      <c r="S346" s="55">
        <v>9</v>
      </c>
      <c r="T346" s="56"/>
      <c r="U346" s="57">
        <f t="shared" si="150"/>
        <v>0</v>
      </c>
      <c r="V346" s="57">
        <v>10</v>
      </c>
      <c r="W346" s="90">
        <v>7</v>
      </c>
      <c r="X346" s="56"/>
      <c r="Y346" s="91">
        <f t="shared" si="151"/>
        <v>0</v>
      </c>
      <c r="Z346" s="58"/>
      <c r="AA346" s="59"/>
      <c r="AB346" s="59">
        <v>0</v>
      </c>
      <c r="AC346" s="60">
        <f t="shared" si="152"/>
        <v>234</v>
      </c>
      <c r="AD346" s="60"/>
      <c r="AE346" s="61">
        <f t="shared" si="174"/>
        <v>4.68</v>
      </c>
      <c r="AF346" s="61">
        <v>0</v>
      </c>
      <c r="AG346" s="61">
        <v>0</v>
      </c>
      <c r="AH346" s="92"/>
      <c r="AI346" s="112">
        <v>100</v>
      </c>
      <c r="AJ346" s="93">
        <f t="shared" si="153"/>
        <v>129.32</v>
      </c>
      <c r="AK346" s="94"/>
      <c r="AL346" s="62"/>
      <c r="AM346" s="63">
        <f t="shared" si="154"/>
        <v>100</v>
      </c>
      <c r="AN346" s="63">
        <f t="shared" si="155"/>
        <v>1</v>
      </c>
      <c r="AO346" s="63">
        <f t="shared" si="156"/>
        <v>0</v>
      </c>
      <c r="AP346" s="63"/>
      <c r="AQ346" s="63">
        <f t="shared" si="157"/>
        <v>20</v>
      </c>
      <c r="AR346" s="63">
        <f t="shared" si="158"/>
        <v>1</v>
      </c>
      <c r="AS346" s="63">
        <f t="shared" si="159"/>
        <v>0</v>
      </c>
      <c r="AT346" s="63">
        <f t="shared" si="160"/>
        <v>0</v>
      </c>
      <c r="AU346" s="63">
        <f t="shared" si="161"/>
        <v>5</v>
      </c>
      <c r="AV346" s="63">
        <f t="shared" si="162"/>
        <v>1</v>
      </c>
      <c r="AW346" s="63">
        <f t="shared" si="163"/>
        <v>4</v>
      </c>
      <c r="AX346" s="63">
        <f t="shared" si="164"/>
        <v>4</v>
      </c>
      <c r="AY346" s="64">
        <f t="shared" si="165"/>
        <v>0.31999999999999318</v>
      </c>
      <c r="AZ346" s="65">
        <f t="shared" si="166"/>
        <v>129.32</v>
      </c>
      <c r="BA346" s="45"/>
      <c r="BB346" s="66">
        <f t="shared" si="167"/>
        <v>129.32</v>
      </c>
      <c r="BC346" s="62">
        <f t="shared" si="168"/>
        <v>29.319999999999993</v>
      </c>
      <c r="BD346" s="62">
        <f t="shared" si="169"/>
        <v>29.319999999999993</v>
      </c>
      <c r="BE346" s="62">
        <f t="shared" si="170"/>
        <v>9.3199999999999932</v>
      </c>
      <c r="BF346" s="62">
        <f t="shared" si="171"/>
        <v>9.3199999999999932</v>
      </c>
      <c r="BG346" s="62">
        <f t="shared" si="172"/>
        <v>4.3199999999999932</v>
      </c>
      <c r="BH346" s="62">
        <f t="shared" si="173"/>
        <v>0.31999999999999318</v>
      </c>
      <c r="BI346" s="62"/>
    </row>
    <row r="347" spans="1:61" ht="30" customHeight="1">
      <c r="A347" s="83">
        <v>335</v>
      </c>
      <c r="B347" s="50">
        <v>6614</v>
      </c>
      <c r="C347" s="84" t="s">
        <v>109</v>
      </c>
      <c r="D347" s="84" t="s">
        <v>337</v>
      </c>
      <c r="E347" s="85" t="s">
        <v>734</v>
      </c>
      <c r="F347" s="68">
        <v>42723</v>
      </c>
      <c r="G347" s="51">
        <v>208</v>
      </c>
      <c r="H347" s="52">
        <v>26</v>
      </c>
      <c r="I347" s="53">
        <f t="shared" si="146"/>
        <v>208</v>
      </c>
      <c r="J347" s="86"/>
      <c r="K347" s="87">
        <f t="shared" si="147"/>
        <v>0</v>
      </c>
      <c r="L347" s="86"/>
      <c r="M347" s="88">
        <f t="shared" si="148"/>
        <v>0</v>
      </c>
      <c r="N347" s="89"/>
      <c r="O347" s="87">
        <f t="shared" si="149"/>
        <v>0</v>
      </c>
      <c r="P347" s="57">
        <v>0</v>
      </c>
      <c r="Q347" s="57">
        <v>0</v>
      </c>
      <c r="R347" s="54"/>
      <c r="S347" s="55">
        <v>9</v>
      </c>
      <c r="T347" s="56"/>
      <c r="U347" s="57">
        <f t="shared" si="150"/>
        <v>0</v>
      </c>
      <c r="V347" s="57">
        <v>10</v>
      </c>
      <c r="W347" s="90">
        <v>7</v>
      </c>
      <c r="X347" s="56"/>
      <c r="Y347" s="91">
        <f t="shared" si="151"/>
        <v>0</v>
      </c>
      <c r="Z347" s="58"/>
      <c r="AA347" s="59"/>
      <c r="AB347" s="59">
        <v>0</v>
      </c>
      <c r="AC347" s="60">
        <f t="shared" si="152"/>
        <v>234</v>
      </c>
      <c r="AD347" s="60"/>
      <c r="AE347" s="61">
        <f t="shared" si="174"/>
        <v>4.68</v>
      </c>
      <c r="AF347" s="61">
        <v>0</v>
      </c>
      <c r="AG347" s="61">
        <v>0</v>
      </c>
      <c r="AH347" s="92">
        <v>0.5</v>
      </c>
      <c r="AI347" s="112">
        <v>100</v>
      </c>
      <c r="AJ347" s="93">
        <f t="shared" si="153"/>
        <v>128.82</v>
      </c>
      <c r="AK347" s="94"/>
      <c r="AL347" s="62"/>
      <c r="AM347" s="63">
        <f t="shared" si="154"/>
        <v>100</v>
      </c>
      <c r="AN347" s="63">
        <f t="shared" si="155"/>
        <v>1</v>
      </c>
      <c r="AO347" s="63">
        <f t="shared" si="156"/>
        <v>0</v>
      </c>
      <c r="AP347" s="63"/>
      <c r="AQ347" s="63">
        <f t="shared" si="157"/>
        <v>20</v>
      </c>
      <c r="AR347" s="63">
        <f t="shared" si="158"/>
        <v>1</v>
      </c>
      <c r="AS347" s="63">
        <f t="shared" si="159"/>
        <v>0</v>
      </c>
      <c r="AT347" s="63">
        <f t="shared" si="160"/>
        <v>0</v>
      </c>
      <c r="AU347" s="63">
        <f t="shared" si="161"/>
        <v>5</v>
      </c>
      <c r="AV347" s="63">
        <f t="shared" si="162"/>
        <v>1</v>
      </c>
      <c r="AW347" s="63">
        <f t="shared" si="163"/>
        <v>3</v>
      </c>
      <c r="AX347" s="63">
        <f t="shared" si="164"/>
        <v>3</v>
      </c>
      <c r="AY347" s="64">
        <f t="shared" si="165"/>
        <v>0.81999999999999318</v>
      </c>
      <c r="AZ347" s="65">
        <f t="shared" si="166"/>
        <v>128.82</v>
      </c>
      <c r="BA347" s="45"/>
      <c r="BB347" s="66">
        <f t="shared" si="167"/>
        <v>128.82</v>
      </c>
      <c r="BC347" s="62">
        <f t="shared" si="168"/>
        <v>28.819999999999993</v>
      </c>
      <c r="BD347" s="62">
        <f t="shared" si="169"/>
        <v>28.819999999999993</v>
      </c>
      <c r="BE347" s="62">
        <f t="shared" si="170"/>
        <v>8.8199999999999932</v>
      </c>
      <c r="BF347" s="62">
        <f t="shared" si="171"/>
        <v>8.8199999999999932</v>
      </c>
      <c r="BG347" s="62">
        <f t="shared" si="172"/>
        <v>3.8199999999999932</v>
      </c>
      <c r="BH347" s="62">
        <f t="shared" si="173"/>
        <v>0.81999999999999318</v>
      </c>
      <c r="BI347" s="62"/>
    </row>
    <row r="348" spans="1:61" ht="30" customHeight="1">
      <c r="A348" s="83">
        <v>336</v>
      </c>
      <c r="B348" s="50" t="s">
        <v>762</v>
      </c>
      <c r="C348" s="84" t="s">
        <v>763</v>
      </c>
      <c r="D348" s="84" t="s">
        <v>764</v>
      </c>
      <c r="E348" s="85" t="s">
        <v>734</v>
      </c>
      <c r="F348" s="68">
        <v>44958</v>
      </c>
      <c r="G348" s="51">
        <v>208</v>
      </c>
      <c r="H348" s="52">
        <v>26</v>
      </c>
      <c r="I348" s="53">
        <f t="shared" si="146"/>
        <v>208</v>
      </c>
      <c r="J348" s="86"/>
      <c r="K348" s="87">
        <f t="shared" si="147"/>
        <v>0</v>
      </c>
      <c r="L348" s="86"/>
      <c r="M348" s="88">
        <f t="shared" si="148"/>
        <v>0</v>
      </c>
      <c r="N348" s="89"/>
      <c r="O348" s="87">
        <f t="shared" si="149"/>
        <v>0</v>
      </c>
      <c r="P348" s="57">
        <v>0</v>
      </c>
      <c r="Q348" s="57">
        <v>0</v>
      </c>
      <c r="R348" s="54"/>
      <c r="S348" s="55">
        <v>2</v>
      </c>
      <c r="T348" s="56"/>
      <c r="U348" s="57">
        <f t="shared" si="150"/>
        <v>0</v>
      </c>
      <c r="V348" s="57">
        <v>10</v>
      </c>
      <c r="W348" s="90">
        <v>7</v>
      </c>
      <c r="X348" s="56"/>
      <c r="Y348" s="91">
        <f t="shared" si="151"/>
        <v>0</v>
      </c>
      <c r="Z348" s="58"/>
      <c r="AA348" s="59"/>
      <c r="AB348" s="59">
        <v>0</v>
      </c>
      <c r="AC348" s="60">
        <f t="shared" si="152"/>
        <v>227</v>
      </c>
      <c r="AD348" s="60"/>
      <c r="AE348" s="61">
        <f t="shared" si="174"/>
        <v>4.54</v>
      </c>
      <c r="AF348" s="61">
        <v>0</v>
      </c>
      <c r="AG348" s="61">
        <v>0</v>
      </c>
      <c r="AH348" s="92"/>
      <c r="AI348" s="112">
        <v>100</v>
      </c>
      <c r="AJ348" s="93">
        <f t="shared" si="153"/>
        <v>122.46000000000001</v>
      </c>
      <c r="AK348" s="94"/>
      <c r="AL348" s="62"/>
      <c r="AM348" s="63">
        <f t="shared" si="154"/>
        <v>100</v>
      </c>
      <c r="AN348" s="63">
        <f t="shared" si="155"/>
        <v>1</v>
      </c>
      <c r="AO348" s="63">
        <f t="shared" si="156"/>
        <v>0</v>
      </c>
      <c r="AP348" s="63"/>
      <c r="AQ348" s="63">
        <f t="shared" si="157"/>
        <v>20</v>
      </c>
      <c r="AR348" s="63">
        <f t="shared" si="158"/>
        <v>1</v>
      </c>
      <c r="AS348" s="63">
        <f t="shared" si="159"/>
        <v>0</v>
      </c>
      <c r="AT348" s="63">
        <f t="shared" si="160"/>
        <v>0</v>
      </c>
      <c r="AU348" s="63">
        <f t="shared" si="161"/>
        <v>0</v>
      </c>
      <c r="AV348" s="63">
        <f t="shared" si="162"/>
        <v>0</v>
      </c>
      <c r="AW348" s="63">
        <f t="shared" si="163"/>
        <v>2</v>
      </c>
      <c r="AX348" s="63">
        <f t="shared" si="164"/>
        <v>2</v>
      </c>
      <c r="AY348" s="64">
        <f t="shared" si="165"/>
        <v>0.46000000000000796</v>
      </c>
      <c r="AZ348" s="65">
        <f t="shared" si="166"/>
        <v>122.46000000000001</v>
      </c>
      <c r="BA348" s="45"/>
      <c r="BB348" s="66">
        <f t="shared" si="167"/>
        <v>122.46000000000001</v>
      </c>
      <c r="BC348" s="62">
        <f t="shared" si="168"/>
        <v>22.460000000000008</v>
      </c>
      <c r="BD348" s="62">
        <f t="shared" si="169"/>
        <v>22.460000000000008</v>
      </c>
      <c r="BE348" s="62">
        <f t="shared" si="170"/>
        <v>2.460000000000008</v>
      </c>
      <c r="BF348" s="62">
        <f t="shared" si="171"/>
        <v>2.460000000000008</v>
      </c>
      <c r="BG348" s="62">
        <f t="shared" si="172"/>
        <v>2.460000000000008</v>
      </c>
      <c r="BH348" s="62">
        <f t="shared" si="173"/>
        <v>0.46000000000000796</v>
      </c>
      <c r="BI348" s="62"/>
    </row>
    <row r="349" spans="1:61" ht="30" customHeight="1">
      <c r="A349" s="83">
        <v>337</v>
      </c>
      <c r="B349" s="50" t="s">
        <v>765</v>
      </c>
      <c r="C349" s="84" t="s">
        <v>418</v>
      </c>
      <c r="D349" s="84" t="s">
        <v>237</v>
      </c>
      <c r="E349" s="85" t="s">
        <v>734</v>
      </c>
      <c r="F349" s="68">
        <v>44958</v>
      </c>
      <c r="G349" s="51">
        <v>208</v>
      </c>
      <c r="H349" s="52">
        <v>26</v>
      </c>
      <c r="I349" s="53">
        <f t="shared" si="146"/>
        <v>208</v>
      </c>
      <c r="J349" s="86"/>
      <c r="K349" s="87">
        <f t="shared" si="147"/>
        <v>0</v>
      </c>
      <c r="L349" s="86"/>
      <c r="M349" s="88">
        <f t="shared" si="148"/>
        <v>0</v>
      </c>
      <c r="N349" s="89"/>
      <c r="O349" s="87">
        <f t="shared" si="149"/>
        <v>0</v>
      </c>
      <c r="P349" s="57">
        <v>0</v>
      </c>
      <c r="Q349" s="57">
        <v>0</v>
      </c>
      <c r="R349" s="54"/>
      <c r="S349" s="55">
        <v>2</v>
      </c>
      <c r="T349" s="56"/>
      <c r="U349" s="57">
        <f t="shared" si="150"/>
        <v>0</v>
      </c>
      <c r="V349" s="57">
        <v>8.8460000000000001</v>
      </c>
      <c r="W349" s="90">
        <v>7</v>
      </c>
      <c r="X349" s="56">
        <v>24</v>
      </c>
      <c r="Y349" s="91">
        <f t="shared" si="151"/>
        <v>24</v>
      </c>
      <c r="Z349" s="58"/>
      <c r="AA349" s="59"/>
      <c r="AB349" s="59">
        <v>0</v>
      </c>
      <c r="AC349" s="60">
        <f t="shared" si="152"/>
        <v>201.846</v>
      </c>
      <c r="AD349" s="60"/>
      <c r="AE349" s="61">
        <f t="shared" si="174"/>
        <v>4.0369200000000003</v>
      </c>
      <c r="AF349" s="61">
        <v>0</v>
      </c>
      <c r="AG349" s="61">
        <v>0</v>
      </c>
      <c r="AH349" s="92"/>
      <c r="AI349" s="112">
        <v>100</v>
      </c>
      <c r="AJ349" s="93">
        <f t="shared" si="153"/>
        <v>97.809079999999994</v>
      </c>
      <c r="AK349" s="94"/>
      <c r="AL349" s="62"/>
      <c r="AM349" s="63">
        <f t="shared" si="154"/>
        <v>0</v>
      </c>
      <c r="AN349" s="63">
        <f t="shared" si="155"/>
        <v>0</v>
      </c>
      <c r="AO349" s="63">
        <f t="shared" si="156"/>
        <v>0</v>
      </c>
      <c r="AP349" s="63"/>
      <c r="AQ349" s="63">
        <f t="shared" si="157"/>
        <v>80</v>
      </c>
      <c r="AR349" s="63">
        <f t="shared" si="158"/>
        <v>4</v>
      </c>
      <c r="AS349" s="63">
        <f t="shared" si="159"/>
        <v>10</v>
      </c>
      <c r="AT349" s="63">
        <f t="shared" si="160"/>
        <v>1</v>
      </c>
      <c r="AU349" s="63">
        <f t="shared" si="161"/>
        <v>5</v>
      </c>
      <c r="AV349" s="63">
        <f t="shared" si="162"/>
        <v>1</v>
      </c>
      <c r="AW349" s="63">
        <f t="shared" si="163"/>
        <v>2</v>
      </c>
      <c r="AX349" s="63">
        <f t="shared" si="164"/>
        <v>2</v>
      </c>
      <c r="AY349" s="64">
        <f t="shared" si="165"/>
        <v>0.80907999999999447</v>
      </c>
      <c r="AZ349" s="65">
        <f t="shared" si="166"/>
        <v>97.809079999999994</v>
      </c>
      <c r="BA349" s="45"/>
      <c r="BB349" s="66">
        <f t="shared" si="167"/>
        <v>97.809079999999994</v>
      </c>
      <c r="BC349" s="62">
        <f t="shared" si="168"/>
        <v>97.809079999999994</v>
      </c>
      <c r="BD349" s="62">
        <f t="shared" si="169"/>
        <v>97.809079999999994</v>
      </c>
      <c r="BE349" s="62">
        <f t="shared" si="170"/>
        <v>17.809079999999994</v>
      </c>
      <c r="BF349" s="62">
        <f t="shared" si="171"/>
        <v>7.8090799999999945</v>
      </c>
      <c r="BG349" s="62">
        <f t="shared" si="172"/>
        <v>2.8090799999999945</v>
      </c>
      <c r="BH349" s="62">
        <f t="shared" si="173"/>
        <v>0.80907999999999447</v>
      </c>
      <c r="BI349" s="62"/>
    </row>
    <row r="350" spans="1:61" ht="30" customHeight="1">
      <c r="A350" s="83">
        <v>338</v>
      </c>
      <c r="B350" s="50" t="s">
        <v>766</v>
      </c>
      <c r="C350" s="84" t="s">
        <v>767</v>
      </c>
      <c r="D350" s="84" t="s">
        <v>768</v>
      </c>
      <c r="E350" s="85" t="s">
        <v>734</v>
      </c>
      <c r="F350" s="68">
        <v>45061</v>
      </c>
      <c r="G350" s="51">
        <v>208</v>
      </c>
      <c r="H350" s="52">
        <v>26</v>
      </c>
      <c r="I350" s="53">
        <f t="shared" si="146"/>
        <v>208</v>
      </c>
      <c r="J350" s="86"/>
      <c r="K350" s="87">
        <f t="shared" si="147"/>
        <v>0</v>
      </c>
      <c r="L350" s="86"/>
      <c r="M350" s="88">
        <f t="shared" si="148"/>
        <v>0</v>
      </c>
      <c r="N350" s="89"/>
      <c r="O350" s="87">
        <f t="shared" si="149"/>
        <v>0</v>
      </c>
      <c r="P350" s="57">
        <v>0</v>
      </c>
      <c r="Q350" s="57">
        <v>0</v>
      </c>
      <c r="R350" s="54"/>
      <c r="S350" s="55">
        <v>2</v>
      </c>
      <c r="T350" s="56"/>
      <c r="U350" s="57">
        <f t="shared" si="150"/>
        <v>0</v>
      </c>
      <c r="V350" s="57">
        <v>10</v>
      </c>
      <c r="W350" s="90">
        <v>7</v>
      </c>
      <c r="X350" s="56"/>
      <c r="Y350" s="91">
        <f t="shared" si="151"/>
        <v>0</v>
      </c>
      <c r="Z350" s="58"/>
      <c r="AA350" s="59"/>
      <c r="AB350" s="59">
        <v>0</v>
      </c>
      <c r="AC350" s="60">
        <f t="shared" si="152"/>
        <v>227</v>
      </c>
      <c r="AD350" s="60"/>
      <c r="AE350" s="61">
        <f t="shared" si="174"/>
        <v>4.54</v>
      </c>
      <c r="AF350" s="61">
        <v>0</v>
      </c>
      <c r="AG350" s="61">
        <v>0</v>
      </c>
      <c r="AH350" s="92"/>
      <c r="AI350" s="112">
        <v>100</v>
      </c>
      <c r="AJ350" s="93">
        <f t="shared" si="153"/>
        <v>122.46000000000001</v>
      </c>
      <c r="AK350" s="94"/>
      <c r="AL350" s="62"/>
      <c r="AM350" s="63">
        <f t="shared" si="154"/>
        <v>100</v>
      </c>
      <c r="AN350" s="63">
        <f t="shared" si="155"/>
        <v>1</v>
      </c>
      <c r="AO350" s="63">
        <f t="shared" si="156"/>
        <v>0</v>
      </c>
      <c r="AP350" s="63"/>
      <c r="AQ350" s="63">
        <f t="shared" si="157"/>
        <v>20</v>
      </c>
      <c r="AR350" s="63">
        <f t="shared" si="158"/>
        <v>1</v>
      </c>
      <c r="AS350" s="63">
        <f t="shared" si="159"/>
        <v>0</v>
      </c>
      <c r="AT350" s="63">
        <f t="shared" si="160"/>
        <v>0</v>
      </c>
      <c r="AU350" s="63">
        <f t="shared" si="161"/>
        <v>0</v>
      </c>
      <c r="AV350" s="63">
        <f t="shared" si="162"/>
        <v>0</v>
      </c>
      <c r="AW350" s="63">
        <f t="shared" si="163"/>
        <v>2</v>
      </c>
      <c r="AX350" s="63">
        <f t="shared" si="164"/>
        <v>2</v>
      </c>
      <c r="AY350" s="64">
        <f t="shared" si="165"/>
        <v>0.46000000000000796</v>
      </c>
      <c r="AZ350" s="65">
        <f t="shared" si="166"/>
        <v>122.46000000000001</v>
      </c>
      <c r="BA350" s="45"/>
      <c r="BB350" s="66">
        <f t="shared" si="167"/>
        <v>122.46000000000001</v>
      </c>
      <c r="BC350" s="62">
        <f t="shared" si="168"/>
        <v>22.460000000000008</v>
      </c>
      <c r="BD350" s="62">
        <f t="shared" si="169"/>
        <v>22.460000000000008</v>
      </c>
      <c r="BE350" s="62">
        <f t="shared" si="170"/>
        <v>2.460000000000008</v>
      </c>
      <c r="BF350" s="62">
        <f t="shared" si="171"/>
        <v>2.460000000000008</v>
      </c>
      <c r="BG350" s="62">
        <f t="shared" si="172"/>
        <v>2.460000000000008</v>
      </c>
      <c r="BH350" s="62">
        <f t="shared" si="173"/>
        <v>0.46000000000000796</v>
      </c>
      <c r="BI350" s="62"/>
    </row>
    <row r="351" spans="1:61" ht="30" customHeight="1">
      <c r="A351" s="83">
        <v>339</v>
      </c>
      <c r="B351" s="50" t="s">
        <v>769</v>
      </c>
      <c r="C351" s="84" t="s">
        <v>109</v>
      </c>
      <c r="D351" s="84" t="s">
        <v>770</v>
      </c>
      <c r="E351" s="85" t="s">
        <v>734</v>
      </c>
      <c r="F351" s="68">
        <v>45140</v>
      </c>
      <c r="G351" s="51">
        <v>208</v>
      </c>
      <c r="H351" s="52">
        <v>26</v>
      </c>
      <c r="I351" s="53">
        <f t="shared" si="146"/>
        <v>208</v>
      </c>
      <c r="J351" s="86"/>
      <c r="K351" s="87">
        <f t="shared" si="147"/>
        <v>0</v>
      </c>
      <c r="L351" s="86"/>
      <c r="M351" s="88">
        <f t="shared" si="148"/>
        <v>0</v>
      </c>
      <c r="N351" s="89"/>
      <c r="O351" s="87">
        <f t="shared" si="149"/>
        <v>0</v>
      </c>
      <c r="P351" s="57">
        <v>0</v>
      </c>
      <c r="Q351" s="57">
        <v>0</v>
      </c>
      <c r="R351" s="54"/>
      <c r="S351" s="55">
        <v>2</v>
      </c>
      <c r="T351" s="56"/>
      <c r="U351" s="57">
        <f t="shared" si="150"/>
        <v>0</v>
      </c>
      <c r="V351" s="57">
        <v>10</v>
      </c>
      <c r="W351" s="90">
        <v>7</v>
      </c>
      <c r="X351" s="56"/>
      <c r="Y351" s="91">
        <f t="shared" si="151"/>
        <v>0</v>
      </c>
      <c r="Z351" s="58"/>
      <c r="AA351" s="59"/>
      <c r="AB351" s="59">
        <v>0</v>
      </c>
      <c r="AC351" s="60">
        <f t="shared" si="152"/>
        <v>227</v>
      </c>
      <c r="AD351" s="60"/>
      <c r="AE351" s="61">
        <f t="shared" si="174"/>
        <v>4.54</v>
      </c>
      <c r="AF351" s="61">
        <v>0</v>
      </c>
      <c r="AG351" s="61">
        <v>0</v>
      </c>
      <c r="AH351" s="92"/>
      <c r="AI351" s="112">
        <v>100</v>
      </c>
      <c r="AJ351" s="93">
        <f t="shared" si="153"/>
        <v>122.46000000000001</v>
      </c>
      <c r="AK351" s="94"/>
      <c r="AL351" s="62"/>
      <c r="AM351" s="63">
        <f t="shared" si="154"/>
        <v>100</v>
      </c>
      <c r="AN351" s="63">
        <f t="shared" si="155"/>
        <v>1</v>
      </c>
      <c r="AO351" s="63">
        <f t="shared" si="156"/>
        <v>0</v>
      </c>
      <c r="AP351" s="63"/>
      <c r="AQ351" s="63">
        <f t="shared" si="157"/>
        <v>20</v>
      </c>
      <c r="AR351" s="63">
        <f t="shared" si="158"/>
        <v>1</v>
      </c>
      <c r="AS351" s="63">
        <f t="shared" si="159"/>
        <v>0</v>
      </c>
      <c r="AT351" s="63">
        <f t="shared" si="160"/>
        <v>0</v>
      </c>
      <c r="AU351" s="63">
        <f t="shared" si="161"/>
        <v>0</v>
      </c>
      <c r="AV351" s="63">
        <f t="shared" si="162"/>
        <v>0</v>
      </c>
      <c r="AW351" s="63">
        <f t="shared" si="163"/>
        <v>2</v>
      </c>
      <c r="AX351" s="63">
        <f t="shared" si="164"/>
        <v>2</v>
      </c>
      <c r="AY351" s="64">
        <f t="shared" si="165"/>
        <v>0.46000000000000796</v>
      </c>
      <c r="AZ351" s="65">
        <f t="shared" si="166"/>
        <v>122.46000000000001</v>
      </c>
      <c r="BA351" s="45"/>
      <c r="BB351" s="66">
        <f t="shared" si="167"/>
        <v>122.46000000000001</v>
      </c>
      <c r="BC351" s="62">
        <f t="shared" si="168"/>
        <v>22.460000000000008</v>
      </c>
      <c r="BD351" s="62">
        <f t="shared" si="169"/>
        <v>22.460000000000008</v>
      </c>
      <c r="BE351" s="62">
        <f t="shared" si="170"/>
        <v>2.460000000000008</v>
      </c>
      <c r="BF351" s="62">
        <f t="shared" si="171"/>
        <v>2.460000000000008</v>
      </c>
      <c r="BG351" s="62">
        <f t="shared" si="172"/>
        <v>2.460000000000008</v>
      </c>
      <c r="BH351" s="62">
        <f t="shared" si="173"/>
        <v>0.46000000000000796</v>
      </c>
      <c r="BI351" s="62"/>
    </row>
    <row r="352" spans="1:61" ht="30" customHeight="1">
      <c r="A352" s="83">
        <v>340</v>
      </c>
      <c r="B352" s="50" t="s">
        <v>771</v>
      </c>
      <c r="C352" s="84" t="s">
        <v>772</v>
      </c>
      <c r="D352" s="84" t="s">
        <v>773</v>
      </c>
      <c r="E352" s="85" t="s">
        <v>734</v>
      </c>
      <c r="F352" s="68">
        <v>45170</v>
      </c>
      <c r="G352" s="51">
        <v>208</v>
      </c>
      <c r="H352" s="52">
        <v>26</v>
      </c>
      <c r="I352" s="53">
        <f t="shared" si="146"/>
        <v>208</v>
      </c>
      <c r="J352" s="86"/>
      <c r="K352" s="87">
        <f t="shared" si="147"/>
        <v>0</v>
      </c>
      <c r="L352" s="86"/>
      <c r="M352" s="88">
        <f t="shared" si="148"/>
        <v>0</v>
      </c>
      <c r="N352" s="89"/>
      <c r="O352" s="87">
        <f t="shared" si="149"/>
        <v>0</v>
      </c>
      <c r="P352" s="57">
        <v>0</v>
      </c>
      <c r="Q352" s="57">
        <v>0</v>
      </c>
      <c r="R352" s="54"/>
      <c r="S352" s="55">
        <v>2</v>
      </c>
      <c r="T352" s="56"/>
      <c r="U352" s="57">
        <f t="shared" si="150"/>
        <v>0</v>
      </c>
      <c r="V352" s="57">
        <v>10</v>
      </c>
      <c r="W352" s="90">
        <v>7</v>
      </c>
      <c r="X352" s="56"/>
      <c r="Y352" s="91">
        <f t="shared" si="151"/>
        <v>0</v>
      </c>
      <c r="Z352" s="58"/>
      <c r="AA352" s="59"/>
      <c r="AB352" s="59">
        <v>0</v>
      </c>
      <c r="AC352" s="60">
        <f t="shared" si="152"/>
        <v>227</v>
      </c>
      <c r="AD352" s="60"/>
      <c r="AE352" s="61">
        <f t="shared" si="174"/>
        <v>4.54</v>
      </c>
      <c r="AF352" s="61">
        <v>0</v>
      </c>
      <c r="AG352" s="61">
        <v>0</v>
      </c>
      <c r="AH352" s="92"/>
      <c r="AI352" s="112">
        <v>100</v>
      </c>
      <c r="AJ352" s="93">
        <f t="shared" si="153"/>
        <v>122.46000000000001</v>
      </c>
      <c r="AK352" s="94"/>
      <c r="AL352" s="62"/>
      <c r="AM352" s="63">
        <f t="shared" si="154"/>
        <v>100</v>
      </c>
      <c r="AN352" s="63">
        <f t="shared" si="155"/>
        <v>1</v>
      </c>
      <c r="AO352" s="63">
        <f t="shared" si="156"/>
        <v>0</v>
      </c>
      <c r="AP352" s="63"/>
      <c r="AQ352" s="63">
        <f t="shared" si="157"/>
        <v>20</v>
      </c>
      <c r="AR352" s="63">
        <f t="shared" si="158"/>
        <v>1</v>
      </c>
      <c r="AS352" s="63">
        <f t="shared" si="159"/>
        <v>0</v>
      </c>
      <c r="AT352" s="63">
        <f t="shared" si="160"/>
        <v>0</v>
      </c>
      <c r="AU352" s="63">
        <f t="shared" si="161"/>
        <v>0</v>
      </c>
      <c r="AV352" s="63">
        <f t="shared" si="162"/>
        <v>0</v>
      </c>
      <c r="AW352" s="63">
        <f t="shared" si="163"/>
        <v>2</v>
      </c>
      <c r="AX352" s="63">
        <f t="shared" si="164"/>
        <v>2</v>
      </c>
      <c r="AY352" s="64">
        <f t="shared" si="165"/>
        <v>0.46000000000000796</v>
      </c>
      <c r="AZ352" s="65">
        <f t="shared" si="166"/>
        <v>122.46000000000001</v>
      </c>
      <c r="BA352" s="45"/>
      <c r="BB352" s="66">
        <f t="shared" si="167"/>
        <v>122.46000000000001</v>
      </c>
      <c r="BC352" s="62">
        <f t="shared" si="168"/>
        <v>22.460000000000008</v>
      </c>
      <c r="BD352" s="62">
        <f t="shared" si="169"/>
        <v>22.460000000000008</v>
      </c>
      <c r="BE352" s="62">
        <f t="shared" si="170"/>
        <v>2.460000000000008</v>
      </c>
      <c r="BF352" s="62">
        <f t="shared" si="171"/>
        <v>2.460000000000008</v>
      </c>
      <c r="BG352" s="62">
        <f t="shared" si="172"/>
        <v>2.460000000000008</v>
      </c>
      <c r="BH352" s="62">
        <f t="shared" si="173"/>
        <v>0.46000000000000796</v>
      </c>
      <c r="BI352" s="62"/>
    </row>
    <row r="353" spans="1:61" ht="30" customHeight="1">
      <c r="A353" s="83">
        <v>341</v>
      </c>
      <c r="B353" s="50" t="s">
        <v>774</v>
      </c>
      <c r="C353" s="84" t="s">
        <v>775</v>
      </c>
      <c r="D353" s="84" t="s">
        <v>156</v>
      </c>
      <c r="E353" s="85" t="s">
        <v>734</v>
      </c>
      <c r="F353" s="68">
        <v>45181</v>
      </c>
      <c r="G353" s="51">
        <v>208</v>
      </c>
      <c r="H353" s="52">
        <v>26</v>
      </c>
      <c r="I353" s="53">
        <f t="shared" si="146"/>
        <v>208</v>
      </c>
      <c r="J353" s="86"/>
      <c r="K353" s="87">
        <f t="shared" si="147"/>
        <v>0</v>
      </c>
      <c r="L353" s="86"/>
      <c r="M353" s="88">
        <f t="shared" si="148"/>
        <v>0</v>
      </c>
      <c r="N353" s="89"/>
      <c r="O353" s="87">
        <f t="shared" si="149"/>
        <v>0</v>
      </c>
      <c r="P353" s="57">
        <v>0</v>
      </c>
      <c r="Q353" s="57">
        <v>0</v>
      </c>
      <c r="R353" s="54"/>
      <c r="S353" s="55">
        <v>2</v>
      </c>
      <c r="T353" s="56"/>
      <c r="U353" s="57">
        <f t="shared" si="150"/>
        <v>0</v>
      </c>
      <c r="V353" s="57">
        <v>9.6150000000000002</v>
      </c>
      <c r="W353" s="90">
        <v>7</v>
      </c>
      <c r="X353" s="56">
        <v>8</v>
      </c>
      <c r="Y353" s="91">
        <f t="shared" si="151"/>
        <v>8</v>
      </c>
      <c r="Z353" s="58"/>
      <c r="AA353" s="59"/>
      <c r="AB353" s="59">
        <v>0</v>
      </c>
      <c r="AC353" s="60">
        <f t="shared" si="152"/>
        <v>218.61500000000001</v>
      </c>
      <c r="AD353" s="60"/>
      <c r="AE353" s="61">
        <f t="shared" si="174"/>
        <v>4.3723000000000001</v>
      </c>
      <c r="AF353" s="61">
        <v>0</v>
      </c>
      <c r="AG353" s="61">
        <v>0</v>
      </c>
      <c r="AH353" s="92"/>
      <c r="AI353" s="112">
        <v>100</v>
      </c>
      <c r="AJ353" s="93">
        <f t="shared" si="153"/>
        <v>114.24270000000001</v>
      </c>
      <c r="AK353" s="94"/>
      <c r="AL353" s="62"/>
      <c r="AM353" s="63">
        <f t="shared" si="154"/>
        <v>100</v>
      </c>
      <c r="AN353" s="63">
        <f t="shared" si="155"/>
        <v>1</v>
      </c>
      <c r="AO353" s="63">
        <f t="shared" si="156"/>
        <v>0</v>
      </c>
      <c r="AP353" s="63"/>
      <c r="AQ353" s="63">
        <f t="shared" si="157"/>
        <v>0</v>
      </c>
      <c r="AR353" s="63">
        <f t="shared" si="158"/>
        <v>0</v>
      </c>
      <c r="AS353" s="63">
        <f t="shared" si="159"/>
        <v>10</v>
      </c>
      <c r="AT353" s="63">
        <f t="shared" si="160"/>
        <v>1</v>
      </c>
      <c r="AU353" s="63">
        <f t="shared" si="161"/>
        <v>0</v>
      </c>
      <c r="AV353" s="63">
        <f t="shared" si="162"/>
        <v>0</v>
      </c>
      <c r="AW353" s="63">
        <f t="shared" si="163"/>
        <v>4</v>
      </c>
      <c r="AX353" s="63">
        <f t="shared" si="164"/>
        <v>4</v>
      </c>
      <c r="AY353" s="64">
        <f t="shared" si="165"/>
        <v>0.24270000000001346</v>
      </c>
      <c r="AZ353" s="65">
        <f t="shared" si="166"/>
        <v>114.24270000000001</v>
      </c>
      <c r="BA353" s="45"/>
      <c r="BB353" s="66">
        <f t="shared" si="167"/>
        <v>114.24270000000001</v>
      </c>
      <c r="BC353" s="62">
        <f t="shared" si="168"/>
        <v>14.242700000000013</v>
      </c>
      <c r="BD353" s="62">
        <f t="shared" si="169"/>
        <v>14.242700000000013</v>
      </c>
      <c r="BE353" s="62">
        <f t="shared" si="170"/>
        <v>14.242700000000013</v>
      </c>
      <c r="BF353" s="62">
        <f t="shared" si="171"/>
        <v>4.2427000000000135</v>
      </c>
      <c r="BG353" s="62">
        <f t="shared" si="172"/>
        <v>4.2427000000000135</v>
      </c>
      <c r="BH353" s="62">
        <f t="shared" si="173"/>
        <v>0.24270000000001346</v>
      </c>
      <c r="BI353" s="62"/>
    </row>
    <row r="354" spans="1:61" ht="30" customHeight="1">
      <c r="A354" s="83">
        <v>342</v>
      </c>
      <c r="B354" s="50" t="s">
        <v>776</v>
      </c>
      <c r="C354" s="84" t="s">
        <v>777</v>
      </c>
      <c r="D354" s="84" t="s">
        <v>473</v>
      </c>
      <c r="E354" s="85" t="s">
        <v>734</v>
      </c>
      <c r="F354" s="68">
        <v>45292</v>
      </c>
      <c r="G354" s="51">
        <v>208</v>
      </c>
      <c r="H354" s="52">
        <v>26</v>
      </c>
      <c r="I354" s="53">
        <f t="shared" si="146"/>
        <v>208</v>
      </c>
      <c r="J354" s="86"/>
      <c r="K354" s="87">
        <f t="shared" si="147"/>
        <v>0</v>
      </c>
      <c r="L354" s="86"/>
      <c r="M354" s="88">
        <f t="shared" si="148"/>
        <v>0</v>
      </c>
      <c r="N354" s="89"/>
      <c r="O354" s="87">
        <f t="shared" si="149"/>
        <v>0</v>
      </c>
      <c r="P354" s="57">
        <v>0</v>
      </c>
      <c r="Q354" s="57">
        <v>0</v>
      </c>
      <c r="R354" s="54"/>
      <c r="S354" s="55">
        <v>2</v>
      </c>
      <c r="T354" s="56"/>
      <c r="U354" s="57">
        <f t="shared" si="150"/>
        <v>0</v>
      </c>
      <c r="V354" s="57">
        <v>9.5690000000000008</v>
      </c>
      <c r="W354" s="90">
        <v>7</v>
      </c>
      <c r="X354" s="56">
        <v>8.9499999999999993</v>
      </c>
      <c r="Y354" s="91">
        <f t="shared" si="151"/>
        <v>8.9499999999999993</v>
      </c>
      <c r="Z354" s="58"/>
      <c r="AA354" s="59"/>
      <c r="AB354" s="59">
        <v>0</v>
      </c>
      <c r="AC354" s="60">
        <f t="shared" si="152"/>
        <v>217.619</v>
      </c>
      <c r="AD354" s="60"/>
      <c r="AE354" s="61">
        <f t="shared" si="174"/>
        <v>4.3523800000000001</v>
      </c>
      <c r="AF354" s="61">
        <v>0</v>
      </c>
      <c r="AG354" s="61">
        <v>0</v>
      </c>
      <c r="AH354" s="92"/>
      <c r="AI354" s="112">
        <v>100</v>
      </c>
      <c r="AJ354" s="93">
        <f t="shared" si="153"/>
        <v>113.26661999999999</v>
      </c>
      <c r="AK354" s="94"/>
      <c r="AL354" s="62"/>
      <c r="AM354" s="63">
        <f t="shared" si="154"/>
        <v>100</v>
      </c>
      <c r="AN354" s="63">
        <f t="shared" si="155"/>
        <v>1</v>
      </c>
      <c r="AO354" s="63">
        <f t="shared" si="156"/>
        <v>0</v>
      </c>
      <c r="AP354" s="63"/>
      <c r="AQ354" s="63">
        <f t="shared" si="157"/>
        <v>0</v>
      </c>
      <c r="AR354" s="63">
        <f t="shared" si="158"/>
        <v>0</v>
      </c>
      <c r="AS354" s="63">
        <f t="shared" si="159"/>
        <v>10</v>
      </c>
      <c r="AT354" s="63">
        <f t="shared" si="160"/>
        <v>1</v>
      </c>
      <c r="AU354" s="63">
        <f t="shared" si="161"/>
        <v>0</v>
      </c>
      <c r="AV354" s="63">
        <f t="shared" si="162"/>
        <v>0</v>
      </c>
      <c r="AW354" s="63">
        <f t="shared" si="163"/>
        <v>3</v>
      </c>
      <c r="AX354" s="63">
        <f t="shared" si="164"/>
        <v>3</v>
      </c>
      <c r="AY354" s="64">
        <f t="shared" si="165"/>
        <v>0.26661999999998898</v>
      </c>
      <c r="AZ354" s="65">
        <f t="shared" si="166"/>
        <v>113.26661999999999</v>
      </c>
      <c r="BA354" s="45"/>
      <c r="BB354" s="66">
        <f t="shared" si="167"/>
        <v>113.26661999999999</v>
      </c>
      <c r="BC354" s="62">
        <f t="shared" si="168"/>
        <v>13.266619999999989</v>
      </c>
      <c r="BD354" s="62">
        <f t="shared" si="169"/>
        <v>13.266619999999989</v>
      </c>
      <c r="BE354" s="62">
        <f t="shared" si="170"/>
        <v>13.266619999999989</v>
      </c>
      <c r="BF354" s="62">
        <f t="shared" si="171"/>
        <v>3.266619999999989</v>
      </c>
      <c r="BG354" s="62">
        <f t="shared" si="172"/>
        <v>3.266619999999989</v>
      </c>
      <c r="BH354" s="62">
        <f t="shared" si="173"/>
        <v>0.26661999999998898</v>
      </c>
      <c r="BI354" s="62"/>
    </row>
    <row r="355" spans="1:61" ht="30" customHeight="1">
      <c r="A355" s="83">
        <v>343</v>
      </c>
      <c r="B355" s="50" t="s">
        <v>778</v>
      </c>
      <c r="C355" s="84" t="s">
        <v>779</v>
      </c>
      <c r="D355" s="84" t="s">
        <v>780</v>
      </c>
      <c r="E355" s="85" t="s">
        <v>734</v>
      </c>
      <c r="F355" s="68">
        <v>45306</v>
      </c>
      <c r="G355" s="51">
        <v>208</v>
      </c>
      <c r="H355" s="52">
        <v>26</v>
      </c>
      <c r="I355" s="53">
        <f t="shared" si="146"/>
        <v>208</v>
      </c>
      <c r="J355" s="86"/>
      <c r="K355" s="87">
        <f t="shared" si="147"/>
        <v>0</v>
      </c>
      <c r="L355" s="86"/>
      <c r="M355" s="88">
        <f t="shared" si="148"/>
        <v>0</v>
      </c>
      <c r="N355" s="89"/>
      <c r="O355" s="87">
        <f t="shared" si="149"/>
        <v>0</v>
      </c>
      <c r="P355" s="57">
        <v>0</v>
      </c>
      <c r="Q355" s="57">
        <v>0</v>
      </c>
      <c r="R355" s="54"/>
      <c r="S355" s="55">
        <v>2</v>
      </c>
      <c r="T355" s="56"/>
      <c r="U355" s="57">
        <f t="shared" si="150"/>
        <v>0</v>
      </c>
      <c r="V355" s="57">
        <v>10</v>
      </c>
      <c r="W355" s="90">
        <v>7</v>
      </c>
      <c r="X355" s="56"/>
      <c r="Y355" s="91">
        <f t="shared" si="151"/>
        <v>0</v>
      </c>
      <c r="Z355" s="58"/>
      <c r="AA355" s="59"/>
      <c r="AB355" s="59">
        <v>0</v>
      </c>
      <c r="AC355" s="60">
        <f t="shared" si="152"/>
        <v>227</v>
      </c>
      <c r="AD355" s="60"/>
      <c r="AE355" s="61">
        <f t="shared" si="174"/>
        <v>4.54</v>
      </c>
      <c r="AF355" s="61">
        <v>0</v>
      </c>
      <c r="AG355" s="61">
        <v>0</v>
      </c>
      <c r="AH355" s="92"/>
      <c r="AI355" s="112">
        <v>100</v>
      </c>
      <c r="AJ355" s="93">
        <f t="shared" si="153"/>
        <v>122.46000000000001</v>
      </c>
      <c r="AK355" s="94"/>
      <c r="AL355" s="62"/>
      <c r="AM355" s="63">
        <f t="shared" si="154"/>
        <v>100</v>
      </c>
      <c r="AN355" s="63">
        <f t="shared" si="155"/>
        <v>1</v>
      </c>
      <c r="AO355" s="63">
        <f t="shared" si="156"/>
        <v>0</v>
      </c>
      <c r="AP355" s="63"/>
      <c r="AQ355" s="63">
        <f t="shared" si="157"/>
        <v>20</v>
      </c>
      <c r="AR355" s="63">
        <f t="shared" si="158"/>
        <v>1</v>
      </c>
      <c r="AS355" s="63">
        <f t="shared" si="159"/>
        <v>0</v>
      </c>
      <c r="AT355" s="63">
        <f t="shared" si="160"/>
        <v>0</v>
      </c>
      <c r="AU355" s="63">
        <f t="shared" si="161"/>
        <v>0</v>
      </c>
      <c r="AV355" s="63">
        <f t="shared" si="162"/>
        <v>0</v>
      </c>
      <c r="AW355" s="63">
        <f t="shared" si="163"/>
        <v>2</v>
      </c>
      <c r="AX355" s="63">
        <f t="shared" si="164"/>
        <v>2</v>
      </c>
      <c r="AY355" s="64">
        <f t="shared" si="165"/>
        <v>0.46000000000000796</v>
      </c>
      <c r="AZ355" s="65">
        <f t="shared" si="166"/>
        <v>122.46000000000001</v>
      </c>
      <c r="BA355" s="45"/>
      <c r="BB355" s="66">
        <f t="shared" si="167"/>
        <v>122.46000000000001</v>
      </c>
      <c r="BC355" s="62">
        <f t="shared" si="168"/>
        <v>22.460000000000008</v>
      </c>
      <c r="BD355" s="62">
        <f t="shared" si="169"/>
        <v>22.460000000000008</v>
      </c>
      <c r="BE355" s="62">
        <f t="shared" si="170"/>
        <v>2.460000000000008</v>
      </c>
      <c r="BF355" s="62">
        <f t="shared" si="171"/>
        <v>2.460000000000008</v>
      </c>
      <c r="BG355" s="62">
        <f t="shared" si="172"/>
        <v>2.460000000000008</v>
      </c>
      <c r="BH355" s="62">
        <f t="shared" si="173"/>
        <v>0.46000000000000796</v>
      </c>
      <c r="BI355" s="62"/>
    </row>
    <row r="356" spans="1:61" ht="30" customHeight="1">
      <c r="A356" s="83">
        <v>344</v>
      </c>
      <c r="B356" s="50" t="s">
        <v>781</v>
      </c>
      <c r="C356" s="84" t="s">
        <v>782</v>
      </c>
      <c r="D356" s="84" t="s">
        <v>783</v>
      </c>
      <c r="E356" s="85" t="s">
        <v>734</v>
      </c>
      <c r="F356" s="68">
        <v>45401</v>
      </c>
      <c r="G356" s="51">
        <v>208</v>
      </c>
      <c r="H356" s="52">
        <v>26</v>
      </c>
      <c r="I356" s="53">
        <f t="shared" si="146"/>
        <v>208</v>
      </c>
      <c r="J356" s="86"/>
      <c r="K356" s="87">
        <f t="shared" si="147"/>
        <v>0</v>
      </c>
      <c r="L356" s="86"/>
      <c r="M356" s="88">
        <f t="shared" si="148"/>
        <v>0</v>
      </c>
      <c r="N356" s="89"/>
      <c r="O356" s="87">
        <f t="shared" si="149"/>
        <v>0</v>
      </c>
      <c r="P356" s="57">
        <v>0</v>
      </c>
      <c r="Q356" s="57">
        <v>0</v>
      </c>
      <c r="R356" s="54"/>
      <c r="S356" s="55">
        <v>0</v>
      </c>
      <c r="T356" s="56"/>
      <c r="U356" s="57">
        <f t="shared" si="150"/>
        <v>0</v>
      </c>
      <c r="V356" s="57">
        <v>10</v>
      </c>
      <c r="W356" s="90">
        <v>7</v>
      </c>
      <c r="X356" s="56"/>
      <c r="Y356" s="91">
        <f t="shared" si="151"/>
        <v>0</v>
      </c>
      <c r="Z356" s="58"/>
      <c r="AA356" s="59"/>
      <c r="AB356" s="59">
        <v>0</v>
      </c>
      <c r="AC356" s="60">
        <f t="shared" si="152"/>
        <v>225</v>
      </c>
      <c r="AD356" s="60"/>
      <c r="AE356" s="61">
        <f t="shared" si="174"/>
        <v>4.5</v>
      </c>
      <c r="AF356" s="61">
        <v>0</v>
      </c>
      <c r="AG356" s="61">
        <v>0</v>
      </c>
      <c r="AH356" s="92"/>
      <c r="AI356" s="112">
        <v>100</v>
      </c>
      <c r="AJ356" s="93">
        <f t="shared" si="153"/>
        <v>120.5</v>
      </c>
      <c r="AK356" s="94"/>
      <c r="AL356" s="62"/>
      <c r="AM356" s="63">
        <f t="shared" si="154"/>
        <v>100</v>
      </c>
      <c r="AN356" s="63">
        <f t="shared" si="155"/>
        <v>1</v>
      </c>
      <c r="AO356" s="63">
        <f t="shared" si="156"/>
        <v>0</v>
      </c>
      <c r="AP356" s="63"/>
      <c r="AQ356" s="63">
        <f t="shared" si="157"/>
        <v>20</v>
      </c>
      <c r="AR356" s="63">
        <f t="shared" si="158"/>
        <v>1</v>
      </c>
      <c r="AS356" s="63">
        <f t="shared" si="159"/>
        <v>0</v>
      </c>
      <c r="AT356" s="63">
        <f t="shared" si="160"/>
        <v>0</v>
      </c>
      <c r="AU356" s="63">
        <f t="shared" si="161"/>
        <v>0</v>
      </c>
      <c r="AV356" s="63">
        <f t="shared" si="162"/>
        <v>0</v>
      </c>
      <c r="AW356" s="63">
        <f t="shared" si="163"/>
        <v>0</v>
      </c>
      <c r="AX356" s="63">
        <f t="shared" si="164"/>
        <v>0</v>
      </c>
      <c r="AY356" s="64">
        <f t="shared" si="165"/>
        <v>0.5</v>
      </c>
      <c r="AZ356" s="65">
        <f t="shared" si="166"/>
        <v>120.5</v>
      </c>
      <c r="BA356" s="45"/>
      <c r="BB356" s="66">
        <f t="shared" si="167"/>
        <v>120.5</v>
      </c>
      <c r="BC356" s="62">
        <f t="shared" si="168"/>
        <v>20.5</v>
      </c>
      <c r="BD356" s="62">
        <f t="shared" si="169"/>
        <v>20.5</v>
      </c>
      <c r="BE356" s="62">
        <f t="shared" si="170"/>
        <v>0.5</v>
      </c>
      <c r="BF356" s="62">
        <f t="shared" si="171"/>
        <v>0.5</v>
      </c>
      <c r="BG356" s="62">
        <f t="shared" si="172"/>
        <v>0.5</v>
      </c>
      <c r="BH356" s="62">
        <f t="shared" si="173"/>
        <v>0.5</v>
      </c>
      <c r="BI356" s="62"/>
    </row>
    <row r="357" spans="1:61" ht="30" customHeight="1">
      <c r="A357" s="83">
        <v>345</v>
      </c>
      <c r="B357" s="50" t="s">
        <v>784</v>
      </c>
      <c r="C357" s="84" t="s">
        <v>785</v>
      </c>
      <c r="D357" s="84" t="s">
        <v>318</v>
      </c>
      <c r="E357" s="85" t="s">
        <v>734</v>
      </c>
      <c r="F357" s="68">
        <v>45427</v>
      </c>
      <c r="G357" s="51">
        <v>208</v>
      </c>
      <c r="H357" s="52">
        <v>26</v>
      </c>
      <c r="I357" s="53">
        <f t="shared" si="146"/>
        <v>208</v>
      </c>
      <c r="J357" s="86"/>
      <c r="K357" s="87">
        <f t="shared" si="147"/>
        <v>0</v>
      </c>
      <c r="L357" s="86"/>
      <c r="M357" s="88">
        <f t="shared" si="148"/>
        <v>0</v>
      </c>
      <c r="N357" s="89"/>
      <c r="O357" s="87">
        <f t="shared" si="149"/>
        <v>0</v>
      </c>
      <c r="P357" s="57">
        <v>0</v>
      </c>
      <c r="Q357" s="57">
        <v>0</v>
      </c>
      <c r="R357" s="54"/>
      <c r="S357" s="55">
        <v>0</v>
      </c>
      <c r="T357" s="56"/>
      <c r="U357" s="57">
        <f t="shared" si="150"/>
        <v>0</v>
      </c>
      <c r="V357" s="57">
        <v>9.8539999999999992</v>
      </c>
      <c r="W357" s="90">
        <v>7</v>
      </c>
      <c r="X357" s="56">
        <v>3.03</v>
      </c>
      <c r="Y357" s="91">
        <f t="shared" si="151"/>
        <v>3.03</v>
      </c>
      <c r="Z357" s="58"/>
      <c r="AA357" s="59"/>
      <c r="AB357" s="59">
        <v>0</v>
      </c>
      <c r="AC357" s="60">
        <f t="shared" si="152"/>
        <v>221.82399999999998</v>
      </c>
      <c r="AD357" s="60"/>
      <c r="AE357" s="61">
        <f t="shared" si="174"/>
        <v>4.4364799999999995</v>
      </c>
      <c r="AF357" s="61">
        <v>0</v>
      </c>
      <c r="AG357" s="61">
        <v>0</v>
      </c>
      <c r="AH357" s="92">
        <v>0.5</v>
      </c>
      <c r="AI357" s="112">
        <v>100</v>
      </c>
      <c r="AJ357" s="93">
        <f t="shared" si="153"/>
        <v>116.88751999999999</v>
      </c>
      <c r="AK357" s="94"/>
      <c r="AL357" s="62"/>
      <c r="AM357" s="63">
        <f t="shared" si="154"/>
        <v>100</v>
      </c>
      <c r="AN357" s="63">
        <f t="shared" si="155"/>
        <v>1</v>
      </c>
      <c r="AO357" s="63">
        <f t="shared" si="156"/>
        <v>0</v>
      </c>
      <c r="AP357" s="63"/>
      <c r="AQ357" s="63">
        <f t="shared" si="157"/>
        <v>0</v>
      </c>
      <c r="AR357" s="63">
        <f t="shared" si="158"/>
        <v>0</v>
      </c>
      <c r="AS357" s="63">
        <f t="shared" si="159"/>
        <v>10</v>
      </c>
      <c r="AT357" s="63">
        <f t="shared" si="160"/>
        <v>1</v>
      </c>
      <c r="AU357" s="63">
        <f t="shared" si="161"/>
        <v>5</v>
      </c>
      <c r="AV357" s="63">
        <f t="shared" si="162"/>
        <v>1</v>
      </c>
      <c r="AW357" s="63">
        <f t="shared" si="163"/>
        <v>1</v>
      </c>
      <c r="AX357" s="63">
        <f t="shared" si="164"/>
        <v>1</v>
      </c>
      <c r="AY357" s="64">
        <f t="shared" si="165"/>
        <v>0.88751999999999498</v>
      </c>
      <c r="AZ357" s="65">
        <f t="shared" si="166"/>
        <v>116.88751999999999</v>
      </c>
      <c r="BA357" s="45"/>
      <c r="BB357" s="66">
        <f t="shared" si="167"/>
        <v>116.88751999999999</v>
      </c>
      <c r="BC357" s="62">
        <f t="shared" si="168"/>
        <v>16.887519999999995</v>
      </c>
      <c r="BD357" s="62">
        <f t="shared" si="169"/>
        <v>16.887519999999995</v>
      </c>
      <c r="BE357" s="62">
        <f t="shared" si="170"/>
        <v>16.887519999999995</v>
      </c>
      <c r="BF357" s="62">
        <f t="shared" si="171"/>
        <v>6.887519999999995</v>
      </c>
      <c r="BG357" s="62">
        <f t="shared" si="172"/>
        <v>1.887519999999995</v>
      </c>
      <c r="BH357" s="62">
        <f t="shared" si="173"/>
        <v>0.88751999999999498</v>
      </c>
      <c r="BI357" s="62"/>
    </row>
    <row r="358" spans="1:61" ht="30" customHeight="1">
      <c r="A358" s="83">
        <v>346</v>
      </c>
      <c r="B358" s="50" t="s">
        <v>786</v>
      </c>
      <c r="C358" s="84" t="s">
        <v>787</v>
      </c>
      <c r="D358" s="84" t="s">
        <v>345</v>
      </c>
      <c r="E358" s="85" t="s">
        <v>734</v>
      </c>
      <c r="F358" s="68">
        <v>45439</v>
      </c>
      <c r="G358" s="51">
        <v>208</v>
      </c>
      <c r="H358" s="52">
        <v>26</v>
      </c>
      <c r="I358" s="53">
        <f t="shared" si="146"/>
        <v>208</v>
      </c>
      <c r="J358" s="86"/>
      <c r="K358" s="87">
        <f t="shared" si="147"/>
        <v>0</v>
      </c>
      <c r="L358" s="86"/>
      <c r="M358" s="88">
        <f t="shared" si="148"/>
        <v>0</v>
      </c>
      <c r="N358" s="89"/>
      <c r="O358" s="87">
        <f t="shared" si="149"/>
        <v>0</v>
      </c>
      <c r="P358" s="57">
        <v>0</v>
      </c>
      <c r="Q358" s="57">
        <v>0</v>
      </c>
      <c r="R358" s="54"/>
      <c r="S358" s="55">
        <v>0</v>
      </c>
      <c r="T358" s="56"/>
      <c r="U358" s="57">
        <f t="shared" si="150"/>
        <v>0</v>
      </c>
      <c r="V358" s="57">
        <v>9.6150000000000002</v>
      </c>
      <c r="W358" s="90">
        <v>7</v>
      </c>
      <c r="X358" s="56">
        <v>8</v>
      </c>
      <c r="Y358" s="91">
        <f t="shared" si="151"/>
        <v>8</v>
      </c>
      <c r="Z358" s="58"/>
      <c r="AA358" s="59"/>
      <c r="AB358" s="59">
        <v>0</v>
      </c>
      <c r="AC358" s="60">
        <f t="shared" si="152"/>
        <v>216.61500000000001</v>
      </c>
      <c r="AD358" s="60"/>
      <c r="AE358" s="61">
        <f t="shared" si="174"/>
        <v>4.3323</v>
      </c>
      <c r="AF358" s="61">
        <v>0</v>
      </c>
      <c r="AG358" s="61">
        <v>0</v>
      </c>
      <c r="AH358" s="92"/>
      <c r="AI358" s="112">
        <v>100</v>
      </c>
      <c r="AJ358" s="93">
        <f t="shared" si="153"/>
        <v>112.28270000000001</v>
      </c>
      <c r="AK358" s="94"/>
      <c r="AL358" s="62"/>
      <c r="AM358" s="63">
        <f t="shared" si="154"/>
        <v>100</v>
      </c>
      <c r="AN358" s="63">
        <f t="shared" si="155"/>
        <v>1</v>
      </c>
      <c r="AO358" s="63">
        <f t="shared" si="156"/>
        <v>0</v>
      </c>
      <c r="AP358" s="63"/>
      <c r="AQ358" s="63">
        <f t="shared" si="157"/>
        <v>0</v>
      </c>
      <c r="AR358" s="63">
        <f t="shared" si="158"/>
        <v>0</v>
      </c>
      <c r="AS358" s="63">
        <f t="shared" si="159"/>
        <v>10</v>
      </c>
      <c r="AT358" s="63">
        <f t="shared" si="160"/>
        <v>1</v>
      </c>
      <c r="AU358" s="63">
        <f t="shared" si="161"/>
        <v>0</v>
      </c>
      <c r="AV358" s="63">
        <f t="shared" si="162"/>
        <v>0</v>
      </c>
      <c r="AW358" s="63">
        <f t="shared" si="163"/>
        <v>2</v>
      </c>
      <c r="AX358" s="63">
        <f t="shared" si="164"/>
        <v>2</v>
      </c>
      <c r="AY358" s="64">
        <f t="shared" si="165"/>
        <v>0.2827000000000055</v>
      </c>
      <c r="AZ358" s="65">
        <f t="shared" si="166"/>
        <v>112.28270000000001</v>
      </c>
      <c r="BA358" s="45"/>
      <c r="BB358" s="66">
        <f t="shared" si="167"/>
        <v>112.28270000000001</v>
      </c>
      <c r="BC358" s="62">
        <f t="shared" si="168"/>
        <v>12.282700000000006</v>
      </c>
      <c r="BD358" s="62">
        <f t="shared" si="169"/>
        <v>12.282700000000006</v>
      </c>
      <c r="BE358" s="62">
        <f t="shared" si="170"/>
        <v>12.282700000000006</v>
      </c>
      <c r="BF358" s="62">
        <f t="shared" si="171"/>
        <v>2.2827000000000055</v>
      </c>
      <c r="BG358" s="62">
        <f t="shared" si="172"/>
        <v>2.2827000000000055</v>
      </c>
      <c r="BH358" s="62">
        <f t="shared" si="173"/>
        <v>0.2827000000000055</v>
      </c>
      <c r="BI358" s="62"/>
    </row>
    <row r="359" spans="1:61" ht="30" customHeight="1">
      <c r="A359" s="83">
        <v>347</v>
      </c>
      <c r="B359" s="50" t="s">
        <v>788</v>
      </c>
      <c r="C359" s="84" t="s">
        <v>245</v>
      </c>
      <c r="D359" s="84" t="s">
        <v>669</v>
      </c>
      <c r="E359" s="85" t="s">
        <v>734</v>
      </c>
      <c r="F359" s="68">
        <v>45463</v>
      </c>
      <c r="G359" s="51">
        <v>208</v>
      </c>
      <c r="H359" s="52">
        <v>26</v>
      </c>
      <c r="I359" s="53">
        <f t="shared" si="146"/>
        <v>208</v>
      </c>
      <c r="J359" s="86"/>
      <c r="K359" s="87">
        <f t="shared" si="147"/>
        <v>0</v>
      </c>
      <c r="L359" s="86"/>
      <c r="M359" s="88">
        <f t="shared" si="148"/>
        <v>0</v>
      </c>
      <c r="N359" s="89"/>
      <c r="O359" s="87">
        <f t="shared" si="149"/>
        <v>0</v>
      </c>
      <c r="P359" s="57">
        <v>0</v>
      </c>
      <c r="Q359" s="57">
        <v>0</v>
      </c>
      <c r="R359" s="54"/>
      <c r="S359" s="55">
        <v>0</v>
      </c>
      <c r="T359" s="56"/>
      <c r="U359" s="57">
        <f t="shared" si="150"/>
        <v>0</v>
      </c>
      <c r="V359" s="57">
        <v>9.2309999999999999</v>
      </c>
      <c r="W359" s="90">
        <v>7</v>
      </c>
      <c r="X359" s="56">
        <v>16</v>
      </c>
      <c r="Y359" s="91">
        <f t="shared" si="151"/>
        <v>16</v>
      </c>
      <c r="Z359" s="58"/>
      <c r="AA359" s="59"/>
      <c r="AB359" s="59">
        <v>0</v>
      </c>
      <c r="AC359" s="60">
        <f t="shared" si="152"/>
        <v>208.23099999999999</v>
      </c>
      <c r="AD359" s="60"/>
      <c r="AE359" s="61">
        <f t="shared" si="174"/>
        <v>4.1646200000000002</v>
      </c>
      <c r="AF359" s="61">
        <v>0</v>
      </c>
      <c r="AG359" s="61">
        <v>0</v>
      </c>
      <c r="AH359" s="92">
        <v>0.5</v>
      </c>
      <c r="AI359" s="112">
        <v>100</v>
      </c>
      <c r="AJ359" s="93">
        <f t="shared" si="153"/>
        <v>103.56637999999998</v>
      </c>
      <c r="AK359" s="94"/>
      <c r="AL359" s="62"/>
      <c r="AM359" s="63">
        <f t="shared" si="154"/>
        <v>100</v>
      </c>
      <c r="AN359" s="63">
        <f t="shared" si="155"/>
        <v>1</v>
      </c>
      <c r="AO359" s="63">
        <f t="shared" si="156"/>
        <v>0</v>
      </c>
      <c r="AP359" s="63"/>
      <c r="AQ359" s="63">
        <f t="shared" si="157"/>
        <v>0</v>
      </c>
      <c r="AR359" s="63">
        <f t="shared" si="158"/>
        <v>0</v>
      </c>
      <c r="AS359" s="63">
        <f t="shared" si="159"/>
        <v>0</v>
      </c>
      <c r="AT359" s="63">
        <f t="shared" si="160"/>
        <v>0</v>
      </c>
      <c r="AU359" s="63">
        <f t="shared" si="161"/>
        <v>0</v>
      </c>
      <c r="AV359" s="63">
        <f t="shared" si="162"/>
        <v>0</v>
      </c>
      <c r="AW359" s="63">
        <f t="shared" si="163"/>
        <v>3</v>
      </c>
      <c r="AX359" s="63">
        <f t="shared" si="164"/>
        <v>3</v>
      </c>
      <c r="AY359" s="64">
        <f t="shared" si="165"/>
        <v>0.56637999999998101</v>
      </c>
      <c r="AZ359" s="65">
        <f t="shared" si="166"/>
        <v>103.56637999999998</v>
      </c>
      <c r="BA359" s="45"/>
      <c r="BB359" s="66">
        <f t="shared" si="167"/>
        <v>103.56637999999998</v>
      </c>
      <c r="BC359" s="62">
        <f t="shared" si="168"/>
        <v>3.566379999999981</v>
      </c>
      <c r="BD359" s="62">
        <f t="shared" si="169"/>
        <v>3.566379999999981</v>
      </c>
      <c r="BE359" s="62">
        <f t="shared" si="170"/>
        <v>3.566379999999981</v>
      </c>
      <c r="BF359" s="62">
        <f t="shared" si="171"/>
        <v>3.566379999999981</v>
      </c>
      <c r="BG359" s="62">
        <f t="shared" si="172"/>
        <v>3.566379999999981</v>
      </c>
      <c r="BH359" s="62">
        <f t="shared" si="173"/>
        <v>0.56637999999998101</v>
      </c>
      <c r="BI359" s="62"/>
    </row>
    <row r="360" spans="1:61" ht="30" customHeight="1">
      <c r="A360" s="83">
        <v>348</v>
      </c>
      <c r="B360" s="50" t="s">
        <v>789</v>
      </c>
      <c r="C360" s="84" t="s">
        <v>790</v>
      </c>
      <c r="D360" s="84" t="s">
        <v>136</v>
      </c>
      <c r="E360" s="85" t="s">
        <v>734</v>
      </c>
      <c r="F360" s="68">
        <v>45537</v>
      </c>
      <c r="G360" s="51">
        <v>208</v>
      </c>
      <c r="H360" s="52">
        <v>26</v>
      </c>
      <c r="I360" s="53">
        <f t="shared" si="146"/>
        <v>208</v>
      </c>
      <c r="J360" s="86"/>
      <c r="K360" s="87">
        <f t="shared" si="147"/>
        <v>0</v>
      </c>
      <c r="L360" s="86"/>
      <c r="M360" s="88">
        <f t="shared" si="148"/>
        <v>0</v>
      </c>
      <c r="N360" s="89"/>
      <c r="O360" s="87">
        <f t="shared" si="149"/>
        <v>0</v>
      </c>
      <c r="P360" s="57">
        <v>0</v>
      </c>
      <c r="Q360" s="57">
        <v>0</v>
      </c>
      <c r="R360" s="54"/>
      <c r="S360" s="55">
        <v>0</v>
      </c>
      <c r="T360" s="56"/>
      <c r="U360" s="57">
        <f t="shared" si="150"/>
        <v>0</v>
      </c>
      <c r="V360" s="57">
        <v>9.8580000000000005</v>
      </c>
      <c r="W360" s="90">
        <v>7</v>
      </c>
      <c r="X360" s="56">
        <v>3</v>
      </c>
      <c r="Y360" s="91">
        <f t="shared" si="151"/>
        <v>3</v>
      </c>
      <c r="Z360" s="58"/>
      <c r="AA360" s="59"/>
      <c r="AB360" s="59">
        <v>0</v>
      </c>
      <c r="AC360" s="60">
        <f t="shared" si="152"/>
        <v>221.858</v>
      </c>
      <c r="AD360" s="60"/>
      <c r="AE360" s="61">
        <f t="shared" si="174"/>
        <v>4.4371600000000004</v>
      </c>
      <c r="AF360" s="61">
        <v>0</v>
      </c>
      <c r="AG360" s="61">
        <v>0</v>
      </c>
      <c r="AH360" s="92">
        <v>0.5</v>
      </c>
      <c r="AI360" s="112">
        <v>100</v>
      </c>
      <c r="AJ360" s="93">
        <f t="shared" si="153"/>
        <v>116.92084</v>
      </c>
      <c r="AK360" s="94"/>
      <c r="AL360" s="62"/>
      <c r="AM360" s="63">
        <f t="shared" si="154"/>
        <v>100</v>
      </c>
      <c r="AN360" s="63">
        <f t="shared" si="155"/>
        <v>1</v>
      </c>
      <c r="AO360" s="63">
        <f t="shared" si="156"/>
        <v>0</v>
      </c>
      <c r="AP360" s="63"/>
      <c r="AQ360" s="63">
        <f t="shared" si="157"/>
        <v>0</v>
      </c>
      <c r="AR360" s="63">
        <f t="shared" si="158"/>
        <v>0</v>
      </c>
      <c r="AS360" s="63">
        <f t="shared" si="159"/>
        <v>10</v>
      </c>
      <c r="AT360" s="63">
        <f t="shared" si="160"/>
        <v>1</v>
      </c>
      <c r="AU360" s="63">
        <f t="shared" si="161"/>
        <v>5</v>
      </c>
      <c r="AV360" s="63">
        <f t="shared" si="162"/>
        <v>1</v>
      </c>
      <c r="AW360" s="63">
        <f t="shared" si="163"/>
        <v>1</v>
      </c>
      <c r="AX360" s="63">
        <f t="shared" si="164"/>
        <v>1</v>
      </c>
      <c r="AY360" s="64">
        <f t="shared" si="165"/>
        <v>0.92083999999999833</v>
      </c>
      <c r="AZ360" s="65">
        <f t="shared" si="166"/>
        <v>116.92084</v>
      </c>
      <c r="BA360" s="45"/>
      <c r="BB360" s="66">
        <f t="shared" si="167"/>
        <v>116.92084</v>
      </c>
      <c r="BC360" s="62">
        <f t="shared" si="168"/>
        <v>16.920839999999998</v>
      </c>
      <c r="BD360" s="62">
        <f t="shared" si="169"/>
        <v>16.920839999999998</v>
      </c>
      <c r="BE360" s="62">
        <f t="shared" si="170"/>
        <v>16.920839999999998</v>
      </c>
      <c r="BF360" s="62">
        <f t="shared" si="171"/>
        <v>6.9208399999999983</v>
      </c>
      <c r="BG360" s="62">
        <f t="shared" si="172"/>
        <v>1.9208399999999983</v>
      </c>
      <c r="BH360" s="62">
        <f t="shared" si="173"/>
        <v>0.92083999999999833</v>
      </c>
      <c r="BI360" s="62"/>
    </row>
    <row r="361" spans="1:61" ht="30" customHeight="1">
      <c r="A361" s="83">
        <v>349</v>
      </c>
      <c r="B361" s="50" t="s">
        <v>791</v>
      </c>
      <c r="C361" s="84" t="s">
        <v>196</v>
      </c>
      <c r="D361" s="84" t="s">
        <v>262</v>
      </c>
      <c r="E361" s="85" t="s">
        <v>734</v>
      </c>
      <c r="F361" s="68">
        <v>45537</v>
      </c>
      <c r="G361" s="51">
        <v>208</v>
      </c>
      <c r="H361" s="52">
        <v>26</v>
      </c>
      <c r="I361" s="53">
        <f t="shared" si="146"/>
        <v>208</v>
      </c>
      <c r="J361" s="86"/>
      <c r="K361" s="87">
        <f t="shared" si="147"/>
        <v>0</v>
      </c>
      <c r="L361" s="86"/>
      <c r="M361" s="88">
        <f t="shared" si="148"/>
        <v>0</v>
      </c>
      <c r="N361" s="89"/>
      <c r="O361" s="87">
        <f t="shared" si="149"/>
        <v>0</v>
      </c>
      <c r="P361" s="57">
        <v>0</v>
      </c>
      <c r="Q361" s="57">
        <v>0</v>
      </c>
      <c r="R361" s="54"/>
      <c r="S361" s="55">
        <v>0</v>
      </c>
      <c r="T361" s="56"/>
      <c r="U361" s="57">
        <f t="shared" si="150"/>
        <v>0</v>
      </c>
      <c r="V361" s="57">
        <v>10</v>
      </c>
      <c r="W361" s="90">
        <v>7</v>
      </c>
      <c r="X361" s="56"/>
      <c r="Y361" s="91">
        <f t="shared" si="151"/>
        <v>0</v>
      </c>
      <c r="Z361" s="58"/>
      <c r="AA361" s="59"/>
      <c r="AB361" s="59">
        <v>0</v>
      </c>
      <c r="AC361" s="60">
        <f t="shared" si="152"/>
        <v>225</v>
      </c>
      <c r="AD361" s="60"/>
      <c r="AE361" s="61">
        <f t="shared" si="174"/>
        <v>4.5</v>
      </c>
      <c r="AF361" s="61">
        <v>0</v>
      </c>
      <c r="AG361" s="61">
        <v>0</v>
      </c>
      <c r="AH361" s="92"/>
      <c r="AI361" s="112">
        <v>100</v>
      </c>
      <c r="AJ361" s="93">
        <f t="shared" si="153"/>
        <v>120.5</v>
      </c>
      <c r="AK361" s="94"/>
      <c r="AL361" s="62"/>
      <c r="AM361" s="63">
        <f t="shared" si="154"/>
        <v>100</v>
      </c>
      <c r="AN361" s="63">
        <f t="shared" si="155"/>
        <v>1</v>
      </c>
      <c r="AO361" s="63">
        <f t="shared" si="156"/>
        <v>0</v>
      </c>
      <c r="AP361" s="63"/>
      <c r="AQ361" s="63">
        <f t="shared" si="157"/>
        <v>20</v>
      </c>
      <c r="AR361" s="63">
        <f t="shared" si="158"/>
        <v>1</v>
      </c>
      <c r="AS361" s="63">
        <f t="shared" si="159"/>
        <v>0</v>
      </c>
      <c r="AT361" s="63">
        <f t="shared" si="160"/>
        <v>0</v>
      </c>
      <c r="AU361" s="63">
        <f t="shared" si="161"/>
        <v>0</v>
      </c>
      <c r="AV361" s="63">
        <f t="shared" si="162"/>
        <v>0</v>
      </c>
      <c r="AW361" s="63">
        <f t="shared" si="163"/>
        <v>0</v>
      </c>
      <c r="AX361" s="63">
        <f t="shared" si="164"/>
        <v>0</v>
      </c>
      <c r="AY361" s="64">
        <f t="shared" si="165"/>
        <v>0.5</v>
      </c>
      <c r="AZ361" s="65">
        <f t="shared" si="166"/>
        <v>120.5</v>
      </c>
      <c r="BA361" s="45"/>
      <c r="BB361" s="66">
        <f t="shared" si="167"/>
        <v>120.5</v>
      </c>
      <c r="BC361" s="62">
        <f t="shared" si="168"/>
        <v>20.5</v>
      </c>
      <c r="BD361" s="62">
        <f t="shared" si="169"/>
        <v>20.5</v>
      </c>
      <c r="BE361" s="62">
        <f t="shared" si="170"/>
        <v>0.5</v>
      </c>
      <c r="BF361" s="62">
        <f t="shared" si="171"/>
        <v>0.5</v>
      </c>
      <c r="BG361" s="62">
        <f t="shared" si="172"/>
        <v>0.5</v>
      </c>
      <c r="BH361" s="62">
        <f t="shared" si="173"/>
        <v>0.5</v>
      </c>
      <c r="BI361" s="62"/>
    </row>
    <row r="362" spans="1:61" ht="30" customHeight="1">
      <c r="A362" s="83">
        <v>350</v>
      </c>
      <c r="B362" s="50" t="s">
        <v>792</v>
      </c>
      <c r="C362" s="84" t="s">
        <v>348</v>
      </c>
      <c r="D362" s="84" t="s">
        <v>793</v>
      </c>
      <c r="E362" s="85" t="s">
        <v>734</v>
      </c>
      <c r="F362" s="68">
        <v>45544</v>
      </c>
      <c r="G362" s="51">
        <v>208</v>
      </c>
      <c r="H362" s="52">
        <v>26</v>
      </c>
      <c r="I362" s="53">
        <f t="shared" si="146"/>
        <v>208</v>
      </c>
      <c r="J362" s="86"/>
      <c r="K362" s="87">
        <f t="shared" si="147"/>
        <v>0</v>
      </c>
      <c r="L362" s="86"/>
      <c r="M362" s="88">
        <f t="shared" si="148"/>
        <v>0</v>
      </c>
      <c r="N362" s="89"/>
      <c r="O362" s="87">
        <f t="shared" si="149"/>
        <v>0</v>
      </c>
      <c r="P362" s="57">
        <v>0</v>
      </c>
      <c r="Q362" s="57">
        <v>0</v>
      </c>
      <c r="R362" s="54"/>
      <c r="S362" s="55">
        <v>0</v>
      </c>
      <c r="T362" s="56"/>
      <c r="U362" s="57">
        <f t="shared" si="150"/>
        <v>0</v>
      </c>
      <c r="V362" s="57">
        <v>10</v>
      </c>
      <c r="W362" s="90">
        <v>7</v>
      </c>
      <c r="X362" s="56"/>
      <c r="Y362" s="91">
        <f t="shared" si="151"/>
        <v>0</v>
      </c>
      <c r="Z362" s="58"/>
      <c r="AA362" s="59"/>
      <c r="AB362" s="59">
        <v>0</v>
      </c>
      <c r="AC362" s="60">
        <f t="shared" si="152"/>
        <v>225</v>
      </c>
      <c r="AD362" s="60"/>
      <c r="AE362" s="61">
        <f t="shared" si="174"/>
        <v>4.5</v>
      </c>
      <c r="AF362" s="61">
        <v>0</v>
      </c>
      <c r="AG362" s="61">
        <v>0</v>
      </c>
      <c r="AH362" s="92">
        <v>0.5</v>
      </c>
      <c r="AI362" s="112">
        <v>100</v>
      </c>
      <c r="AJ362" s="93">
        <f t="shared" si="153"/>
        <v>120</v>
      </c>
      <c r="AK362" s="94"/>
      <c r="AL362" s="62"/>
      <c r="AM362" s="63">
        <f t="shared" si="154"/>
        <v>100</v>
      </c>
      <c r="AN362" s="63">
        <f t="shared" si="155"/>
        <v>1</v>
      </c>
      <c r="AO362" s="63">
        <f t="shared" si="156"/>
        <v>0</v>
      </c>
      <c r="AP362" s="63"/>
      <c r="AQ362" s="63">
        <f t="shared" si="157"/>
        <v>20</v>
      </c>
      <c r="AR362" s="63">
        <f t="shared" si="158"/>
        <v>1</v>
      </c>
      <c r="AS362" s="63">
        <f t="shared" si="159"/>
        <v>0</v>
      </c>
      <c r="AT362" s="63">
        <f t="shared" si="160"/>
        <v>0</v>
      </c>
      <c r="AU362" s="63">
        <f t="shared" si="161"/>
        <v>0</v>
      </c>
      <c r="AV362" s="63">
        <f t="shared" si="162"/>
        <v>0</v>
      </c>
      <c r="AW362" s="63">
        <f t="shared" si="163"/>
        <v>0</v>
      </c>
      <c r="AX362" s="63">
        <f t="shared" si="164"/>
        <v>0</v>
      </c>
      <c r="AY362" s="64">
        <f t="shared" si="165"/>
        <v>0</v>
      </c>
      <c r="AZ362" s="65">
        <f t="shared" si="166"/>
        <v>120</v>
      </c>
      <c r="BA362" s="45"/>
      <c r="BB362" s="66">
        <f t="shared" si="167"/>
        <v>120</v>
      </c>
      <c r="BC362" s="62">
        <f t="shared" si="168"/>
        <v>20</v>
      </c>
      <c r="BD362" s="62">
        <f t="shared" si="169"/>
        <v>20</v>
      </c>
      <c r="BE362" s="62">
        <f t="shared" si="170"/>
        <v>0</v>
      </c>
      <c r="BF362" s="62">
        <f t="shared" si="171"/>
        <v>0</v>
      </c>
      <c r="BG362" s="62">
        <f t="shared" si="172"/>
        <v>0</v>
      </c>
      <c r="BH362" s="62">
        <f t="shared" si="173"/>
        <v>0</v>
      </c>
      <c r="BI362" s="62"/>
    </row>
    <row r="363" spans="1:61" ht="30" customHeight="1">
      <c r="A363" s="83">
        <v>351</v>
      </c>
      <c r="B363" s="50" t="s">
        <v>794</v>
      </c>
      <c r="C363" s="84" t="s">
        <v>795</v>
      </c>
      <c r="D363" s="84" t="s">
        <v>404</v>
      </c>
      <c r="E363" s="85" t="s">
        <v>734</v>
      </c>
      <c r="F363" s="68">
        <v>45572</v>
      </c>
      <c r="G363" s="51">
        <v>208</v>
      </c>
      <c r="H363" s="52">
        <v>26</v>
      </c>
      <c r="I363" s="53">
        <f t="shared" si="146"/>
        <v>208</v>
      </c>
      <c r="J363" s="86"/>
      <c r="K363" s="87">
        <f t="shared" si="147"/>
        <v>0</v>
      </c>
      <c r="L363" s="86"/>
      <c r="M363" s="88">
        <f t="shared" si="148"/>
        <v>0</v>
      </c>
      <c r="N363" s="89"/>
      <c r="O363" s="87">
        <f t="shared" si="149"/>
        <v>0</v>
      </c>
      <c r="P363" s="57">
        <v>0</v>
      </c>
      <c r="Q363" s="57">
        <v>0</v>
      </c>
      <c r="R363" s="54"/>
      <c r="S363" s="55">
        <v>0</v>
      </c>
      <c r="T363" s="56"/>
      <c r="U363" s="57">
        <f t="shared" si="150"/>
        <v>0</v>
      </c>
      <c r="V363" s="57">
        <v>9.9499999999999993</v>
      </c>
      <c r="W363" s="90">
        <v>7</v>
      </c>
      <c r="X363" s="56">
        <v>1.08</v>
      </c>
      <c r="Y363" s="91">
        <f t="shared" si="151"/>
        <v>1.08</v>
      </c>
      <c r="Z363" s="58"/>
      <c r="AA363" s="59"/>
      <c r="AB363" s="59">
        <v>0</v>
      </c>
      <c r="AC363" s="60">
        <f t="shared" si="152"/>
        <v>223.86999999999998</v>
      </c>
      <c r="AD363" s="60"/>
      <c r="AE363" s="61">
        <f t="shared" si="174"/>
        <v>4.4773999999999994</v>
      </c>
      <c r="AF363" s="61">
        <v>0</v>
      </c>
      <c r="AG363" s="61">
        <v>0</v>
      </c>
      <c r="AH363" s="92"/>
      <c r="AI363" s="112">
        <v>100</v>
      </c>
      <c r="AJ363" s="93">
        <f t="shared" si="153"/>
        <v>119.39259999999999</v>
      </c>
      <c r="AK363" s="94"/>
      <c r="AL363" s="62"/>
      <c r="AM363" s="63">
        <f t="shared" si="154"/>
        <v>100</v>
      </c>
      <c r="AN363" s="63">
        <f t="shared" si="155"/>
        <v>1</v>
      </c>
      <c r="AO363" s="63">
        <f t="shared" si="156"/>
        <v>0</v>
      </c>
      <c r="AP363" s="63"/>
      <c r="AQ363" s="63">
        <f t="shared" si="157"/>
        <v>0</v>
      </c>
      <c r="AR363" s="63">
        <f t="shared" si="158"/>
        <v>0</v>
      </c>
      <c r="AS363" s="63">
        <f t="shared" si="159"/>
        <v>10</v>
      </c>
      <c r="AT363" s="63">
        <f t="shared" si="160"/>
        <v>1</v>
      </c>
      <c r="AU363" s="63">
        <f t="shared" si="161"/>
        <v>5</v>
      </c>
      <c r="AV363" s="63">
        <f t="shared" si="162"/>
        <v>1</v>
      </c>
      <c r="AW363" s="63">
        <f t="shared" si="163"/>
        <v>4</v>
      </c>
      <c r="AX363" s="63">
        <f t="shared" si="164"/>
        <v>4</v>
      </c>
      <c r="AY363" s="64">
        <f t="shared" si="165"/>
        <v>0.3925999999999874</v>
      </c>
      <c r="AZ363" s="65">
        <f t="shared" si="166"/>
        <v>119.39259999999999</v>
      </c>
      <c r="BA363" s="45"/>
      <c r="BB363" s="66">
        <f t="shared" si="167"/>
        <v>119.39259999999999</v>
      </c>
      <c r="BC363" s="62">
        <f t="shared" si="168"/>
        <v>19.392599999999987</v>
      </c>
      <c r="BD363" s="62">
        <f t="shared" si="169"/>
        <v>19.392599999999987</v>
      </c>
      <c r="BE363" s="62">
        <f t="shared" si="170"/>
        <v>19.392599999999987</v>
      </c>
      <c r="BF363" s="62">
        <f t="shared" si="171"/>
        <v>9.3925999999999874</v>
      </c>
      <c r="BG363" s="62">
        <f t="shared" si="172"/>
        <v>4.3925999999999874</v>
      </c>
      <c r="BH363" s="62">
        <f t="shared" si="173"/>
        <v>0.3925999999999874</v>
      </c>
      <c r="BI363" s="62"/>
    </row>
    <row r="364" spans="1:61" ht="30" customHeight="1">
      <c r="A364" s="83">
        <v>352</v>
      </c>
      <c r="B364" s="50" t="s">
        <v>796</v>
      </c>
      <c r="C364" s="84" t="s">
        <v>797</v>
      </c>
      <c r="D364" s="84" t="s">
        <v>773</v>
      </c>
      <c r="E364" s="85" t="s">
        <v>734</v>
      </c>
      <c r="F364" s="68">
        <v>45572</v>
      </c>
      <c r="G364" s="51">
        <v>208</v>
      </c>
      <c r="H364" s="52">
        <v>26</v>
      </c>
      <c r="I364" s="53">
        <f t="shared" si="146"/>
        <v>208</v>
      </c>
      <c r="J364" s="86"/>
      <c r="K364" s="87">
        <f t="shared" si="147"/>
        <v>0</v>
      </c>
      <c r="L364" s="86"/>
      <c r="M364" s="88">
        <f t="shared" si="148"/>
        <v>0</v>
      </c>
      <c r="N364" s="89"/>
      <c r="O364" s="87">
        <f t="shared" si="149"/>
        <v>0</v>
      </c>
      <c r="P364" s="57">
        <v>0</v>
      </c>
      <c r="Q364" s="57">
        <v>0</v>
      </c>
      <c r="R364" s="54"/>
      <c r="S364" s="55">
        <v>0</v>
      </c>
      <c r="T364" s="56"/>
      <c r="U364" s="57">
        <f t="shared" si="150"/>
        <v>0</v>
      </c>
      <c r="V364" s="57">
        <v>9.6150000000000002</v>
      </c>
      <c r="W364" s="90">
        <v>7</v>
      </c>
      <c r="X364" s="56">
        <v>8</v>
      </c>
      <c r="Y364" s="91">
        <f t="shared" si="151"/>
        <v>8</v>
      </c>
      <c r="Z364" s="58"/>
      <c r="AA364" s="59"/>
      <c r="AB364" s="59">
        <v>0</v>
      </c>
      <c r="AC364" s="60">
        <f t="shared" si="152"/>
        <v>216.61500000000001</v>
      </c>
      <c r="AD364" s="60"/>
      <c r="AE364" s="61">
        <f t="shared" si="174"/>
        <v>4.3323</v>
      </c>
      <c r="AF364" s="61">
        <v>0</v>
      </c>
      <c r="AG364" s="61">
        <v>0</v>
      </c>
      <c r="AH364" s="92"/>
      <c r="AI364" s="112">
        <v>100</v>
      </c>
      <c r="AJ364" s="93">
        <f t="shared" si="153"/>
        <v>112.28270000000001</v>
      </c>
      <c r="AK364" s="94"/>
      <c r="AL364" s="62"/>
      <c r="AM364" s="63">
        <f t="shared" si="154"/>
        <v>100</v>
      </c>
      <c r="AN364" s="63">
        <f t="shared" si="155"/>
        <v>1</v>
      </c>
      <c r="AO364" s="63">
        <f t="shared" si="156"/>
        <v>0</v>
      </c>
      <c r="AP364" s="63"/>
      <c r="AQ364" s="63">
        <f t="shared" si="157"/>
        <v>0</v>
      </c>
      <c r="AR364" s="63">
        <f t="shared" si="158"/>
        <v>0</v>
      </c>
      <c r="AS364" s="63">
        <f t="shared" si="159"/>
        <v>10</v>
      </c>
      <c r="AT364" s="63">
        <f t="shared" si="160"/>
        <v>1</v>
      </c>
      <c r="AU364" s="63">
        <f t="shared" si="161"/>
        <v>0</v>
      </c>
      <c r="AV364" s="63">
        <f t="shared" si="162"/>
        <v>0</v>
      </c>
      <c r="AW364" s="63">
        <f t="shared" si="163"/>
        <v>2</v>
      </c>
      <c r="AX364" s="63">
        <f t="shared" si="164"/>
        <v>2</v>
      </c>
      <c r="AY364" s="64">
        <f t="shared" si="165"/>
        <v>0.2827000000000055</v>
      </c>
      <c r="AZ364" s="65">
        <f t="shared" si="166"/>
        <v>112.28270000000001</v>
      </c>
      <c r="BA364" s="45"/>
      <c r="BB364" s="66">
        <f t="shared" si="167"/>
        <v>112.28270000000001</v>
      </c>
      <c r="BC364" s="62">
        <f t="shared" si="168"/>
        <v>12.282700000000006</v>
      </c>
      <c r="BD364" s="62">
        <f t="shared" si="169"/>
        <v>12.282700000000006</v>
      </c>
      <c r="BE364" s="62">
        <f t="shared" si="170"/>
        <v>12.282700000000006</v>
      </c>
      <c r="BF364" s="62">
        <f t="shared" si="171"/>
        <v>2.2827000000000055</v>
      </c>
      <c r="BG364" s="62">
        <f t="shared" si="172"/>
        <v>2.2827000000000055</v>
      </c>
      <c r="BH364" s="62">
        <f t="shared" si="173"/>
        <v>0.2827000000000055</v>
      </c>
      <c r="BI364" s="62"/>
    </row>
    <row r="365" spans="1:61" ht="30" customHeight="1">
      <c r="A365" s="83">
        <v>353</v>
      </c>
      <c r="B365" s="50" t="s">
        <v>798</v>
      </c>
      <c r="C365" s="84" t="s">
        <v>458</v>
      </c>
      <c r="D365" s="84" t="s">
        <v>185</v>
      </c>
      <c r="E365" s="85" t="s">
        <v>734</v>
      </c>
      <c r="F365" s="68">
        <v>45572</v>
      </c>
      <c r="G365" s="51">
        <v>208</v>
      </c>
      <c r="H365" s="52">
        <v>26</v>
      </c>
      <c r="I365" s="53">
        <f t="shared" ref="I365:I428" si="175">G365/IF(H365&gt;26,30,26)*H365</f>
        <v>208</v>
      </c>
      <c r="J365" s="86"/>
      <c r="K365" s="87">
        <f t="shared" ref="K365:K428" si="176">G365/26/8*1.5*J365</f>
        <v>0</v>
      </c>
      <c r="L365" s="86"/>
      <c r="M365" s="88">
        <f t="shared" ref="M365:M428" si="177">G365/26/8*2*L365</f>
        <v>0</v>
      </c>
      <c r="N365" s="89"/>
      <c r="O365" s="87">
        <f t="shared" ref="O365:O428" si="178">(G365/26/8*2)*N365</f>
        <v>0</v>
      </c>
      <c r="P365" s="57">
        <v>0</v>
      </c>
      <c r="Q365" s="57">
        <v>0</v>
      </c>
      <c r="R365" s="54"/>
      <c r="S365" s="55">
        <v>0</v>
      </c>
      <c r="T365" s="56"/>
      <c r="U365" s="57">
        <f t="shared" ref="U365:U428" si="179">G365/26*T365</f>
        <v>0</v>
      </c>
      <c r="V365" s="57">
        <v>9.0850000000000009</v>
      </c>
      <c r="W365" s="90">
        <v>7</v>
      </c>
      <c r="X365" s="56">
        <v>19.05</v>
      </c>
      <c r="Y365" s="91">
        <f t="shared" ref="Y365:Y428" si="180">G365/26/8*X365</f>
        <v>19.05</v>
      </c>
      <c r="Z365" s="58"/>
      <c r="AA365" s="59"/>
      <c r="AB365" s="59">
        <v>0</v>
      </c>
      <c r="AC365" s="60">
        <f t="shared" ref="AC365:AC428" si="181">I365+K365+M365+O365+P365+Q365+R365+S365+U365+V365+W365-Y365-Z365-AA365+AB365</f>
        <v>205.035</v>
      </c>
      <c r="AD365" s="60"/>
      <c r="AE365" s="61">
        <f t="shared" si="174"/>
        <v>4.1006999999999998</v>
      </c>
      <c r="AF365" s="61">
        <v>0</v>
      </c>
      <c r="AG365" s="61">
        <v>0</v>
      </c>
      <c r="AH365" s="92"/>
      <c r="AI365" s="112">
        <v>100</v>
      </c>
      <c r="AJ365" s="93">
        <f t="shared" ref="AJ365:AJ428" si="182">AC365-AE365-AD365-AF365-AG365-AH365-AI365</f>
        <v>100.93430000000001</v>
      </c>
      <c r="AK365" s="94"/>
      <c r="AL365" s="62"/>
      <c r="AM365" s="63">
        <f t="shared" ref="AM365:AM428" si="183">100*AN365</f>
        <v>100</v>
      </c>
      <c r="AN365" s="63">
        <f t="shared" ref="AN365:AN428" si="184">INT(BB365/100)</f>
        <v>1</v>
      </c>
      <c r="AO365" s="63">
        <f t="shared" ref="AO365:AO428" si="185">50*AP365</f>
        <v>0</v>
      </c>
      <c r="AP365" s="63"/>
      <c r="AQ365" s="63">
        <f t="shared" ref="AQ365:AQ428" si="186">20*AR365</f>
        <v>0</v>
      </c>
      <c r="AR365" s="63">
        <f t="shared" ref="AR365:AR428" si="187">INT(BD365/20)</f>
        <v>0</v>
      </c>
      <c r="AS365" s="63">
        <f t="shared" ref="AS365:AS428" si="188">10*AT365</f>
        <v>0</v>
      </c>
      <c r="AT365" s="63">
        <f t="shared" ref="AT365:AT428" si="189">INT(BE365/10)</f>
        <v>0</v>
      </c>
      <c r="AU365" s="63">
        <f t="shared" ref="AU365:AU428" si="190">5*AV365</f>
        <v>0</v>
      </c>
      <c r="AV365" s="63">
        <f t="shared" ref="AV365:AV428" si="191">INT(BF365/5)</f>
        <v>0</v>
      </c>
      <c r="AW365" s="63">
        <f t="shared" ref="AW365:AW428" si="192">1*AX365</f>
        <v>0</v>
      </c>
      <c r="AX365" s="63">
        <f t="shared" ref="AX365:AX428" si="193">INT(BG365/1)</f>
        <v>0</v>
      </c>
      <c r="AY365" s="64">
        <f t="shared" ref="AY365:AY428" si="194">BH365</f>
        <v>0.93430000000000746</v>
      </c>
      <c r="AZ365" s="65">
        <f t="shared" ref="AZ365:AZ428" si="195">AM365+AO365+AQ365+AS365+AU365+AW365+AY365</f>
        <v>100.93430000000001</v>
      </c>
      <c r="BA365" s="45"/>
      <c r="BB365" s="66">
        <f t="shared" ref="BB365:BB428" si="196">AJ365-0</f>
        <v>100.93430000000001</v>
      </c>
      <c r="BC365" s="62">
        <f t="shared" ref="BC365:BC428" si="197">BB365-AM365</f>
        <v>0.93430000000000746</v>
      </c>
      <c r="BD365" s="62">
        <f t="shared" ref="BD365:BD428" si="198">BC365-AO365</f>
        <v>0.93430000000000746</v>
      </c>
      <c r="BE365" s="62">
        <f t="shared" ref="BE365:BE428" si="199">BD365-AQ365</f>
        <v>0.93430000000000746</v>
      </c>
      <c r="BF365" s="62">
        <f t="shared" ref="BF365:BF428" si="200">BE365-AS365</f>
        <v>0.93430000000000746</v>
      </c>
      <c r="BG365" s="62">
        <f t="shared" ref="BG365:BG428" si="201">BF365-AU365</f>
        <v>0.93430000000000746</v>
      </c>
      <c r="BH365" s="62">
        <f t="shared" ref="BH365:BH428" si="202">BG365-AW365</f>
        <v>0.93430000000000746</v>
      </c>
      <c r="BI365" s="62"/>
    </row>
    <row r="366" spans="1:61" ht="30" customHeight="1">
      <c r="A366" s="83">
        <v>354</v>
      </c>
      <c r="B366" s="50" t="s">
        <v>799</v>
      </c>
      <c r="C366" s="84" t="s">
        <v>800</v>
      </c>
      <c r="D366" s="84" t="s">
        <v>801</v>
      </c>
      <c r="E366" s="85" t="s">
        <v>734</v>
      </c>
      <c r="F366" s="68">
        <v>45574</v>
      </c>
      <c r="G366" s="51">
        <v>208</v>
      </c>
      <c r="H366" s="52">
        <v>26</v>
      </c>
      <c r="I366" s="53">
        <f t="shared" si="175"/>
        <v>208</v>
      </c>
      <c r="J366" s="86"/>
      <c r="K366" s="87">
        <f t="shared" si="176"/>
        <v>0</v>
      </c>
      <c r="L366" s="86"/>
      <c r="M366" s="88">
        <f t="shared" si="177"/>
        <v>0</v>
      </c>
      <c r="N366" s="89"/>
      <c r="O366" s="87">
        <f t="shared" si="178"/>
        <v>0</v>
      </c>
      <c r="P366" s="57">
        <v>0</v>
      </c>
      <c r="Q366" s="57">
        <v>0</v>
      </c>
      <c r="R366" s="54"/>
      <c r="S366" s="55">
        <v>0</v>
      </c>
      <c r="T366" s="56"/>
      <c r="U366" s="57">
        <f t="shared" si="179"/>
        <v>0</v>
      </c>
      <c r="V366" s="57">
        <v>10</v>
      </c>
      <c r="W366" s="90">
        <v>7</v>
      </c>
      <c r="X366" s="56">
        <v>1.38</v>
      </c>
      <c r="Y366" s="91">
        <f t="shared" si="180"/>
        <v>1.38</v>
      </c>
      <c r="Z366" s="58"/>
      <c r="AA366" s="59"/>
      <c r="AB366" s="59">
        <v>0</v>
      </c>
      <c r="AC366" s="60">
        <f t="shared" si="181"/>
        <v>223.62</v>
      </c>
      <c r="AD366" s="60"/>
      <c r="AE366" s="61">
        <f t="shared" si="174"/>
        <v>4.4724000000000004</v>
      </c>
      <c r="AF366" s="61">
        <v>0</v>
      </c>
      <c r="AG366" s="61">
        <v>0</v>
      </c>
      <c r="AH366" s="92"/>
      <c r="AI366" s="112">
        <v>100</v>
      </c>
      <c r="AJ366" s="93">
        <f t="shared" si="182"/>
        <v>119.14760000000001</v>
      </c>
      <c r="AK366" s="94"/>
      <c r="AL366" s="62"/>
      <c r="AM366" s="63">
        <f t="shared" si="183"/>
        <v>100</v>
      </c>
      <c r="AN366" s="63">
        <f t="shared" si="184"/>
        <v>1</v>
      </c>
      <c r="AO366" s="63">
        <f t="shared" si="185"/>
        <v>0</v>
      </c>
      <c r="AP366" s="63"/>
      <c r="AQ366" s="63">
        <f t="shared" si="186"/>
        <v>0</v>
      </c>
      <c r="AR366" s="63">
        <f t="shared" si="187"/>
        <v>0</v>
      </c>
      <c r="AS366" s="63">
        <f t="shared" si="188"/>
        <v>10</v>
      </c>
      <c r="AT366" s="63">
        <f t="shared" si="189"/>
        <v>1</v>
      </c>
      <c r="AU366" s="63">
        <f t="shared" si="190"/>
        <v>5</v>
      </c>
      <c r="AV366" s="63">
        <f t="shared" si="191"/>
        <v>1</v>
      </c>
      <c r="AW366" s="63">
        <f t="shared" si="192"/>
        <v>4</v>
      </c>
      <c r="AX366" s="63">
        <f t="shared" si="193"/>
        <v>4</v>
      </c>
      <c r="AY366" s="64">
        <f t="shared" si="194"/>
        <v>0.14760000000001128</v>
      </c>
      <c r="AZ366" s="65">
        <f t="shared" si="195"/>
        <v>119.14760000000001</v>
      </c>
      <c r="BA366" s="45"/>
      <c r="BB366" s="66">
        <f t="shared" si="196"/>
        <v>119.14760000000001</v>
      </c>
      <c r="BC366" s="62">
        <f t="shared" si="197"/>
        <v>19.147600000000011</v>
      </c>
      <c r="BD366" s="62">
        <f t="shared" si="198"/>
        <v>19.147600000000011</v>
      </c>
      <c r="BE366" s="62">
        <f t="shared" si="199"/>
        <v>19.147600000000011</v>
      </c>
      <c r="BF366" s="62">
        <f t="shared" si="200"/>
        <v>9.1476000000000113</v>
      </c>
      <c r="BG366" s="62">
        <f t="shared" si="201"/>
        <v>4.1476000000000113</v>
      </c>
      <c r="BH366" s="62">
        <f t="shared" si="202"/>
        <v>0.14760000000001128</v>
      </c>
      <c r="BI366" s="62"/>
    </row>
    <row r="367" spans="1:61" ht="30" customHeight="1">
      <c r="A367" s="83">
        <v>355</v>
      </c>
      <c r="B367" s="50" t="s">
        <v>802</v>
      </c>
      <c r="C367" s="84" t="s">
        <v>803</v>
      </c>
      <c r="D367" s="84" t="s">
        <v>120</v>
      </c>
      <c r="E367" s="85" t="s">
        <v>734</v>
      </c>
      <c r="F367" s="68">
        <v>45587</v>
      </c>
      <c r="G367" s="51">
        <v>208</v>
      </c>
      <c r="H367" s="52">
        <v>26</v>
      </c>
      <c r="I367" s="53">
        <f t="shared" si="175"/>
        <v>208</v>
      </c>
      <c r="J367" s="86"/>
      <c r="K367" s="87">
        <f t="shared" si="176"/>
        <v>0</v>
      </c>
      <c r="L367" s="86"/>
      <c r="M367" s="88">
        <f t="shared" si="177"/>
        <v>0</v>
      </c>
      <c r="N367" s="89"/>
      <c r="O367" s="87">
        <f t="shared" si="178"/>
        <v>0</v>
      </c>
      <c r="P367" s="57">
        <v>0</v>
      </c>
      <c r="Q367" s="57">
        <v>0</v>
      </c>
      <c r="R367" s="54"/>
      <c r="S367" s="55">
        <v>0</v>
      </c>
      <c r="T367" s="56"/>
      <c r="U367" s="57">
        <f t="shared" si="179"/>
        <v>0</v>
      </c>
      <c r="V367" s="57">
        <v>10</v>
      </c>
      <c r="W367" s="90">
        <v>7</v>
      </c>
      <c r="X367" s="56"/>
      <c r="Y367" s="91">
        <f t="shared" si="180"/>
        <v>0</v>
      </c>
      <c r="Z367" s="58"/>
      <c r="AA367" s="59"/>
      <c r="AB367" s="59">
        <v>0</v>
      </c>
      <c r="AC367" s="60">
        <f t="shared" si="181"/>
        <v>225</v>
      </c>
      <c r="AD367" s="60"/>
      <c r="AE367" s="61">
        <f t="shared" si="174"/>
        <v>4.5</v>
      </c>
      <c r="AF367" s="61">
        <v>0</v>
      </c>
      <c r="AG367" s="61">
        <v>0</v>
      </c>
      <c r="AH367" s="92"/>
      <c r="AI367" s="112">
        <v>100</v>
      </c>
      <c r="AJ367" s="93">
        <f t="shared" si="182"/>
        <v>120.5</v>
      </c>
      <c r="AK367" s="94"/>
      <c r="AL367" s="62"/>
      <c r="AM367" s="63">
        <f t="shared" si="183"/>
        <v>100</v>
      </c>
      <c r="AN367" s="63">
        <f t="shared" si="184"/>
        <v>1</v>
      </c>
      <c r="AO367" s="63">
        <f t="shared" si="185"/>
        <v>0</v>
      </c>
      <c r="AP367" s="63"/>
      <c r="AQ367" s="63">
        <f t="shared" si="186"/>
        <v>20</v>
      </c>
      <c r="AR367" s="63">
        <f t="shared" si="187"/>
        <v>1</v>
      </c>
      <c r="AS367" s="63">
        <f t="shared" si="188"/>
        <v>0</v>
      </c>
      <c r="AT367" s="63">
        <f t="shared" si="189"/>
        <v>0</v>
      </c>
      <c r="AU367" s="63">
        <f t="shared" si="190"/>
        <v>0</v>
      </c>
      <c r="AV367" s="63">
        <f t="shared" si="191"/>
        <v>0</v>
      </c>
      <c r="AW367" s="63">
        <f t="shared" si="192"/>
        <v>0</v>
      </c>
      <c r="AX367" s="63">
        <f t="shared" si="193"/>
        <v>0</v>
      </c>
      <c r="AY367" s="64">
        <f t="shared" si="194"/>
        <v>0.5</v>
      </c>
      <c r="AZ367" s="65">
        <f t="shared" si="195"/>
        <v>120.5</v>
      </c>
      <c r="BA367" s="45"/>
      <c r="BB367" s="66">
        <f t="shared" si="196"/>
        <v>120.5</v>
      </c>
      <c r="BC367" s="62">
        <f t="shared" si="197"/>
        <v>20.5</v>
      </c>
      <c r="BD367" s="62">
        <f t="shared" si="198"/>
        <v>20.5</v>
      </c>
      <c r="BE367" s="62">
        <f t="shared" si="199"/>
        <v>0.5</v>
      </c>
      <c r="BF367" s="62">
        <f t="shared" si="200"/>
        <v>0.5</v>
      </c>
      <c r="BG367" s="62">
        <f t="shared" si="201"/>
        <v>0.5</v>
      </c>
      <c r="BH367" s="62">
        <f t="shared" si="202"/>
        <v>0.5</v>
      </c>
      <c r="BI367" s="62"/>
    </row>
    <row r="368" spans="1:61" ht="30" customHeight="1">
      <c r="A368" s="83">
        <v>356</v>
      </c>
      <c r="B368" s="50" t="s">
        <v>804</v>
      </c>
      <c r="C368" s="84" t="s">
        <v>514</v>
      </c>
      <c r="D368" s="84" t="s">
        <v>805</v>
      </c>
      <c r="E368" s="85" t="s">
        <v>734</v>
      </c>
      <c r="F368" s="68">
        <v>45597</v>
      </c>
      <c r="G368" s="51">
        <v>208</v>
      </c>
      <c r="H368" s="52">
        <v>26</v>
      </c>
      <c r="I368" s="53">
        <f t="shared" si="175"/>
        <v>208</v>
      </c>
      <c r="J368" s="86"/>
      <c r="K368" s="87">
        <f t="shared" si="176"/>
        <v>0</v>
      </c>
      <c r="L368" s="86"/>
      <c r="M368" s="88">
        <f t="shared" si="177"/>
        <v>0</v>
      </c>
      <c r="N368" s="89"/>
      <c r="O368" s="87">
        <f t="shared" si="178"/>
        <v>0</v>
      </c>
      <c r="P368" s="57">
        <v>0</v>
      </c>
      <c r="Q368" s="57">
        <v>0</v>
      </c>
      <c r="R368" s="54"/>
      <c r="S368" s="55">
        <v>0</v>
      </c>
      <c r="T368" s="56"/>
      <c r="U368" s="57">
        <f t="shared" si="179"/>
        <v>0</v>
      </c>
      <c r="V368" s="57">
        <v>9.6150000000000002</v>
      </c>
      <c r="W368" s="90">
        <v>7</v>
      </c>
      <c r="X368" s="56">
        <v>8</v>
      </c>
      <c r="Y368" s="91">
        <f t="shared" si="180"/>
        <v>8</v>
      </c>
      <c r="Z368" s="58"/>
      <c r="AA368" s="59"/>
      <c r="AB368" s="59">
        <v>0</v>
      </c>
      <c r="AC368" s="60">
        <f t="shared" si="181"/>
        <v>216.61500000000001</v>
      </c>
      <c r="AD368" s="60"/>
      <c r="AE368" s="61">
        <f t="shared" si="174"/>
        <v>4.3323</v>
      </c>
      <c r="AF368" s="61">
        <v>0</v>
      </c>
      <c r="AG368" s="61">
        <v>0</v>
      </c>
      <c r="AH368" s="92"/>
      <c r="AI368" s="112">
        <v>100</v>
      </c>
      <c r="AJ368" s="93">
        <f t="shared" si="182"/>
        <v>112.28270000000001</v>
      </c>
      <c r="AK368" s="94"/>
      <c r="AL368" s="62"/>
      <c r="AM368" s="63">
        <f t="shared" si="183"/>
        <v>100</v>
      </c>
      <c r="AN368" s="63">
        <f t="shared" si="184"/>
        <v>1</v>
      </c>
      <c r="AO368" s="63">
        <f t="shared" si="185"/>
        <v>0</v>
      </c>
      <c r="AP368" s="63"/>
      <c r="AQ368" s="63">
        <f t="shared" si="186"/>
        <v>0</v>
      </c>
      <c r="AR368" s="63">
        <f t="shared" si="187"/>
        <v>0</v>
      </c>
      <c r="AS368" s="63">
        <f t="shared" si="188"/>
        <v>10</v>
      </c>
      <c r="AT368" s="63">
        <f t="shared" si="189"/>
        <v>1</v>
      </c>
      <c r="AU368" s="63">
        <f t="shared" si="190"/>
        <v>0</v>
      </c>
      <c r="AV368" s="63">
        <f t="shared" si="191"/>
        <v>0</v>
      </c>
      <c r="AW368" s="63">
        <f t="shared" si="192"/>
        <v>2</v>
      </c>
      <c r="AX368" s="63">
        <f t="shared" si="193"/>
        <v>2</v>
      </c>
      <c r="AY368" s="64">
        <f t="shared" si="194"/>
        <v>0.2827000000000055</v>
      </c>
      <c r="AZ368" s="65">
        <f t="shared" si="195"/>
        <v>112.28270000000001</v>
      </c>
      <c r="BA368" s="45"/>
      <c r="BB368" s="66">
        <f t="shared" si="196"/>
        <v>112.28270000000001</v>
      </c>
      <c r="BC368" s="62">
        <f t="shared" si="197"/>
        <v>12.282700000000006</v>
      </c>
      <c r="BD368" s="62">
        <f t="shared" si="198"/>
        <v>12.282700000000006</v>
      </c>
      <c r="BE368" s="62">
        <f t="shared" si="199"/>
        <v>12.282700000000006</v>
      </c>
      <c r="BF368" s="62">
        <f t="shared" si="200"/>
        <v>2.2827000000000055</v>
      </c>
      <c r="BG368" s="62">
        <f t="shared" si="201"/>
        <v>2.2827000000000055</v>
      </c>
      <c r="BH368" s="62">
        <f t="shared" si="202"/>
        <v>0.2827000000000055</v>
      </c>
      <c r="BI368" s="62"/>
    </row>
    <row r="369" spans="1:61" ht="30" customHeight="1">
      <c r="A369" s="83">
        <v>357</v>
      </c>
      <c r="B369" s="50" t="s">
        <v>806</v>
      </c>
      <c r="C369" s="84" t="s">
        <v>807</v>
      </c>
      <c r="D369" s="84" t="s">
        <v>808</v>
      </c>
      <c r="E369" s="85" t="s">
        <v>734</v>
      </c>
      <c r="F369" s="68">
        <v>45604</v>
      </c>
      <c r="G369" s="51">
        <v>208</v>
      </c>
      <c r="H369" s="52">
        <v>26</v>
      </c>
      <c r="I369" s="53">
        <f t="shared" si="175"/>
        <v>208</v>
      </c>
      <c r="J369" s="86"/>
      <c r="K369" s="87">
        <f t="shared" si="176"/>
        <v>0</v>
      </c>
      <c r="L369" s="86"/>
      <c r="M369" s="88">
        <f t="shared" si="177"/>
        <v>0</v>
      </c>
      <c r="N369" s="89"/>
      <c r="O369" s="87">
        <f t="shared" si="178"/>
        <v>0</v>
      </c>
      <c r="P369" s="57">
        <v>0</v>
      </c>
      <c r="Q369" s="57">
        <v>0</v>
      </c>
      <c r="R369" s="54"/>
      <c r="S369" s="55">
        <v>0</v>
      </c>
      <c r="T369" s="56"/>
      <c r="U369" s="57">
        <f t="shared" si="179"/>
        <v>0</v>
      </c>
      <c r="V369" s="57">
        <v>10</v>
      </c>
      <c r="W369" s="90">
        <v>7</v>
      </c>
      <c r="X369" s="56"/>
      <c r="Y369" s="91">
        <f t="shared" si="180"/>
        <v>0</v>
      </c>
      <c r="Z369" s="58"/>
      <c r="AA369" s="59"/>
      <c r="AB369" s="59">
        <v>0</v>
      </c>
      <c r="AC369" s="60">
        <f t="shared" si="181"/>
        <v>225</v>
      </c>
      <c r="AD369" s="60"/>
      <c r="AE369" s="61">
        <f t="shared" si="174"/>
        <v>4.5</v>
      </c>
      <c r="AF369" s="61">
        <v>0</v>
      </c>
      <c r="AG369" s="61">
        <v>0</v>
      </c>
      <c r="AH369" s="92"/>
      <c r="AI369" s="112">
        <v>100</v>
      </c>
      <c r="AJ369" s="93">
        <f t="shared" si="182"/>
        <v>120.5</v>
      </c>
      <c r="AK369" s="94"/>
      <c r="AL369" s="62"/>
      <c r="AM369" s="63">
        <f t="shared" si="183"/>
        <v>100</v>
      </c>
      <c r="AN369" s="63">
        <f t="shared" si="184"/>
        <v>1</v>
      </c>
      <c r="AO369" s="63">
        <f t="shared" si="185"/>
        <v>0</v>
      </c>
      <c r="AP369" s="63"/>
      <c r="AQ369" s="63">
        <f t="shared" si="186"/>
        <v>20</v>
      </c>
      <c r="AR369" s="63">
        <f t="shared" si="187"/>
        <v>1</v>
      </c>
      <c r="AS369" s="63">
        <f t="shared" si="188"/>
        <v>0</v>
      </c>
      <c r="AT369" s="63">
        <f t="shared" si="189"/>
        <v>0</v>
      </c>
      <c r="AU369" s="63">
        <f t="shared" si="190"/>
        <v>0</v>
      </c>
      <c r="AV369" s="63">
        <f t="shared" si="191"/>
        <v>0</v>
      </c>
      <c r="AW369" s="63">
        <f t="shared" si="192"/>
        <v>0</v>
      </c>
      <c r="AX369" s="63">
        <f t="shared" si="193"/>
        <v>0</v>
      </c>
      <c r="AY369" s="64">
        <f t="shared" si="194"/>
        <v>0.5</v>
      </c>
      <c r="AZ369" s="65">
        <f t="shared" si="195"/>
        <v>120.5</v>
      </c>
      <c r="BA369" s="45"/>
      <c r="BB369" s="66">
        <f t="shared" si="196"/>
        <v>120.5</v>
      </c>
      <c r="BC369" s="62">
        <f t="shared" si="197"/>
        <v>20.5</v>
      </c>
      <c r="BD369" s="62">
        <f t="shared" si="198"/>
        <v>20.5</v>
      </c>
      <c r="BE369" s="62">
        <f t="shared" si="199"/>
        <v>0.5</v>
      </c>
      <c r="BF369" s="62">
        <f t="shared" si="200"/>
        <v>0.5</v>
      </c>
      <c r="BG369" s="62">
        <f t="shared" si="201"/>
        <v>0.5</v>
      </c>
      <c r="BH369" s="62">
        <f t="shared" si="202"/>
        <v>0.5</v>
      </c>
      <c r="BI369" s="62"/>
    </row>
    <row r="370" spans="1:61" ht="30" customHeight="1">
      <c r="A370" s="83">
        <v>358</v>
      </c>
      <c r="B370" s="50" t="s">
        <v>809</v>
      </c>
      <c r="C370" s="84" t="s">
        <v>810</v>
      </c>
      <c r="D370" s="84" t="s">
        <v>185</v>
      </c>
      <c r="E370" s="85" t="s">
        <v>734</v>
      </c>
      <c r="F370" s="68">
        <v>45604</v>
      </c>
      <c r="G370" s="51">
        <v>208</v>
      </c>
      <c r="H370" s="52">
        <v>26</v>
      </c>
      <c r="I370" s="53">
        <f t="shared" si="175"/>
        <v>208</v>
      </c>
      <c r="J370" s="86"/>
      <c r="K370" s="87">
        <f t="shared" si="176"/>
        <v>0</v>
      </c>
      <c r="L370" s="86"/>
      <c r="M370" s="88">
        <f t="shared" si="177"/>
        <v>0</v>
      </c>
      <c r="N370" s="89"/>
      <c r="O370" s="87">
        <f t="shared" si="178"/>
        <v>0</v>
      </c>
      <c r="P370" s="57">
        <v>0</v>
      </c>
      <c r="Q370" s="57">
        <v>0</v>
      </c>
      <c r="R370" s="54"/>
      <c r="S370" s="55">
        <v>0</v>
      </c>
      <c r="T370" s="56"/>
      <c r="U370" s="57">
        <f t="shared" si="179"/>
        <v>0</v>
      </c>
      <c r="V370" s="57">
        <v>9.8539999999999992</v>
      </c>
      <c r="W370" s="90">
        <v>7</v>
      </c>
      <c r="X370" s="56">
        <v>3.05</v>
      </c>
      <c r="Y370" s="91">
        <f t="shared" si="180"/>
        <v>3.05</v>
      </c>
      <c r="Z370" s="58"/>
      <c r="AA370" s="59"/>
      <c r="AB370" s="59">
        <v>0</v>
      </c>
      <c r="AC370" s="60">
        <f t="shared" si="181"/>
        <v>221.80399999999997</v>
      </c>
      <c r="AD370" s="60"/>
      <c r="AE370" s="61">
        <f t="shared" si="174"/>
        <v>4.4360799999999996</v>
      </c>
      <c r="AF370" s="61">
        <v>0</v>
      </c>
      <c r="AG370" s="61">
        <v>0</v>
      </c>
      <c r="AH370" s="92"/>
      <c r="AI370" s="112">
        <v>100</v>
      </c>
      <c r="AJ370" s="93">
        <f t="shared" si="182"/>
        <v>117.36791999999997</v>
      </c>
      <c r="AK370" s="94"/>
      <c r="AL370" s="62"/>
      <c r="AM370" s="63">
        <f t="shared" si="183"/>
        <v>100</v>
      </c>
      <c r="AN370" s="63">
        <f t="shared" si="184"/>
        <v>1</v>
      </c>
      <c r="AO370" s="63">
        <f t="shared" si="185"/>
        <v>0</v>
      </c>
      <c r="AP370" s="63"/>
      <c r="AQ370" s="63">
        <f t="shared" si="186"/>
        <v>0</v>
      </c>
      <c r="AR370" s="63">
        <f t="shared" si="187"/>
        <v>0</v>
      </c>
      <c r="AS370" s="63">
        <f t="shared" si="188"/>
        <v>10</v>
      </c>
      <c r="AT370" s="63">
        <f t="shared" si="189"/>
        <v>1</v>
      </c>
      <c r="AU370" s="63">
        <f t="shared" si="190"/>
        <v>5</v>
      </c>
      <c r="AV370" s="63">
        <f t="shared" si="191"/>
        <v>1</v>
      </c>
      <c r="AW370" s="63">
        <f t="shared" si="192"/>
        <v>2</v>
      </c>
      <c r="AX370" s="63">
        <f t="shared" si="193"/>
        <v>2</v>
      </c>
      <c r="AY370" s="64">
        <f t="shared" si="194"/>
        <v>0.3679199999999696</v>
      </c>
      <c r="AZ370" s="65">
        <f t="shared" si="195"/>
        <v>117.36791999999997</v>
      </c>
      <c r="BA370" s="45"/>
      <c r="BB370" s="66">
        <f t="shared" si="196"/>
        <v>117.36791999999997</v>
      </c>
      <c r="BC370" s="62">
        <f t="shared" si="197"/>
        <v>17.36791999999997</v>
      </c>
      <c r="BD370" s="62">
        <f t="shared" si="198"/>
        <v>17.36791999999997</v>
      </c>
      <c r="BE370" s="62">
        <f t="shared" si="199"/>
        <v>17.36791999999997</v>
      </c>
      <c r="BF370" s="62">
        <f t="shared" si="200"/>
        <v>7.3679199999999696</v>
      </c>
      <c r="BG370" s="62">
        <f t="shared" si="201"/>
        <v>2.3679199999999696</v>
      </c>
      <c r="BH370" s="62">
        <f t="shared" si="202"/>
        <v>0.3679199999999696</v>
      </c>
      <c r="BI370" s="62"/>
    </row>
    <row r="371" spans="1:61" ht="30" customHeight="1">
      <c r="A371" s="83">
        <v>359</v>
      </c>
      <c r="B371" s="50" t="s">
        <v>811</v>
      </c>
      <c r="C371" s="84" t="s">
        <v>245</v>
      </c>
      <c r="D371" s="84" t="s">
        <v>812</v>
      </c>
      <c r="E371" s="85" t="s">
        <v>734</v>
      </c>
      <c r="F371" s="68">
        <v>45604</v>
      </c>
      <c r="G371" s="51">
        <v>208</v>
      </c>
      <c r="H371" s="52">
        <v>26</v>
      </c>
      <c r="I371" s="53">
        <f t="shared" si="175"/>
        <v>208</v>
      </c>
      <c r="J371" s="86"/>
      <c r="K371" s="87">
        <f t="shared" si="176"/>
        <v>0</v>
      </c>
      <c r="L371" s="86"/>
      <c r="M371" s="88">
        <f t="shared" si="177"/>
        <v>0</v>
      </c>
      <c r="N371" s="89"/>
      <c r="O371" s="87">
        <f t="shared" si="178"/>
        <v>0</v>
      </c>
      <c r="P371" s="57">
        <v>0</v>
      </c>
      <c r="Q371" s="57">
        <v>0</v>
      </c>
      <c r="R371" s="54"/>
      <c r="S371" s="55">
        <v>0</v>
      </c>
      <c r="T371" s="56"/>
      <c r="U371" s="57">
        <f t="shared" si="179"/>
        <v>0</v>
      </c>
      <c r="V371" s="57">
        <v>10</v>
      </c>
      <c r="W371" s="90">
        <v>7</v>
      </c>
      <c r="X371" s="56"/>
      <c r="Y371" s="91">
        <f t="shared" si="180"/>
        <v>0</v>
      </c>
      <c r="Z371" s="58"/>
      <c r="AA371" s="59"/>
      <c r="AB371" s="59">
        <v>0</v>
      </c>
      <c r="AC371" s="60">
        <f t="shared" si="181"/>
        <v>225</v>
      </c>
      <c r="AD371" s="60"/>
      <c r="AE371" s="61">
        <f t="shared" si="174"/>
        <v>4.5</v>
      </c>
      <c r="AF371" s="61">
        <v>0</v>
      </c>
      <c r="AG371" s="61">
        <v>0</v>
      </c>
      <c r="AH371" s="92"/>
      <c r="AI371" s="112">
        <v>100</v>
      </c>
      <c r="AJ371" s="93">
        <f t="shared" si="182"/>
        <v>120.5</v>
      </c>
      <c r="AK371" s="94"/>
      <c r="AL371" s="62"/>
      <c r="AM371" s="63">
        <f t="shared" si="183"/>
        <v>100</v>
      </c>
      <c r="AN371" s="63">
        <f t="shared" si="184"/>
        <v>1</v>
      </c>
      <c r="AO371" s="63">
        <f t="shared" si="185"/>
        <v>0</v>
      </c>
      <c r="AP371" s="63"/>
      <c r="AQ371" s="63">
        <f t="shared" si="186"/>
        <v>20</v>
      </c>
      <c r="AR371" s="63">
        <f t="shared" si="187"/>
        <v>1</v>
      </c>
      <c r="AS371" s="63">
        <f t="shared" si="188"/>
        <v>0</v>
      </c>
      <c r="AT371" s="63">
        <f t="shared" si="189"/>
        <v>0</v>
      </c>
      <c r="AU371" s="63">
        <f t="shared" si="190"/>
        <v>0</v>
      </c>
      <c r="AV371" s="63">
        <f t="shared" si="191"/>
        <v>0</v>
      </c>
      <c r="AW371" s="63">
        <f t="shared" si="192"/>
        <v>0</v>
      </c>
      <c r="AX371" s="63">
        <f t="shared" si="193"/>
        <v>0</v>
      </c>
      <c r="AY371" s="64">
        <f t="shared" si="194"/>
        <v>0.5</v>
      </c>
      <c r="AZ371" s="65">
        <f t="shared" si="195"/>
        <v>120.5</v>
      </c>
      <c r="BA371" s="45"/>
      <c r="BB371" s="66">
        <f t="shared" si="196"/>
        <v>120.5</v>
      </c>
      <c r="BC371" s="62">
        <f t="shared" si="197"/>
        <v>20.5</v>
      </c>
      <c r="BD371" s="62">
        <f t="shared" si="198"/>
        <v>20.5</v>
      </c>
      <c r="BE371" s="62">
        <f t="shared" si="199"/>
        <v>0.5</v>
      </c>
      <c r="BF371" s="62">
        <f t="shared" si="200"/>
        <v>0.5</v>
      </c>
      <c r="BG371" s="62">
        <f t="shared" si="201"/>
        <v>0.5</v>
      </c>
      <c r="BH371" s="62">
        <f t="shared" si="202"/>
        <v>0.5</v>
      </c>
      <c r="BI371" s="62"/>
    </row>
    <row r="372" spans="1:61" ht="30" customHeight="1">
      <c r="A372" s="83">
        <v>360</v>
      </c>
      <c r="B372" s="50" t="s">
        <v>813</v>
      </c>
      <c r="C372" s="84" t="s">
        <v>814</v>
      </c>
      <c r="D372" s="84" t="s">
        <v>412</v>
      </c>
      <c r="E372" s="85" t="s">
        <v>734</v>
      </c>
      <c r="F372" s="68">
        <v>45604</v>
      </c>
      <c r="G372" s="51">
        <v>208</v>
      </c>
      <c r="H372" s="52">
        <v>26</v>
      </c>
      <c r="I372" s="53">
        <f t="shared" si="175"/>
        <v>208</v>
      </c>
      <c r="J372" s="86"/>
      <c r="K372" s="87">
        <f t="shared" si="176"/>
        <v>0</v>
      </c>
      <c r="L372" s="86"/>
      <c r="M372" s="88">
        <f t="shared" si="177"/>
        <v>0</v>
      </c>
      <c r="N372" s="89"/>
      <c r="O372" s="87">
        <f t="shared" si="178"/>
        <v>0</v>
      </c>
      <c r="P372" s="57">
        <v>0</v>
      </c>
      <c r="Q372" s="57">
        <v>0</v>
      </c>
      <c r="R372" s="54"/>
      <c r="S372" s="55">
        <v>0</v>
      </c>
      <c r="T372" s="56"/>
      <c r="U372" s="57">
        <f t="shared" si="179"/>
        <v>0</v>
      </c>
      <c r="V372" s="57">
        <v>10</v>
      </c>
      <c r="W372" s="90">
        <v>7</v>
      </c>
      <c r="X372" s="56"/>
      <c r="Y372" s="91">
        <f t="shared" si="180"/>
        <v>0</v>
      </c>
      <c r="Z372" s="58"/>
      <c r="AA372" s="59"/>
      <c r="AB372" s="59">
        <v>0</v>
      </c>
      <c r="AC372" s="60">
        <f t="shared" si="181"/>
        <v>225</v>
      </c>
      <c r="AD372" s="60"/>
      <c r="AE372" s="61">
        <f t="shared" si="174"/>
        <v>4.5</v>
      </c>
      <c r="AF372" s="61">
        <v>0</v>
      </c>
      <c r="AG372" s="61">
        <v>0</v>
      </c>
      <c r="AH372" s="92">
        <v>0.5</v>
      </c>
      <c r="AI372" s="112">
        <v>100</v>
      </c>
      <c r="AJ372" s="93">
        <f t="shared" si="182"/>
        <v>120</v>
      </c>
      <c r="AK372" s="94"/>
      <c r="AL372" s="62"/>
      <c r="AM372" s="63">
        <f t="shared" si="183"/>
        <v>100</v>
      </c>
      <c r="AN372" s="63">
        <f t="shared" si="184"/>
        <v>1</v>
      </c>
      <c r="AO372" s="63">
        <f t="shared" si="185"/>
        <v>0</v>
      </c>
      <c r="AP372" s="63"/>
      <c r="AQ372" s="63">
        <f t="shared" si="186"/>
        <v>20</v>
      </c>
      <c r="AR372" s="63">
        <f t="shared" si="187"/>
        <v>1</v>
      </c>
      <c r="AS372" s="63">
        <f t="shared" si="188"/>
        <v>0</v>
      </c>
      <c r="AT372" s="63">
        <f t="shared" si="189"/>
        <v>0</v>
      </c>
      <c r="AU372" s="63">
        <f t="shared" si="190"/>
        <v>0</v>
      </c>
      <c r="AV372" s="63">
        <f t="shared" si="191"/>
        <v>0</v>
      </c>
      <c r="AW372" s="63">
        <f t="shared" si="192"/>
        <v>0</v>
      </c>
      <c r="AX372" s="63">
        <f t="shared" si="193"/>
        <v>0</v>
      </c>
      <c r="AY372" s="64">
        <f t="shared" si="194"/>
        <v>0</v>
      </c>
      <c r="AZ372" s="65">
        <f t="shared" si="195"/>
        <v>120</v>
      </c>
      <c r="BA372" s="45"/>
      <c r="BB372" s="66">
        <f t="shared" si="196"/>
        <v>120</v>
      </c>
      <c r="BC372" s="62">
        <f t="shared" si="197"/>
        <v>20</v>
      </c>
      <c r="BD372" s="62">
        <f t="shared" si="198"/>
        <v>20</v>
      </c>
      <c r="BE372" s="62">
        <f t="shared" si="199"/>
        <v>0</v>
      </c>
      <c r="BF372" s="62">
        <f t="shared" si="200"/>
        <v>0</v>
      </c>
      <c r="BG372" s="62">
        <f t="shared" si="201"/>
        <v>0</v>
      </c>
      <c r="BH372" s="62">
        <f t="shared" si="202"/>
        <v>0</v>
      </c>
      <c r="BI372" s="62"/>
    </row>
    <row r="373" spans="1:61" ht="30" customHeight="1">
      <c r="A373" s="83">
        <v>361</v>
      </c>
      <c r="B373" s="50" t="s">
        <v>815</v>
      </c>
      <c r="C373" s="84" t="s">
        <v>552</v>
      </c>
      <c r="D373" s="84" t="s">
        <v>298</v>
      </c>
      <c r="E373" s="85" t="s">
        <v>734</v>
      </c>
      <c r="F373" s="68">
        <v>45604</v>
      </c>
      <c r="G373" s="51">
        <v>208</v>
      </c>
      <c r="H373" s="52">
        <v>26</v>
      </c>
      <c r="I373" s="53">
        <f t="shared" si="175"/>
        <v>208</v>
      </c>
      <c r="J373" s="86"/>
      <c r="K373" s="87">
        <f t="shared" si="176"/>
        <v>0</v>
      </c>
      <c r="L373" s="86"/>
      <c r="M373" s="88">
        <f t="shared" si="177"/>
        <v>0</v>
      </c>
      <c r="N373" s="89"/>
      <c r="O373" s="87">
        <f t="shared" si="178"/>
        <v>0</v>
      </c>
      <c r="P373" s="57">
        <v>0</v>
      </c>
      <c r="Q373" s="57">
        <v>0</v>
      </c>
      <c r="R373" s="54"/>
      <c r="S373" s="55">
        <v>0</v>
      </c>
      <c r="T373" s="56"/>
      <c r="U373" s="57">
        <f t="shared" si="179"/>
        <v>0</v>
      </c>
      <c r="V373" s="57">
        <v>9.6150000000000002</v>
      </c>
      <c r="W373" s="90">
        <v>7</v>
      </c>
      <c r="X373" s="56">
        <v>8</v>
      </c>
      <c r="Y373" s="91">
        <f t="shared" si="180"/>
        <v>8</v>
      </c>
      <c r="Z373" s="58"/>
      <c r="AA373" s="59"/>
      <c r="AB373" s="59">
        <v>0</v>
      </c>
      <c r="AC373" s="60">
        <f t="shared" si="181"/>
        <v>216.61500000000001</v>
      </c>
      <c r="AD373" s="60"/>
      <c r="AE373" s="61">
        <f t="shared" si="174"/>
        <v>4.3323</v>
      </c>
      <c r="AF373" s="61">
        <v>0</v>
      </c>
      <c r="AG373" s="61">
        <v>0</v>
      </c>
      <c r="AH373" s="92"/>
      <c r="AI373" s="112">
        <v>100</v>
      </c>
      <c r="AJ373" s="93">
        <f t="shared" si="182"/>
        <v>112.28270000000001</v>
      </c>
      <c r="AK373" s="94"/>
      <c r="AL373" s="62"/>
      <c r="AM373" s="63">
        <f t="shared" si="183"/>
        <v>100</v>
      </c>
      <c r="AN373" s="63">
        <f t="shared" si="184"/>
        <v>1</v>
      </c>
      <c r="AO373" s="63">
        <f t="shared" si="185"/>
        <v>0</v>
      </c>
      <c r="AP373" s="63"/>
      <c r="AQ373" s="63">
        <f t="shared" si="186"/>
        <v>0</v>
      </c>
      <c r="AR373" s="63">
        <f t="shared" si="187"/>
        <v>0</v>
      </c>
      <c r="AS373" s="63">
        <f t="shared" si="188"/>
        <v>10</v>
      </c>
      <c r="AT373" s="63">
        <f t="shared" si="189"/>
        <v>1</v>
      </c>
      <c r="AU373" s="63">
        <f t="shared" si="190"/>
        <v>0</v>
      </c>
      <c r="AV373" s="63">
        <f t="shared" si="191"/>
        <v>0</v>
      </c>
      <c r="AW373" s="63">
        <f t="shared" si="192"/>
        <v>2</v>
      </c>
      <c r="AX373" s="63">
        <f t="shared" si="193"/>
        <v>2</v>
      </c>
      <c r="AY373" s="64">
        <f t="shared" si="194"/>
        <v>0.2827000000000055</v>
      </c>
      <c r="AZ373" s="65">
        <f t="shared" si="195"/>
        <v>112.28270000000001</v>
      </c>
      <c r="BA373" s="45"/>
      <c r="BB373" s="66">
        <f t="shared" si="196"/>
        <v>112.28270000000001</v>
      </c>
      <c r="BC373" s="62">
        <f t="shared" si="197"/>
        <v>12.282700000000006</v>
      </c>
      <c r="BD373" s="62">
        <f t="shared" si="198"/>
        <v>12.282700000000006</v>
      </c>
      <c r="BE373" s="62">
        <f t="shared" si="199"/>
        <v>12.282700000000006</v>
      </c>
      <c r="BF373" s="62">
        <f t="shared" si="200"/>
        <v>2.2827000000000055</v>
      </c>
      <c r="BG373" s="62">
        <f t="shared" si="201"/>
        <v>2.2827000000000055</v>
      </c>
      <c r="BH373" s="62">
        <f t="shared" si="202"/>
        <v>0.2827000000000055</v>
      </c>
      <c r="BI373" s="62"/>
    </row>
    <row r="374" spans="1:61" ht="30" customHeight="1">
      <c r="A374" s="83">
        <v>362</v>
      </c>
      <c r="B374" s="50" t="s">
        <v>816</v>
      </c>
      <c r="C374" s="84" t="s">
        <v>817</v>
      </c>
      <c r="D374" s="84" t="s">
        <v>717</v>
      </c>
      <c r="E374" s="85" t="s">
        <v>734</v>
      </c>
      <c r="F374" s="68">
        <v>45629</v>
      </c>
      <c r="G374" s="51">
        <v>208</v>
      </c>
      <c r="H374" s="52">
        <v>26</v>
      </c>
      <c r="I374" s="53">
        <f t="shared" si="175"/>
        <v>208</v>
      </c>
      <c r="J374" s="86"/>
      <c r="K374" s="87">
        <f t="shared" si="176"/>
        <v>0</v>
      </c>
      <c r="L374" s="86"/>
      <c r="M374" s="88">
        <f t="shared" si="177"/>
        <v>0</v>
      </c>
      <c r="N374" s="89"/>
      <c r="O374" s="87">
        <f t="shared" si="178"/>
        <v>0</v>
      </c>
      <c r="P374" s="57">
        <v>0</v>
      </c>
      <c r="Q374" s="57">
        <v>0</v>
      </c>
      <c r="R374" s="54"/>
      <c r="S374" s="55">
        <v>0</v>
      </c>
      <c r="T374" s="56"/>
      <c r="U374" s="57">
        <f t="shared" si="179"/>
        <v>0</v>
      </c>
      <c r="V374" s="57">
        <v>9.9879999999999995</v>
      </c>
      <c r="W374" s="90">
        <v>7</v>
      </c>
      <c r="X374" s="56">
        <v>0.25</v>
      </c>
      <c r="Y374" s="91">
        <f t="shared" si="180"/>
        <v>0.25</v>
      </c>
      <c r="Z374" s="58"/>
      <c r="AA374" s="59"/>
      <c r="AB374" s="59">
        <v>0</v>
      </c>
      <c r="AC374" s="60">
        <f t="shared" si="181"/>
        <v>224.738</v>
      </c>
      <c r="AD374" s="60"/>
      <c r="AE374" s="61">
        <f t="shared" si="174"/>
        <v>4.4947600000000003</v>
      </c>
      <c r="AF374" s="61">
        <v>0</v>
      </c>
      <c r="AG374" s="61">
        <v>0</v>
      </c>
      <c r="AH374" s="92"/>
      <c r="AI374" s="112">
        <v>100</v>
      </c>
      <c r="AJ374" s="93">
        <f t="shared" si="182"/>
        <v>120.24323999999999</v>
      </c>
      <c r="AK374" s="94"/>
      <c r="AL374" s="62"/>
      <c r="AM374" s="63">
        <f t="shared" si="183"/>
        <v>100</v>
      </c>
      <c r="AN374" s="63">
        <f t="shared" si="184"/>
        <v>1</v>
      </c>
      <c r="AO374" s="63">
        <f t="shared" si="185"/>
        <v>0</v>
      </c>
      <c r="AP374" s="63"/>
      <c r="AQ374" s="63">
        <f t="shared" si="186"/>
        <v>20</v>
      </c>
      <c r="AR374" s="63">
        <f t="shared" si="187"/>
        <v>1</v>
      </c>
      <c r="AS374" s="63">
        <f t="shared" si="188"/>
        <v>0</v>
      </c>
      <c r="AT374" s="63">
        <f t="shared" si="189"/>
        <v>0</v>
      </c>
      <c r="AU374" s="63">
        <f t="shared" si="190"/>
        <v>0</v>
      </c>
      <c r="AV374" s="63">
        <f t="shared" si="191"/>
        <v>0</v>
      </c>
      <c r="AW374" s="63">
        <f t="shared" si="192"/>
        <v>0</v>
      </c>
      <c r="AX374" s="63">
        <f t="shared" si="193"/>
        <v>0</v>
      </c>
      <c r="AY374" s="64">
        <f t="shared" si="194"/>
        <v>0.24323999999998591</v>
      </c>
      <c r="AZ374" s="65">
        <f t="shared" si="195"/>
        <v>120.24323999999999</v>
      </c>
      <c r="BA374" s="45"/>
      <c r="BB374" s="66">
        <f t="shared" si="196"/>
        <v>120.24323999999999</v>
      </c>
      <c r="BC374" s="62">
        <f t="shared" si="197"/>
        <v>20.243239999999986</v>
      </c>
      <c r="BD374" s="62">
        <f t="shared" si="198"/>
        <v>20.243239999999986</v>
      </c>
      <c r="BE374" s="62">
        <f t="shared" si="199"/>
        <v>0.24323999999998591</v>
      </c>
      <c r="BF374" s="62">
        <f t="shared" si="200"/>
        <v>0.24323999999998591</v>
      </c>
      <c r="BG374" s="62">
        <f t="shared" si="201"/>
        <v>0.24323999999998591</v>
      </c>
      <c r="BH374" s="62">
        <f t="shared" si="202"/>
        <v>0.24323999999998591</v>
      </c>
      <c r="BI374" s="62"/>
    </row>
    <row r="375" spans="1:61" ht="30" customHeight="1">
      <c r="A375" s="83">
        <v>363</v>
      </c>
      <c r="B375" s="50" t="s">
        <v>818</v>
      </c>
      <c r="C375" s="84" t="s">
        <v>819</v>
      </c>
      <c r="D375" s="84" t="s">
        <v>820</v>
      </c>
      <c r="E375" s="85" t="s">
        <v>734</v>
      </c>
      <c r="F375" s="68">
        <v>45637</v>
      </c>
      <c r="G375" s="51">
        <v>208</v>
      </c>
      <c r="H375" s="52">
        <v>26</v>
      </c>
      <c r="I375" s="53">
        <f t="shared" si="175"/>
        <v>208</v>
      </c>
      <c r="J375" s="86"/>
      <c r="K375" s="87">
        <f t="shared" si="176"/>
        <v>0</v>
      </c>
      <c r="L375" s="86"/>
      <c r="M375" s="88">
        <f t="shared" si="177"/>
        <v>0</v>
      </c>
      <c r="N375" s="89"/>
      <c r="O375" s="87">
        <f t="shared" si="178"/>
        <v>0</v>
      </c>
      <c r="P375" s="57">
        <v>0</v>
      </c>
      <c r="Q375" s="57">
        <v>0</v>
      </c>
      <c r="R375" s="54"/>
      <c r="S375" s="55">
        <v>0</v>
      </c>
      <c r="T375" s="56"/>
      <c r="U375" s="57">
        <f t="shared" si="179"/>
        <v>0</v>
      </c>
      <c r="V375" s="57">
        <v>10</v>
      </c>
      <c r="W375" s="90">
        <v>7</v>
      </c>
      <c r="X375" s="56"/>
      <c r="Y375" s="91">
        <f t="shared" si="180"/>
        <v>0</v>
      </c>
      <c r="Z375" s="58"/>
      <c r="AA375" s="59"/>
      <c r="AB375" s="59">
        <v>0</v>
      </c>
      <c r="AC375" s="60">
        <f t="shared" si="181"/>
        <v>225</v>
      </c>
      <c r="AD375" s="60"/>
      <c r="AE375" s="61">
        <f t="shared" si="174"/>
        <v>4.5</v>
      </c>
      <c r="AF375" s="61">
        <v>0</v>
      </c>
      <c r="AG375" s="61">
        <v>0</v>
      </c>
      <c r="AH375" s="92"/>
      <c r="AI375" s="112">
        <v>100</v>
      </c>
      <c r="AJ375" s="93">
        <f t="shared" si="182"/>
        <v>120.5</v>
      </c>
      <c r="AK375" s="94"/>
      <c r="AL375" s="62"/>
      <c r="AM375" s="63">
        <f t="shared" si="183"/>
        <v>100</v>
      </c>
      <c r="AN375" s="63">
        <f t="shared" si="184"/>
        <v>1</v>
      </c>
      <c r="AO375" s="63">
        <f t="shared" si="185"/>
        <v>0</v>
      </c>
      <c r="AP375" s="63"/>
      <c r="AQ375" s="63">
        <f t="shared" si="186"/>
        <v>20</v>
      </c>
      <c r="AR375" s="63">
        <f t="shared" si="187"/>
        <v>1</v>
      </c>
      <c r="AS375" s="63">
        <f t="shared" si="188"/>
        <v>0</v>
      </c>
      <c r="AT375" s="63">
        <f t="shared" si="189"/>
        <v>0</v>
      </c>
      <c r="AU375" s="63">
        <f t="shared" si="190"/>
        <v>0</v>
      </c>
      <c r="AV375" s="63">
        <f t="shared" si="191"/>
        <v>0</v>
      </c>
      <c r="AW375" s="63">
        <f t="shared" si="192"/>
        <v>0</v>
      </c>
      <c r="AX375" s="63">
        <f t="shared" si="193"/>
        <v>0</v>
      </c>
      <c r="AY375" s="64">
        <f t="shared" si="194"/>
        <v>0.5</v>
      </c>
      <c r="AZ375" s="65">
        <f t="shared" si="195"/>
        <v>120.5</v>
      </c>
      <c r="BA375" s="45"/>
      <c r="BB375" s="66">
        <f t="shared" si="196"/>
        <v>120.5</v>
      </c>
      <c r="BC375" s="62">
        <f t="shared" si="197"/>
        <v>20.5</v>
      </c>
      <c r="BD375" s="62">
        <f t="shared" si="198"/>
        <v>20.5</v>
      </c>
      <c r="BE375" s="62">
        <f t="shared" si="199"/>
        <v>0.5</v>
      </c>
      <c r="BF375" s="62">
        <f t="shared" si="200"/>
        <v>0.5</v>
      </c>
      <c r="BG375" s="62">
        <f t="shared" si="201"/>
        <v>0.5</v>
      </c>
      <c r="BH375" s="62">
        <f t="shared" si="202"/>
        <v>0.5</v>
      </c>
      <c r="BI375" s="62"/>
    </row>
    <row r="376" spans="1:61" ht="30" customHeight="1">
      <c r="A376" s="83">
        <v>364</v>
      </c>
      <c r="B376" s="50" t="s">
        <v>821</v>
      </c>
      <c r="C376" s="84" t="s">
        <v>822</v>
      </c>
      <c r="D376" s="84" t="s">
        <v>823</v>
      </c>
      <c r="E376" s="85" t="s">
        <v>734</v>
      </c>
      <c r="F376" s="68">
        <v>45642</v>
      </c>
      <c r="G376" s="51">
        <v>208</v>
      </c>
      <c r="H376" s="52">
        <v>26</v>
      </c>
      <c r="I376" s="53">
        <f t="shared" si="175"/>
        <v>208</v>
      </c>
      <c r="J376" s="86"/>
      <c r="K376" s="87">
        <f t="shared" si="176"/>
        <v>0</v>
      </c>
      <c r="L376" s="86"/>
      <c r="M376" s="88">
        <f t="shared" si="177"/>
        <v>0</v>
      </c>
      <c r="N376" s="89"/>
      <c r="O376" s="87">
        <f t="shared" si="178"/>
        <v>0</v>
      </c>
      <c r="P376" s="57">
        <v>0</v>
      </c>
      <c r="Q376" s="57">
        <v>0</v>
      </c>
      <c r="R376" s="54"/>
      <c r="S376" s="55">
        <v>0</v>
      </c>
      <c r="T376" s="56"/>
      <c r="U376" s="57">
        <f t="shared" si="179"/>
        <v>0</v>
      </c>
      <c r="V376" s="57">
        <v>10</v>
      </c>
      <c r="W376" s="90">
        <v>7</v>
      </c>
      <c r="X376" s="56">
        <v>1.26</v>
      </c>
      <c r="Y376" s="91">
        <f t="shared" si="180"/>
        <v>1.26</v>
      </c>
      <c r="Z376" s="58"/>
      <c r="AA376" s="59"/>
      <c r="AB376" s="59">
        <v>0</v>
      </c>
      <c r="AC376" s="60">
        <f t="shared" si="181"/>
        <v>223.74</v>
      </c>
      <c r="AD376" s="60"/>
      <c r="AE376" s="61">
        <f t="shared" si="174"/>
        <v>4.4748000000000001</v>
      </c>
      <c r="AF376" s="61">
        <v>0</v>
      </c>
      <c r="AG376" s="61">
        <v>0</v>
      </c>
      <c r="AH376" s="92"/>
      <c r="AI376" s="112">
        <v>100</v>
      </c>
      <c r="AJ376" s="93">
        <f t="shared" si="182"/>
        <v>119.26520000000002</v>
      </c>
      <c r="AK376" s="94"/>
      <c r="AL376" s="62"/>
      <c r="AM376" s="63">
        <f t="shared" si="183"/>
        <v>100</v>
      </c>
      <c r="AN376" s="63">
        <f t="shared" si="184"/>
        <v>1</v>
      </c>
      <c r="AO376" s="63">
        <f t="shared" si="185"/>
        <v>0</v>
      </c>
      <c r="AP376" s="63"/>
      <c r="AQ376" s="63">
        <f t="shared" si="186"/>
        <v>0</v>
      </c>
      <c r="AR376" s="63">
        <f t="shared" si="187"/>
        <v>0</v>
      </c>
      <c r="AS376" s="63">
        <f t="shared" si="188"/>
        <v>10</v>
      </c>
      <c r="AT376" s="63">
        <f t="shared" si="189"/>
        <v>1</v>
      </c>
      <c r="AU376" s="63">
        <f t="shared" si="190"/>
        <v>5</v>
      </c>
      <c r="AV376" s="63">
        <f t="shared" si="191"/>
        <v>1</v>
      </c>
      <c r="AW376" s="63">
        <f t="shared" si="192"/>
        <v>4</v>
      </c>
      <c r="AX376" s="63">
        <f t="shared" si="193"/>
        <v>4</v>
      </c>
      <c r="AY376" s="64">
        <f t="shared" si="194"/>
        <v>0.26520000000002142</v>
      </c>
      <c r="AZ376" s="65">
        <f t="shared" si="195"/>
        <v>119.26520000000002</v>
      </c>
      <c r="BA376" s="45"/>
      <c r="BB376" s="66">
        <f t="shared" si="196"/>
        <v>119.26520000000002</v>
      </c>
      <c r="BC376" s="62">
        <f t="shared" si="197"/>
        <v>19.265200000000021</v>
      </c>
      <c r="BD376" s="62">
        <f t="shared" si="198"/>
        <v>19.265200000000021</v>
      </c>
      <c r="BE376" s="62">
        <f t="shared" si="199"/>
        <v>19.265200000000021</v>
      </c>
      <c r="BF376" s="62">
        <f t="shared" si="200"/>
        <v>9.2652000000000214</v>
      </c>
      <c r="BG376" s="62">
        <f t="shared" si="201"/>
        <v>4.2652000000000214</v>
      </c>
      <c r="BH376" s="62">
        <f t="shared" si="202"/>
        <v>0.26520000000002142</v>
      </c>
      <c r="BI376" s="62"/>
    </row>
    <row r="377" spans="1:61" ht="30" customHeight="1">
      <c r="A377" s="83">
        <v>365</v>
      </c>
      <c r="B377" s="50" t="s">
        <v>824</v>
      </c>
      <c r="C377" s="84" t="s">
        <v>782</v>
      </c>
      <c r="D377" s="84" t="s">
        <v>825</v>
      </c>
      <c r="E377" s="85" t="s">
        <v>734</v>
      </c>
      <c r="F377" s="68">
        <v>45658</v>
      </c>
      <c r="G377" s="51">
        <v>208</v>
      </c>
      <c r="H377" s="52">
        <v>26</v>
      </c>
      <c r="I377" s="53">
        <f t="shared" si="175"/>
        <v>208</v>
      </c>
      <c r="J377" s="86"/>
      <c r="K377" s="87">
        <f t="shared" si="176"/>
        <v>0</v>
      </c>
      <c r="L377" s="86"/>
      <c r="M377" s="88">
        <f t="shared" si="177"/>
        <v>0</v>
      </c>
      <c r="N377" s="89"/>
      <c r="O377" s="87">
        <f t="shared" si="178"/>
        <v>0</v>
      </c>
      <c r="P377" s="57">
        <v>0</v>
      </c>
      <c r="Q377" s="57">
        <v>0</v>
      </c>
      <c r="R377" s="54"/>
      <c r="S377" s="55">
        <v>0</v>
      </c>
      <c r="T377" s="56"/>
      <c r="U377" s="57">
        <f t="shared" si="179"/>
        <v>0</v>
      </c>
      <c r="V377" s="57">
        <v>9.7379999999999995</v>
      </c>
      <c r="W377" s="90">
        <v>7</v>
      </c>
      <c r="X377" s="56">
        <v>5.41</v>
      </c>
      <c r="Y377" s="91">
        <f t="shared" si="180"/>
        <v>5.41</v>
      </c>
      <c r="Z377" s="58"/>
      <c r="AA377" s="59"/>
      <c r="AB377" s="59">
        <v>0</v>
      </c>
      <c r="AC377" s="60">
        <f t="shared" si="181"/>
        <v>219.328</v>
      </c>
      <c r="AD377" s="60"/>
      <c r="AE377" s="61">
        <f t="shared" si="174"/>
        <v>4.3865600000000002</v>
      </c>
      <c r="AF377" s="61">
        <v>0</v>
      </c>
      <c r="AG377" s="61">
        <v>0</v>
      </c>
      <c r="AH377" s="92"/>
      <c r="AI377" s="112">
        <v>100</v>
      </c>
      <c r="AJ377" s="93">
        <f t="shared" si="182"/>
        <v>114.94144</v>
      </c>
      <c r="AK377" s="94"/>
      <c r="AL377" s="62"/>
      <c r="AM377" s="63">
        <f t="shared" si="183"/>
        <v>100</v>
      </c>
      <c r="AN377" s="63">
        <f t="shared" si="184"/>
        <v>1</v>
      </c>
      <c r="AO377" s="63">
        <f t="shared" si="185"/>
        <v>0</v>
      </c>
      <c r="AP377" s="63"/>
      <c r="AQ377" s="63">
        <f t="shared" si="186"/>
        <v>0</v>
      </c>
      <c r="AR377" s="63">
        <f t="shared" si="187"/>
        <v>0</v>
      </c>
      <c r="AS377" s="63">
        <f t="shared" si="188"/>
        <v>10</v>
      </c>
      <c r="AT377" s="63">
        <f t="shared" si="189"/>
        <v>1</v>
      </c>
      <c r="AU377" s="63">
        <f t="shared" si="190"/>
        <v>0</v>
      </c>
      <c r="AV377" s="63">
        <f t="shared" si="191"/>
        <v>0</v>
      </c>
      <c r="AW377" s="63">
        <f t="shared" si="192"/>
        <v>4</v>
      </c>
      <c r="AX377" s="63">
        <f t="shared" si="193"/>
        <v>4</v>
      </c>
      <c r="AY377" s="64">
        <f t="shared" si="194"/>
        <v>0.94144000000000005</v>
      </c>
      <c r="AZ377" s="65">
        <f t="shared" si="195"/>
        <v>114.94144</v>
      </c>
      <c r="BA377" s="45"/>
      <c r="BB377" s="66">
        <f t="shared" si="196"/>
        <v>114.94144</v>
      </c>
      <c r="BC377" s="62">
        <f t="shared" si="197"/>
        <v>14.94144</v>
      </c>
      <c r="BD377" s="62">
        <f t="shared" si="198"/>
        <v>14.94144</v>
      </c>
      <c r="BE377" s="62">
        <f t="shared" si="199"/>
        <v>14.94144</v>
      </c>
      <c r="BF377" s="62">
        <f t="shared" si="200"/>
        <v>4.9414400000000001</v>
      </c>
      <c r="BG377" s="62">
        <f t="shared" si="201"/>
        <v>4.9414400000000001</v>
      </c>
      <c r="BH377" s="62">
        <f t="shared" si="202"/>
        <v>0.94144000000000005</v>
      </c>
      <c r="BI377" s="62"/>
    </row>
    <row r="378" spans="1:61" ht="30" customHeight="1">
      <c r="A378" s="83">
        <v>366</v>
      </c>
      <c r="B378" s="50">
        <v>333</v>
      </c>
      <c r="C378" s="84" t="s">
        <v>564</v>
      </c>
      <c r="D378" s="84" t="s">
        <v>437</v>
      </c>
      <c r="E378" s="85" t="s">
        <v>826</v>
      </c>
      <c r="F378" s="68">
        <v>39264</v>
      </c>
      <c r="G378" s="51">
        <v>208</v>
      </c>
      <c r="H378" s="52">
        <v>26</v>
      </c>
      <c r="I378" s="53">
        <f t="shared" si="175"/>
        <v>208</v>
      </c>
      <c r="J378" s="86"/>
      <c r="K378" s="87">
        <f t="shared" si="176"/>
        <v>0</v>
      </c>
      <c r="L378" s="86"/>
      <c r="M378" s="88">
        <f t="shared" si="177"/>
        <v>0</v>
      </c>
      <c r="N378" s="89"/>
      <c r="O378" s="87">
        <f t="shared" si="178"/>
        <v>0</v>
      </c>
      <c r="P378" s="57">
        <v>0</v>
      </c>
      <c r="Q378" s="57">
        <v>0</v>
      </c>
      <c r="R378" s="54"/>
      <c r="S378" s="55">
        <v>11</v>
      </c>
      <c r="T378" s="56"/>
      <c r="U378" s="57">
        <f t="shared" si="179"/>
        <v>0</v>
      </c>
      <c r="V378" s="57">
        <v>10</v>
      </c>
      <c r="W378" s="90">
        <v>7</v>
      </c>
      <c r="X378" s="56"/>
      <c r="Y378" s="91">
        <f t="shared" si="180"/>
        <v>0</v>
      </c>
      <c r="Z378" s="58"/>
      <c r="AA378" s="59"/>
      <c r="AB378" s="59">
        <v>0</v>
      </c>
      <c r="AC378" s="60">
        <f t="shared" si="181"/>
        <v>236</v>
      </c>
      <c r="AD378" s="60"/>
      <c r="AE378" s="61">
        <f t="shared" si="174"/>
        <v>4.72</v>
      </c>
      <c r="AF378" s="61">
        <v>0</v>
      </c>
      <c r="AG378" s="61">
        <v>0</v>
      </c>
      <c r="AH378" s="92">
        <v>0.5</v>
      </c>
      <c r="AI378" s="112">
        <v>100</v>
      </c>
      <c r="AJ378" s="93">
        <f t="shared" si="182"/>
        <v>130.78</v>
      </c>
      <c r="AK378" s="94"/>
      <c r="AL378" s="62"/>
      <c r="AM378" s="63">
        <f t="shared" si="183"/>
        <v>100</v>
      </c>
      <c r="AN378" s="63">
        <f t="shared" si="184"/>
        <v>1</v>
      </c>
      <c r="AO378" s="63">
        <f t="shared" si="185"/>
        <v>0</v>
      </c>
      <c r="AP378" s="63"/>
      <c r="AQ378" s="63">
        <f t="shared" si="186"/>
        <v>20</v>
      </c>
      <c r="AR378" s="63">
        <f t="shared" si="187"/>
        <v>1</v>
      </c>
      <c r="AS378" s="63">
        <f t="shared" si="188"/>
        <v>10</v>
      </c>
      <c r="AT378" s="63">
        <f t="shared" si="189"/>
        <v>1</v>
      </c>
      <c r="AU378" s="63">
        <f t="shared" si="190"/>
        <v>0</v>
      </c>
      <c r="AV378" s="63">
        <f t="shared" si="191"/>
        <v>0</v>
      </c>
      <c r="AW378" s="63">
        <f t="shared" si="192"/>
        <v>0</v>
      </c>
      <c r="AX378" s="63">
        <f t="shared" si="193"/>
        <v>0</v>
      </c>
      <c r="AY378" s="64">
        <f t="shared" si="194"/>
        <v>0.78000000000000114</v>
      </c>
      <c r="AZ378" s="65">
        <f t="shared" si="195"/>
        <v>130.78</v>
      </c>
      <c r="BA378" s="45"/>
      <c r="BB378" s="66">
        <f t="shared" si="196"/>
        <v>130.78</v>
      </c>
      <c r="BC378" s="62">
        <f t="shared" si="197"/>
        <v>30.78</v>
      </c>
      <c r="BD378" s="62">
        <f t="shared" si="198"/>
        <v>30.78</v>
      </c>
      <c r="BE378" s="62">
        <f t="shared" si="199"/>
        <v>10.780000000000001</v>
      </c>
      <c r="BF378" s="62">
        <f t="shared" si="200"/>
        <v>0.78000000000000114</v>
      </c>
      <c r="BG378" s="62">
        <f t="shared" si="201"/>
        <v>0.78000000000000114</v>
      </c>
      <c r="BH378" s="62">
        <f t="shared" si="202"/>
        <v>0.78000000000000114</v>
      </c>
      <c r="BI378" s="62"/>
    </row>
    <row r="379" spans="1:61" ht="30" customHeight="1">
      <c r="A379" s="83">
        <v>367</v>
      </c>
      <c r="B379" s="50">
        <v>380</v>
      </c>
      <c r="C379" s="84" t="s">
        <v>102</v>
      </c>
      <c r="D379" s="84" t="s">
        <v>827</v>
      </c>
      <c r="E379" s="85" t="s">
        <v>826</v>
      </c>
      <c r="F379" s="68">
        <v>39295</v>
      </c>
      <c r="G379" s="51">
        <v>208</v>
      </c>
      <c r="H379" s="52">
        <v>26</v>
      </c>
      <c r="I379" s="53">
        <f t="shared" si="175"/>
        <v>208</v>
      </c>
      <c r="J379" s="86"/>
      <c r="K379" s="87">
        <f t="shared" si="176"/>
        <v>0</v>
      </c>
      <c r="L379" s="86"/>
      <c r="M379" s="88">
        <f t="shared" si="177"/>
        <v>0</v>
      </c>
      <c r="N379" s="89"/>
      <c r="O379" s="87">
        <f t="shared" si="178"/>
        <v>0</v>
      </c>
      <c r="P379" s="57">
        <v>0</v>
      </c>
      <c r="Q379" s="57">
        <v>0</v>
      </c>
      <c r="R379" s="54"/>
      <c r="S379" s="55">
        <v>11</v>
      </c>
      <c r="T379" s="56"/>
      <c r="U379" s="57">
        <f t="shared" si="179"/>
        <v>0</v>
      </c>
      <c r="V379" s="57">
        <v>10</v>
      </c>
      <c r="W379" s="90">
        <v>7</v>
      </c>
      <c r="X379" s="56"/>
      <c r="Y379" s="91">
        <f t="shared" si="180"/>
        <v>0</v>
      </c>
      <c r="Z379" s="58"/>
      <c r="AA379" s="59"/>
      <c r="AB379" s="59">
        <v>0</v>
      </c>
      <c r="AC379" s="60">
        <f t="shared" si="181"/>
        <v>236</v>
      </c>
      <c r="AD379" s="60"/>
      <c r="AE379" s="61">
        <f t="shared" si="174"/>
        <v>4.72</v>
      </c>
      <c r="AF379" s="61">
        <v>0</v>
      </c>
      <c r="AG379" s="61">
        <v>0</v>
      </c>
      <c r="AH379" s="92"/>
      <c r="AI379" s="112">
        <v>100</v>
      </c>
      <c r="AJ379" s="93">
        <f t="shared" si="182"/>
        <v>131.28</v>
      </c>
      <c r="AK379" s="94"/>
      <c r="AL379" s="62"/>
      <c r="AM379" s="63">
        <f t="shared" si="183"/>
        <v>100</v>
      </c>
      <c r="AN379" s="63">
        <f t="shared" si="184"/>
        <v>1</v>
      </c>
      <c r="AO379" s="63">
        <f t="shared" si="185"/>
        <v>0</v>
      </c>
      <c r="AP379" s="63"/>
      <c r="AQ379" s="63">
        <f t="shared" si="186"/>
        <v>20</v>
      </c>
      <c r="AR379" s="63">
        <f t="shared" si="187"/>
        <v>1</v>
      </c>
      <c r="AS379" s="63">
        <f t="shared" si="188"/>
        <v>10</v>
      </c>
      <c r="AT379" s="63">
        <f t="shared" si="189"/>
        <v>1</v>
      </c>
      <c r="AU379" s="63">
        <f t="shared" si="190"/>
        <v>0</v>
      </c>
      <c r="AV379" s="63">
        <f t="shared" si="191"/>
        <v>0</v>
      </c>
      <c r="AW379" s="63">
        <f t="shared" si="192"/>
        <v>1</v>
      </c>
      <c r="AX379" s="63">
        <f t="shared" si="193"/>
        <v>1</v>
      </c>
      <c r="AY379" s="64">
        <f t="shared" si="194"/>
        <v>0.28000000000000114</v>
      </c>
      <c r="AZ379" s="65">
        <f t="shared" si="195"/>
        <v>131.28</v>
      </c>
      <c r="BA379" s="45"/>
      <c r="BB379" s="66">
        <f t="shared" si="196"/>
        <v>131.28</v>
      </c>
      <c r="BC379" s="62">
        <f t="shared" si="197"/>
        <v>31.28</v>
      </c>
      <c r="BD379" s="62">
        <f t="shared" si="198"/>
        <v>31.28</v>
      </c>
      <c r="BE379" s="62">
        <f t="shared" si="199"/>
        <v>11.280000000000001</v>
      </c>
      <c r="BF379" s="62">
        <f t="shared" si="200"/>
        <v>1.2800000000000011</v>
      </c>
      <c r="BG379" s="62">
        <f t="shared" si="201"/>
        <v>1.2800000000000011</v>
      </c>
      <c r="BH379" s="62">
        <f t="shared" si="202"/>
        <v>0.28000000000000114</v>
      </c>
      <c r="BI379" s="62"/>
    </row>
    <row r="380" spans="1:61" ht="30" customHeight="1">
      <c r="A380" s="83">
        <v>368</v>
      </c>
      <c r="B380" s="50">
        <v>10677</v>
      </c>
      <c r="C380" s="84" t="s">
        <v>245</v>
      </c>
      <c r="D380" s="84" t="s">
        <v>828</v>
      </c>
      <c r="E380" s="85" t="s">
        <v>826</v>
      </c>
      <c r="F380" s="68">
        <v>44470</v>
      </c>
      <c r="G380" s="51">
        <v>208</v>
      </c>
      <c r="H380" s="52">
        <v>26</v>
      </c>
      <c r="I380" s="53">
        <f t="shared" si="175"/>
        <v>208</v>
      </c>
      <c r="J380" s="86"/>
      <c r="K380" s="87">
        <f t="shared" si="176"/>
        <v>0</v>
      </c>
      <c r="L380" s="86"/>
      <c r="M380" s="88">
        <f t="shared" si="177"/>
        <v>0</v>
      </c>
      <c r="N380" s="89"/>
      <c r="O380" s="87">
        <f t="shared" si="178"/>
        <v>0</v>
      </c>
      <c r="P380" s="57">
        <v>0</v>
      </c>
      <c r="Q380" s="57">
        <v>0</v>
      </c>
      <c r="R380" s="54"/>
      <c r="S380" s="55">
        <v>4</v>
      </c>
      <c r="T380" s="56"/>
      <c r="U380" s="57">
        <f t="shared" si="179"/>
        <v>0</v>
      </c>
      <c r="V380" s="57">
        <v>0</v>
      </c>
      <c r="W380" s="90">
        <v>7</v>
      </c>
      <c r="X380" s="56">
        <v>25.11</v>
      </c>
      <c r="Y380" s="91">
        <f t="shared" si="180"/>
        <v>25.11</v>
      </c>
      <c r="Z380" s="58"/>
      <c r="AA380" s="59"/>
      <c r="AB380" s="59">
        <v>0</v>
      </c>
      <c r="AC380" s="60">
        <f t="shared" si="181"/>
        <v>193.89</v>
      </c>
      <c r="AD380" s="60"/>
      <c r="AE380" s="61">
        <f t="shared" si="174"/>
        <v>3.8777999999999997</v>
      </c>
      <c r="AF380" s="61">
        <v>0</v>
      </c>
      <c r="AG380" s="61">
        <v>0</v>
      </c>
      <c r="AH380" s="92"/>
      <c r="AI380" s="112">
        <v>100</v>
      </c>
      <c r="AJ380" s="93">
        <f t="shared" si="182"/>
        <v>90.012199999999979</v>
      </c>
      <c r="AK380" s="94"/>
      <c r="AL380" s="62"/>
      <c r="AM380" s="63">
        <f t="shared" si="183"/>
        <v>0</v>
      </c>
      <c r="AN380" s="63">
        <f t="shared" si="184"/>
        <v>0</v>
      </c>
      <c r="AO380" s="63">
        <f t="shared" si="185"/>
        <v>0</v>
      </c>
      <c r="AP380" s="63"/>
      <c r="AQ380" s="63">
        <f t="shared" si="186"/>
        <v>80</v>
      </c>
      <c r="AR380" s="63">
        <f t="shared" si="187"/>
        <v>4</v>
      </c>
      <c r="AS380" s="63">
        <f t="shared" si="188"/>
        <v>10</v>
      </c>
      <c r="AT380" s="63">
        <f t="shared" si="189"/>
        <v>1</v>
      </c>
      <c r="AU380" s="63">
        <f t="shared" si="190"/>
        <v>0</v>
      </c>
      <c r="AV380" s="63">
        <f t="shared" si="191"/>
        <v>0</v>
      </c>
      <c r="AW380" s="63">
        <f t="shared" si="192"/>
        <v>0</v>
      </c>
      <c r="AX380" s="63">
        <f t="shared" si="193"/>
        <v>0</v>
      </c>
      <c r="AY380" s="64">
        <f t="shared" si="194"/>
        <v>1.2199999999978672E-2</v>
      </c>
      <c r="AZ380" s="65">
        <f t="shared" si="195"/>
        <v>90.012199999999979</v>
      </c>
      <c r="BA380" s="45"/>
      <c r="BB380" s="66">
        <f t="shared" si="196"/>
        <v>90.012199999999979</v>
      </c>
      <c r="BC380" s="62">
        <f t="shared" si="197"/>
        <v>90.012199999999979</v>
      </c>
      <c r="BD380" s="62">
        <f t="shared" si="198"/>
        <v>90.012199999999979</v>
      </c>
      <c r="BE380" s="62">
        <f t="shared" si="199"/>
        <v>10.012199999999979</v>
      </c>
      <c r="BF380" s="62">
        <f t="shared" si="200"/>
        <v>1.2199999999978672E-2</v>
      </c>
      <c r="BG380" s="62">
        <f t="shared" si="201"/>
        <v>1.2199999999978672E-2</v>
      </c>
      <c r="BH380" s="62">
        <f t="shared" si="202"/>
        <v>1.2199999999978672E-2</v>
      </c>
      <c r="BI380" s="62"/>
    </row>
    <row r="381" spans="1:61" ht="30" customHeight="1">
      <c r="A381" s="83">
        <v>369</v>
      </c>
      <c r="B381" s="50">
        <v>2488</v>
      </c>
      <c r="C381" s="84" t="s">
        <v>767</v>
      </c>
      <c r="D381" s="84" t="s">
        <v>279</v>
      </c>
      <c r="E381" s="85" t="s">
        <v>826</v>
      </c>
      <c r="F381" s="68">
        <v>40472</v>
      </c>
      <c r="G381" s="51">
        <v>208</v>
      </c>
      <c r="H381" s="52">
        <v>26</v>
      </c>
      <c r="I381" s="53">
        <f t="shared" si="175"/>
        <v>208</v>
      </c>
      <c r="J381" s="86"/>
      <c r="K381" s="87">
        <f t="shared" si="176"/>
        <v>0</v>
      </c>
      <c r="L381" s="86"/>
      <c r="M381" s="88">
        <f t="shared" si="177"/>
        <v>0</v>
      </c>
      <c r="N381" s="89"/>
      <c r="O381" s="87">
        <f t="shared" si="178"/>
        <v>0</v>
      </c>
      <c r="P381" s="57">
        <v>0</v>
      </c>
      <c r="Q381" s="57">
        <v>0</v>
      </c>
      <c r="R381" s="54"/>
      <c r="S381" s="55">
        <v>11</v>
      </c>
      <c r="T381" s="56"/>
      <c r="U381" s="57">
        <f t="shared" si="179"/>
        <v>0</v>
      </c>
      <c r="V381" s="57">
        <v>10</v>
      </c>
      <c r="W381" s="90">
        <v>7</v>
      </c>
      <c r="X381" s="56"/>
      <c r="Y381" s="91">
        <f t="shared" si="180"/>
        <v>0</v>
      </c>
      <c r="Z381" s="58"/>
      <c r="AA381" s="59"/>
      <c r="AB381" s="59">
        <v>0</v>
      </c>
      <c r="AC381" s="60">
        <f t="shared" si="181"/>
        <v>236</v>
      </c>
      <c r="AD381" s="60"/>
      <c r="AE381" s="61">
        <f t="shared" si="174"/>
        <v>4.72</v>
      </c>
      <c r="AF381" s="61">
        <v>0</v>
      </c>
      <c r="AG381" s="61">
        <v>0</v>
      </c>
      <c r="AH381" s="92">
        <v>0.5</v>
      </c>
      <c r="AI381" s="112">
        <v>100</v>
      </c>
      <c r="AJ381" s="93">
        <f t="shared" si="182"/>
        <v>130.78</v>
      </c>
      <c r="AK381" s="94"/>
      <c r="AL381" s="62"/>
      <c r="AM381" s="63">
        <f t="shared" si="183"/>
        <v>100</v>
      </c>
      <c r="AN381" s="63">
        <f t="shared" si="184"/>
        <v>1</v>
      </c>
      <c r="AO381" s="63">
        <f t="shared" si="185"/>
        <v>0</v>
      </c>
      <c r="AP381" s="63"/>
      <c r="AQ381" s="63">
        <f t="shared" si="186"/>
        <v>20</v>
      </c>
      <c r="AR381" s="63">
        <f t="shared" si="187"/>
        <v>1</v>
      </c>
      <c r="AS381" s="63">
        <f t="shared" si="188"/>
        <v>10</v>
      </c>
      <c r="AT381" s="63">
        <f t="shared" si="189"/>
        <v>1</v>
      </c>
      <c r="AU381" s="63">
        <f t="shared" si="190"/>
        <v>0</v>
      </c>
      <c r="AV381" s="63">
        <f t="shared" si="191"/>
        <v>0</v>
      </c>
      <c r="AW381" s="63">
        <f t="shared" si="192"/>
        <v>0</v>
      </c>
      <c r="AX381" s="63">
        <f t="shared" si="193"/>
        <v>0</v>
      </c>
      <c r="AY381" s="64">
        <f t="shared" si="194"/>
        <v>0.78000000000000114</v>
      </c>
      <c r="AZ381" s="65">
        <f t="shared" si="195"/>
        <v>130.78</v>
      </c>
      <c r="BA381" s="45"/>
      <c r="BB381" s="66">
        <f t="shared" si="196"/>
        <v>130.78</v>
      </c>
      <c r="BC381" s="62">
        <f t="shared" si="197"/>
        <v>30.78</v>
      </c>
      <c r="BD381" s="62">
        <f t="shared" si="198"/>
        <v>30.78</v>
      </c>
      <c r="BE381" s="62">
        <f t="shared" si="199"/>
        <v>10.780000000000001</v>
      </c>
      <c r="BF381" s="62">
        <f t="shared" si="200"/>
        <v>0.78000000000000114</v>
      </c>
      <c r="BG381" s="62">
        <f t="shared" si="201"/>
        <v>0.78000000000000114</v>
      </c>
      <c r="BH381" s="62">
        <f t="shared" si="202"/>
        <v>0.78000000000000114</v>
      </c>
      <c r="BI381" s="62"/>
    </row>
    <row r="382" spans="1:61" ht="30" customHeight="1">
      <c r="A382" s="83">
        <v>370</v>
      </c>
      <c r="B382" s="50">
        <v>2990</v>
      </c>
      <c r="C382" s="84" t="s">
        <v>442</v>
      </c>
      <c r="D382" s="84" t="s">
        <v>829</v>
      </c>
      <c r="E382" s="85" t="s">
        <v>826</v>
      </c>
      <c r="F382" s="68">
        <v>40848</v>
      </c>
      <c r="G382" s="51">
        <v>208</v>
      </c>
      <c r="H382" s="52">
        <v>26</v>
      </c>
      <c r="I382" s="53">
        <f t="shared" si="175"/>
        <v>208</v>
      </c>
      <c r="J382" s="86"/>
      <c r="K382" s="87">
        <f t="shared" si="176"/>
        <v>0</v>
      </c>
      <c r="L382" s="86"/>
      <c r="M382" s="88">
        <f t="shared" si="177"/>
        <v>0</v>
      </c>
      <c r="N382" s="89"/>
      <c r="O382" s="87">
        <f t="shared" si="178"/>
        <v>0</v>
      </c>
      <c r="P382" s="57">
        <v>0</v>
      </c>
      <c r="Q382" s="57">
        <v>0</v>
      </c>
      <c r="R382" s="54"/>
      <c r="S382" s="55">
        <v>11</v>
      </c>
      <c r="T382" s="56"/>
      <c r="U382" s="57">
        <f t="shared" si="179"/>
        <v>0</v>
      </c>
      <c r="V382" s="57">
        <v>10</v>
      </c>
      <c r="W382" s="90">
        <v>7</v>
      </c>
      <c r="X382" s="56"/>
      <c r="Y382" s="91">
        <f t="shared" si="180"/>
        <v>0</v>
      </c>
      <c r="Z382" s="58"/>
      <c r="AA382" s="59"/>
      <c r="AB382" s="59">
        <v>0</v>
      </c>
      <c r="AC382" s="60">
        <f t="shared" si="181"/>
        <v>236</v>
      </c>
      <c r="AD382" s="60"/>
      <c r="AE382" s="61">
        <f t="shared" si="174"/>
        <v>4.72</v>
      </c>
      <c r="AF382" s="61">
        <v>0</v>
      </c>
      <c r="AG382" s="61">
        <v>0</v>
      </c>
      <c r="AH382" s="92">
        <v>0.5</v>
      </c>
      <c r="AI382" s="112">
        <v>100</v>
      </c>
      <c r="AJ382" s="93">
        <f t="shared" si="182"/>
        <v>130.78</v>
      </c>
      <c r="AK382" s="94"/>
      <c r="AL382" s="62"/>
      <c r="AM382" s="63">
        <f t="shared" si="183"/>
        <v>100</v>
      </c>
      <c r="AN382" s="63">
        <f t="shared" si="184"/>
        <v>1</v>
      </c>
      <c r="AO382" s="63">
        <f t="shared" si="185"/>
        <v>0</v>
      </c>
      <c r="AP382" s="63"/>
      <c r="AQ382" s="63">
        <f t="shared" si="186"/>
        <v>20</v>
      </c>
      <c r="AR382" s="63">
        <f t="shared" si="187"/>
        <v>1</v>
      </c>
      <c r="AS382" s="63">
        <f t="shared" si="188"/>
        <v>10</v>
      </c>
      <c r="AT382" s="63">
        <f t="shared" si="189"/>
        <v>1</v>
      </c>
      <c r="AU382" s="63">
        <f t="shared" si="190"/>
        <v>0</v>
      </c>
      <c r="AV382" s="63">
        <f t="shared" si="191"/>
        <v>0</v>
      </c>
      <c r="AW382" s="63">
        <f t="shared" si="192"/>
        <v>0</v>
      </c>
      <c r="AX382" s="63">
        <f t="shared" si="193"/>
        <v>0</v>
      </c>
      <c r="AY382" s="64">
        <f t="shared" si="194"/>
        <v>0.78000000000000114</v>
      </c>
      <c r="AZ382" s="65">
        <f t="shared" si="195"/>
        <v>130.78</v>
      </c>
      <c r="BA382" s="45"/>
      <c r="BB382" s="66">
        <f t="shared" si="196"/>
        <v>130.78</v>
      </c>
      <c r="BC382" s="62">
        <f t="shared" si="197"/>
        <v>30.78</v>
      </c>
      <c r="BD382" s="62">
        <f t="shared" si="198"/>
        <v>30.78</v>
      </c>
      <c r="BE382" s="62">
        <f t="shared" si="199"/>
        <v>10.780000000000001</v>
      </c>
      <c r="BF382" s="62">
        <f t="shared" si="200"/>
        <v>0.78000000000000114</v>
      </c>
      <c r="BG382" s="62">
        <f t="shared" si="201"/>
        <v>0.78000000000000114</v>
      </c>
      <c r="BH382" s="62">
        <f t="shared" si="202"/>
        <v>0.78000000000000114</v>
      </c>
      <c r="BI382" s="62"/>
    </row>
    <row r="383" spans="1:61" ht="30" customHeight="1">
      <c r="A383" s="83">
        <v>371</v>
      </c>
      <c r="B383" s="50">
        <v>3999</v>
      </c>
      <c r="C383" s="84" t="s">
        <v>381</v>
      </c>
      <c r="D383" s="84" t="s">
        <v>830</v>
      </c>
      <c r="E383" s="85" t="s">
        <v>826</v>
      </c>
      <c r="F383" s="68">
        <v>41416</v>
      </c>
      <c r="G383" s="51">
        <v>208</v>
      </c>
      <c r="H383" s="52">
        <v>26</v>
      </c>
      <c r="I383" s="53">
        <f t="shared" si="175"/>
        <v>208</v>
      </c>
      <c r="J383" s="86"/>
      <c r="K383" s="87">
        <f t="shared" si="176"/>
        <v>0</v>
      </c>
      <c r="L383" s="86"/>
      <c r="M383" s="88">
        <f t="shared" si="177"/>
        <v>0</v>
      </c>
      <c r="N383" s="89"/>
      <c r="O383" s="87">
        <f t="shared" si="178"/>
        <v>0</v>
      </c>
      <c r="P383" s="57">
        <v>0</v>
      </c>
      <c r="Q383" s="57">
        <v>0</v>
      </c>
      <c r="R383" s="54"/>
      <c r="S383" s="55">
        <v>11</v>
      </c>
      <c r="T383" s="56"/>
      <c r="U383" s="57">
        <f t="shared" si="179"/>
        <v>0</v>
      </c>
      <c r="V383" s="57">
        <v>9.2309999999999999</v>
      </c>
      <c r="W383" s="90">
        <v>7</v>
      </c>
      <c r="X383" s="56">
        <v>16</v>
      </c>
      <c r="Y383" s="91">
        <f t="shared" si="180"/>
        <v>16</v>
      </c>
      <c r="Z383" s="58"/>
      <c r="AA383" s="59"/>
      <c r="AB383" s="59">
        <v>0</v>
      </c>
      <c r="AC383" s="60">
        <f t="shared" si="181"/>
        <v>219.23099999999999</v>
      </c>
      <c r="AD383" s="60"/>
      <c r="AE383" s="61">
        <f t="shared" si="174"/>
        <v>4.38462</v>
      </c>
      <c r="AF383" s="61">
        <v>0</v>
      </c>
      <c r="AG383" s="61">
        <v>0</v>
      </c>
      <c r="AH383" s="92">
        <v>0.5</v>
      </c>
      <c r="AI383" s="112">
        <v>100</v>
      </c>
      <c r="AJ383" s="93">
        <f t="shared" si="182"/>
        <v>114.34637999999998</v>
      </c>
      <c r="AK383" s="94"/>
      <c r="AL383" s="62"/>
      <c r="AM383" s="63">
        <f t="shared" si="183"/>
        <v>100</v>
      </c>
      <c r="AN383" s="63">
        <f t="shared" si="184"/>
        <v>1</v>
      </c>
      <c r="AO383" s="63">
        <f t="shared" si="185"/>
        <v>0</v>
      </c>
      <c r="AP383" s="63"/>
      <c r="AQ383" s="63">
        <f t="shared" si="186"/>
        <v>0</v>
      </c>
      <c r="AR383" s="63">
        <f t="shared" si="187"/>
        <v>0</v>
      </c>
      <c r="AS383" s="63">
        <f t="shared" si="188"/>
        <v>10</v>
      </c>
      <c r="AT383" s="63">
        <f t="shared" si="189"/>
        <v>1</v>
      </c>
      <c r="AU383" s="63">
        <f t="shared" si="190"/>
        <v>0</v>
      </c>
      <c r="AV383" s="63">
        <f t="shared" si="191"/>
        <v>0</v>
      </c>
      <c r="AW383" s="63">
        <f t="shared" si="192"/>
        <v>4</v>
      </c>
      <c r="AX383" s="63">
        <f t="shared" si="193"/>
        <v>4</v>
      </c>
      <c r="AY383" s="64">
        <f t="shared" si="194"/>
        <v>0.34637999999998215</v>
      </c>
      <c r="AZ383" s="65">
        <f t="shared" si="195"/>
        <v>114.34637999999998</v>
      </c>
      <c r="BA383" s="45"/>
      <c r="BB383" s="66">
        <f t="shared" si="196"/>
        <v>114.34637999999998</v>
      </c>
      <c r="BC383" s="62">
        <f t="shared" si="197"/>
        <v>14.346379999999982</v>
      </c>
      <c r="BD383" s="62">
        <f t="shared" si="198"/>
        <v>14.346379999999982</v>
      </c>
      <c r="BE383" s="62">
        <f t="shared" si="199"/>
        <v>14.346379999999982</v>
      </c>
      <c r="BF383" s="62">
        <f t="shared" si="200"/>
        <v>4.3463799999999821</v>
      </c>
      <c r="BG383" s="62">
        <f t="shared" si="201"/>
        <v>4.3463799999999821</v>
      </c>
      <c r="BH383" s="62">
        <f t="shared" si="202"/>
        <v>0.34637999999998215</v>
      </c>
      <c r="BI383" s="62"/>
    </row>
    <row r="384" spans="1:61" ht="30" customHeight="1">
      <c r="A384" s="83">
        <v>372</v>
      </c>
      <c r="B384" s="50">
        <v>4550</v>
      </c>
      <c r="C384" s="84" t="s">
        <v>576</v>
      </c>
      <c r="D384" s="84" t="s">
        <v>831</v>
      </c>
      <c r="E384" s="85" t="s">
        <v>826</v>
      </c>
      <c r="F384" s="68">
        <v>41793</v>
      </c>
      <c r="G384" s="51">
        <v>208</v>
      </c>
      <c r="H384" s="52">
        <v>26</v>
      </c>
      <c r="I384" s="53">
        <f t="shared" si="175"/>
        <v>208</v>
      </c>
      <c r="J384" s="86"/>
      <c r="K384" s="87">
        <f t="shared" si="176"/>
        <v>0</v>
      </c>
      <c r="L384" s="86"/>
      <c r="M384" s="88">
        <f t="shared" si="177"/>
        <v>0</v>
      </c>
      <c r="N384" s="89"/>
      <c r="O384" s="87">
        <f t="shared" si="178"/>
        <v>0</v>
      </c>
      <c r="P384" s="57">
        <v>0</v>
      </c>
      <c r="Q384" s="57">
        <v>0</v>
      </c>
      <c r="R384" s="54"/>
      <c r="S384" s="55">
        <v>11</v>
      </c>
      <c r="T384" s="56"/>
      <c r="U384" s="57">
        <f t="shared" si="179"/>
        <v>0</v>
      </c>
      <c r="V384" s="57">
        <v>0</v>
      </c>
      <c r="W384" s="90">
        <v>7</v>
      </c>
      <c r="X384" s="56">
        <v>11.02</v>
      </c>
      <c r="Y384" s="91">
        <f t="shared" si="180"/>
        <v>11.02</v>
      </c>
      <c r="Z384" s="58"/>
      <c r="AA384" s="59"/>
      <c r="AB384" s="59">
        <v>0</v>
      </c>
      <c r="AC384" s="60">
        <f t="shared" si="181"/>
        <v>214.98</v>
      </c>
      <c r="AD384" s="60"/>
      <c r="AE384" s="61">
        <f t="shared" si="174"/>
        <v>4.2995999999999999</v>
      </c>
      <c r="AF384" s="61">
        <v>0</v>
      </c>
      <c r="AG384" s="61">
        <v>0</v>
      </c>
      <c r="AH384" s="92">
        <v>0.5</v>
      </c>
      <c r="AI384" s="112">
        <v>100</v>
      </c>
      <c r="AJ384" s="93">
        <f t="shared" si="182"/>
        <v>110.18039999999999</v>
      </c>
      <c r="AK384" s="94"/>
      <c r="AL384" s="62"/>
      <c r="AM384" s="63">
        <f t="shared" si="183"/>
        <v>100</v>
      </c>
      <c r="AN384" s="63">
        <f t="shared" si="184"/>
        <v>1</v>
      </c>
      <c r="AO384" s="63">
        <f t="shared" si="185"/>
        <v>0</v>
      </c>
      <c r="AP384" s="63"/>
      <c r="AQ384" s="63">
        <f t="shared" si="186"/>
        <v>0</v>
      </c>
      <c r="AR384" s="63">
        <f t="shared" si="187"/>
        <v>0</v>
      </c>
      <c r="AS384" s="63">
        <f t="shared" si="188"/>
        <v>10</v>
      </c>
      <c r="AT384" s="63">
        <f t="shared" si="189"/>
        <v>1</v>
      </c>
      <c r="AU384" s="63">
        <f t="shared" si="190"/>
        <v>0</v>
      </c>
      <c r="AV384" s="63">
        <f t="shared" si="191"/>
        <v>0</v>
      </c>
      <c r="AW384" s="63">
        <f t="shared" si="192"/>
        <v>0</v>
      </c>
      <c r="AX384" s="63">
        <f t="shared" si="193"/>
        <v>0</v>
      </c>
      <c r="AY384" s="64">
        <f t="shared" si="194"/>
        <v>0.18039999999999168</v>
      </c>
      <c r="AZ384" s="65">
        <f t="shared" si="195"/>
        <v>110.18039999999999</v>
      </c>
      <c r="BA384" s="45"/>
      <c r="BB384" s="66">
        <f t="shared" si="196"/>
        <v>110.18039999999999</v>
      </c>
      <c r="BC384" s="62">
        <f t="shared" si="197"/>
        <v>10.180399999999992</v>
      </c>
      <c r="BD384" s="62">
        <f t="shared" si="198"/>
        <v>10.180399999999992</v>
      </c>
      <c r="BE384" s="62">
        <f t="shared" si="199"/>
        <v>10.180399999999992</v>
      </c>
      <c r="BF384" s="62">
        <f t="shared" si="200"/>
        <v>0.18039999999999168</v>
      </c>
      <c r="BG384" s="62">
        <f t="shared" si="201"/>
        <v>0.18039999999999168</v>
      </c>
      <c r="BH384" s="62">
        <f t="shared" si="202"/>
        <v>0.18039999999999168</v>
      </c>
      <c r="BI384" s="62"/>
    </row>
    <row r="385" spans="1:61" ht="30" customHeight="1">
      <c r="A385" s="83">
        <v>373</v>
      </c>
      <c r="B385" s="50">
        <v>4674</v>
      </c>
      <c r="C385" s="84" t="s">
        <v>442</v>
      </c>
      <c r="D385" s="84" t="s">
        <v>153</v>
      </c>
      <c r="E385" s="85" t="s">
        <v>826</v>
      </c>
      <c r="F385" s="68">
        <v>41883</v>
      </c>
      <c r="G385" s="51">
        <v>208</v>
      </c>
      <c r="H385" s="52">
        <v>26</v>
      </c>
      <c r="I385" s="53">
        <f t="shared" si="175"/>
        <v>208</v>
      </c>
      <c r="J385" s="86"/>
      <c r="K385" s="87">
        <f t="shared" si="176"/>
        <v>0</v>
      </c>
      <c r="L385" s="86"/>
      <c r="M385" s="88">
        <f t="shared" si="177"/>
        <v>0</v>
      </c>
      <c r="N385" s="89"/>
      <c r="O385" s="87">
        <f t="shared" si="178"/>
        <v>0</v>
      </c>
      <c r="P385" s="57">
        <v>0</v>
      </c>
      <c r="Q385" s="57">
        <v>0</v>
      </c>
      <c r="R385" s="54"/>
      <c r="S385" s="55">
        <v>11</v>
      </c>
      <c r="T385" s="56"/>
      <c r="U385" s="57">
        <f t="shared" si="179"/>
        <v>0</v>
      </c>
      <c r="V385" s="57">
        <v>10</v>
      </c>
      <c r="W385" s="90">
        <v>7</v>
      </c>
      <c r="X385" s="56"/>
      <c r="Y385" s="91">
        <f t="shared" si="180"/>
        <v>0</v>
      </c>
      <c r="Z385" s="58"/>
      <c r="AA385" s="59"/>
      <c r="AB385" s="59">
        <v>3</v>
      </c>
      <c r="AC385" s="60">
        <f t="shared" si="181"/>
        <v>239</v>
      </c>
      <c r="AD385" s="60"/>
      <c r="AE385" s="61">
        <f t="shared" si="174"/>
        <v>4.78</v>
      </c>
      <c r="AF385" s="61">
        <v>0</v>
      </c>
      <c r="AG385" s="61">
        <v>0</v>
      </c>
      <c r="AH385" s="92">
        <v>0.5</v>
      </c>
      <c r="AI385" s="112">
        <v>100</v>
      </c>
      <c r="AJ385" s="93">
        <f t="shared" si="182"/>
        <v>133.72</v>
      </c>
      <c r="AK385" s="94"/>
      <c r="AL385" s="62"/>
      <c r="AM385" s="63">
        <f t="shared" si="183"/>
        <v>100</v>
      </c>
      <c r="AN385" s="63">
        <f t="shared" si="184"/>
        <v>1</v>
      </c>
      <c r="AO385" s="63">
        <f t="shared" si="185"/>
        <v>0</v>
      </c>
      <c r="AP385" s="63"/>
      <c r="AQ385" s="63">
        <f t="shared" si="186"/>
        <v>20</v>
      </c>
      <c r="AR385" s="63">
        <f t="shared" si="187"/>
        <v>1</v>
      </c>
      <c r="AS385" s="63">
        <f t="shared" si="188"/>
        <v>10</v>
      </c>
      <c r="AT385" s="63">
        <f t="shared" si="189"/>
        <v>1</v>
      </c>
      <c r="AU385" s="63">
        <f t="shared" si="190"/>
        <v>0</v>
      </c>
      <c r="AV385" s="63">
        <f t="shared" si="191"/>
        <v>0</v>
      </c>
      <c r="AW385" s="63">
        <f t="shared" si="192"/>
        <v>3</v>
      </c>
      <c r="AX385" s="63">
        <f t="shared" si="193"/>
        <v>3</v>
      </c>
      <c r="AY385" s="64">
        <f t="shared" si="194"/>
        <v>0.71999999999999886</v>
      </c>
      <c r="AZ385" s="65">
        <f t="shared" si="195"/>
        <v>133.72</v>
      </c>
      <c r="BA385" s="45"/>
      <c r="BB385" s="66">
        <f t="shared" si="196"/>
        <v>133.72</v>
      </c>
      <c r="BC385" s="62">
        <f t="shared" si="197"/>
        <v>33.72</v>
      </c>
      <c r="BD385" s="62">
        <f t="shared" si="198"/>
        <v>33.72</v>
      </c>
      <c r="BE385" s="62">
        <f t="shared" si="199"/>
        <v>13.719999999999999</v>
      </c>
      <c r="BF385" s="62">
        <f t="shared" si="200"/>
        <v>3.7199999999999989</v>
      </c>
      <c r="BG385" s="62">
        <f t="shared" si="201"/>
        <v>3.7199999999999989</v>
      </c>
      <c r="BH385" s="62">
        <f t="shared" si="202"/>
        <v>0.71999999999999886</v>
      </c>
      <c r="BI385" s="62"/>
    </row>
    <row r="386" spans="1:61" ht="30" customHeight="1">
      <c r="A386" s="83">
        <v>374</v>
      </c>
      <c r="B386" s="50">
        <v>4675</v>
      </c>
      <c r="C386" s="84" t="s">
        <v>455</v>
      </c>
      <c r="D386" s="84" t="s">
        <v>832</v>
      </c>
      <c r="E386" s="85" t="s">
        <v>826</v>
      </c>
      <c r="F386" s="68">
        <v>41883</v>
      </c>
      <c r="G386" s="51">
        <v>208</v>
      </c>
      <c r="H386" s="52">
        <v>26</v>
      </c>
      <c r="I386" s="53">
        <f t="shared" si="175"/>
        <v>208</v>
      </c>
      <c r="J386" s="86"/>
      <c r="K386" s="87">
        <f t="shared" si="176"/>
        <v>0</v>
      </c>
      <c r="L386" s="86"/>
      <c r="M386" s="88">
        <f t="shared" si="177"/>
        <v>0</v>
      </c>
      <c r="N386" s="89"/>
      <c r="O386" s="87">
        <f t="shared" si="178"/>
        <v>0</v>
      </c>
      <c r="P386" s="57">
        <v>0</v>
      </c>
      <c r="Q386" s="57">
        <v>0</v>
      </c>
      <c r="R386" s="54"/>
      <c r="S386" s="55">
        <v>11</v>
      </c>
      <c r="T386" s="56"/>
      <c r="U386" s="57">
        <f t="shared" si="179"/>
        <v>0</v>
      </c>
      <c r="V386" s="57">
        <v>10</v>
      </c>
      <c r="W386" s="90">
        <v>7</v>
      </c>
      <c r="X386" s="56"/>
      <c r="Y386" s="91">
        <f t="shared" si="180"/>
        <v>0</v>
      </c>
      <c r="Z386" s="58"/>
      <c r="AA386" s="59"/>
      <c r="AB386" s="59">
        <v>0</v>
      </c>
      <c r="AC386" s="60">
        <f t="shared" si="181"/>
        <v>236</v>
      </c>
      <c r="AD386" s="60"/>
      <c r="AE386" s="61">
        <f t="shared" si="174"/>
        <v>4.72</v>
      </c>
      <c r="AF386" s="61">
        <v>0</v>
      </c>
      <c r="AG386" s="61">
        <v>0</v>
      </c>
      <c r="AH386" s="92">
        <v>0.5</v>
      </c>
      <c r="AI386" s="112">
        <v>100</v>
      </c>
      <c r="AJ386" s="93">
        <f t="shared" si="182"/>
        <v>130.78</v>
      </c>
      <c r="AK386" s="94"/>
      <c r="AL386" s="62"/>
      <c r="AM386" s="63">
        <f t="shared" si="183"/>
        <v>100</v>
      </c>
      <c r="AN386" s="63">
        <f t="shared" si="184"/>
        <v>1</v>
      </c>
      <c r="AO386" s="63">
        <f t="shared" si="185"/>
        <v>0</v>
      </c>
      <c r="AP386" s="63"/>
      <c r="AQ386" s="63">
        <f t="shared" si="186"/>
        <v>20</v>
      </c>
      <c r="AR386" s="63">
        <f t="shared" si="187"/>
        <v>1</v>
      </c>
      <c r="AS386" s="63">
        <f t="shared" si="188"/>
        <v>10</v>
      </c>
      <c r="AT386" s="63">
        <f t="shared" si="189"/>
        <v>1</v>
      </c>
      <c r="AU386" s="63">
        <f t="shared" si="190"/>
        <v>0</v>
      </c>
      <c r="AV386" s="63">
        <f t="shared" si="191"/>
        <v>0</v>
      </c>
      <c r="AW386" s="63">
        <f t="shared" si="192"/>
        <v>0</v>
      </c>
      <c r="AX386" s="63">
        <f t="shared" si="193"/>
        <v>0</v>
      </c>
      <c r="AY386" s="64">
        <f t="shared" si="194"/>
        <v>0.78000000000000114</v>
      </c>
      <c r="AZ386" s="65">
        <f t="shared" si="195"/>
        <v>130.78</v>
      </c>
      <c r="BA386" s="45"/>
      <c r="BB386" s="66">
        <f t="shared" si="196"/>
        <v>130.78</v>
      </c>
      <c r="BC386" s="62">
        <f t="shared" si="197"/>
        <v>30.78</v>
      </c>
      <c r="BD386" s="62">
        <f t="shared" si="198"/>
        <v>30.78</v>
      </c>
      <c r="BE386" s="62">
        <f t="shared" si="199"/>
        <v>10.780000000000001</v>
      </c>
      <c r="BF386" s="62">
        <f t="shared" si="200"/>
        <v>0.78000000000000114</v>
      </c>
      <c r="BG386" s="62">
        <f t="shared" si="201"/>
        <v>0.78000000000000114</v>
      </c>
      <c r="BH386" s="62">
        <f t="shared" si="202"/>
        <v>0.78000000000000114</v>
      </c>
      <c r="BI386" s="62"/>
    </row>
    <row r="387" spans="1:61" ht="30" customHeight="1">
      <c r="A387" s="83">
        <v>375</v>
      </c>
      <c r="B387" s="50">
        <v>4730</v>
      </c>
      <c r="C387" s="84" t="s">
        <v>139</v>
      </c>
      <c r="D387" s="84" t="s">
        <v>545</v>
      </c>
      <c r="E387" s="85" t="s">
        <v>826</v>
      </c>
      <c r="F387" s="68">
        <v>41913</v>
      </c>
      <c r="G387" s="51">
        <v>208</v>
      </c>
      <c r="H387" s="52">
        <v>26</v>
      </c>
      <c r="I387" s="53">
        <f t="shared" si="175"/>
        <v>208</v>
      </c>
      <c r="J387" s="86"/>
      <c r="K387" s="87">
        <f t="shared" si="176"/>
        <v>0</v>
      </c>
      <c r="L387" s="86"/>
      <c r="M387" s="88">
        <f t="shared" si="177"/>
        <v>0</v>
      </c>
      <c r="N387" s="89"/>
      <c r="O387" s="87">
        <f t="shared" si="178"/>
        <v>0</v>
      </c>
      <c r="P387" s="57">
        <v>0</v>
      </c>
      <c r="Q387" s="57">
        <v>0</v>
      </c>
      <c r="R387" s="54"/>
      <c r="S387" s="55">
        <v>11</v>
      </c>
      <c r="T387" s="56"/>
      <c r="U387" s="57">
        <f t="shared" si="179"/>
        <v>0</v>
      </c>
      <c r="V387" s="57">
        <v>9.6150000000000002</v>
      </c>
      <c r="W387" s="90">
        <v>7</v>
      </c>
      <c r="X387" s="56">
        <v>8</v>
      </c>
      <c r="Y387" s="91">
        <f t="shared" si="180"/>
        <v>8</v>
      </c>
      <c r="Z387" s="58"/>
      <c r="AA387" s="59"/>
      <c r="AB387" s="59">
        <v>0</v>
      </c>
      <c r="AC387" s="60">
        <f t="shared" si="181"/>
        <v>227.61500000000001</v>
      </c>
      <c r="AD387" s="60"/>
      <c r="AE387" s="61">
        <f t="shared" si="174"/>
        <v>4.5523000000000007</v>
      </c>
      <c r="AF387" s="61">
        <v>0</v>
      </c>
      <c r="AG387" s="61">
        <v>0</v>
      </c>
      <c r="AH387" s="92">
        <v>0.5</v>
      </c>
      <c r="AI387" s="112">
        <v>100</v>
      </c>
      <c r="AJ387" s="93">
        <f t="shared" si="182"/>
        <v>122.56270000000001</v>
      </c>
      <c r="AK387" s="94"/>
      <c r="AL387" s="62"/>
      <c r="AM387" s="63">
        <f t="shared" si="183"/>
        <v>100</v>
      </c>
      <c r="AN387" s="63">
        <f t="shared" si="184"/>
        <v>1</v>
      </c>
      <c r="AO387" s="63">
        <f t="shared" si="185"/>
        <v>0</v>
      </c>
      <c r="AP387" s="63"/>
      <c r="AQ387" s="63">
        <f t="shared" si="186"/>
        <v>20</v>
      </c>
      <c r="AR387" s="63">
        <f t="shared" si="187"/>
        <v>1</v>
      </c>
      <c r="AS387" s="63">
        <f t="shared" si="188"/>
        <v>0</v>
      </c>
      <c r="AT387" s="63">
        <f t="shared" si="189"/>
        <v>0</v>
      </c>
      <c r="AU387" s="63">
        <f t="shared" si="190"/>
        <v>0</v>
      </c>
      <c r="AV387" s="63">
        <f t="shared" si="191"/>
        <v>0</v>
      </c>
      <c r="AW387" s="63">
        <f t="shared" si="192"/>
        <v>2</v>
      </c>
      <c r="AX387" s="63">
        <f t="shared" si="193"/>
        <v>2</v>
      </c>
      <c r="AY387" s="64">
        <f t="shared" si="194"/>
        <v>0.56270000000000664</v>
      </c>
      <c r="AZ387" s="65">
        <f t="shared" si="195"/>
        <v>122.56270000000001</v>
      </c>
      <c r="BA387" s="45"/>
      <c r="BB387" s="66">
        <f t="shared" si="196"/>
        <v>122.56270000000001</v>
      </c>
      <c r="BC387" s="62">
        <f t="shared" si="197"/>
        <v>22.562700000000007</v>
      </c>
      <c r="BD387" s="62">
        <f t="shared" si="198"/>
        <v>22.562700000000007</v>
      </c>
      <c r="BE387" s="62">
        <f t="shared" si="199"/>
        <v>2.5627000000000066</v>
      </c>
      <c r="BF387" s="62">
        <f t="shared" si="200"/>
        <v>2.5627000000000066</v>
      </c>
      <c r="BG387" s="62">
        <f t="shared" si="201"/>
        <v>2.5627000000000066</v>
      </c>
      <c r="BH387" s="62">
        <f t="shared" si="202"/>
        <v>0.56270000000000664</v>
      </c>
      <c r="BI387" s="62"/>
    </row>
    <row r="388" spans="1:61" ht="30" customHeight="1">
      <c r="A388" s="83">
        <v>376</v>
      </c>
      <c r="B388" s="50">
        <v>4908</v>
      </c>
      <c r="C388" s="84" t="s">
        <v>833</v>
      </c>
      <c r="D388" s="84" t="s">
        <v>834</v>
      </c>
      <c r="E388" s="85" t="s">
        <v>826</v>
      </c>
      <c r="F388" s="68">
        <v>41954</v>
      </c>
      <c r="G388" s="51">
        <v>208</v>
      </c>
      <c r="H388" s="52">
        <v>26</v>
      </c>
      <c r="I388" s="53">
        <f t="shared" si="175"/>
        <v>208</v>
      </c>
      <c r="J388" s="86"/>
      <c r="K388" s="87">
        <f t="shared" si="176"/>
        <v>0</v>
      </c>
      <c r="L388" s="86"/>
      <c r="M388" s="88">
        <f t="shared" si="177"/>
        <v>0</v>
      </c>
      <c r="N388" s="89"/>
      <c r="O388" s="87">
        <f t="shared" si="178"/>
        <v>0</v>
      </c>
      <c r="P388" s="57">
        <v>0</v>
      </c>
      <c r="Q388" s="57">
        <v>0</v>
      </c>
      <c r="R388" s="54"/>
      <c r="S388" s="55">
        <v>11</v>
      </c>
      <c r="T388" s="56"/>
      <c r="U388" s="57">
        <f t="shared" si="179"/>
        <v>0</v>
      </c>
      <c r="V388" s="57">
        <v>10</v>
      </c>
      <c r="W388" s="90">
        <v>7</v>
      </c>
      <c r="X388" s="56"/>
      <c r="Y388" s="91">
        <f t="shared" si="180"/>
        <v>0</v>
      </c>
      <c r="Z388" s="58"/>
      <c r="AA388" s="59"/>
      <c r="AB388" s="59">
        <v>0</v>
      </c>
      <c r="AC388" s="60">
        <f t="shared" si="181"/>
        <v>236</v>
      </c>
      <c r="AD388" s="60"/>
      <c r="AE388" s="61">
        <f t="shared" si="174"/>
        <v>4.72</v>
      </c>
      <c r="AF388" s="61">
        <v>0</v>
      </c>
      <c r="AG388" s="61">
        <v>0</v>
      </c>
      <c r="AH388" s="92">
        <v>0.5</v>
      </c>
      <c r="AI388" s="112">
        <v>100</v>
      </c>
      <c r="AJ388" s="93">
        <f t="shared" si="182"/>
        <v>130.78</v>
      </c>
      <c r="AK388" s="94"/>
      <c r="AL388" s="62"/>
      <c r="AM388" s="63">
        <f t="shared" si="183"/>
        <v>100</v>
      </c>
      <c r="AN388" s="63">
        <f t="shared" si="184"/>
        <v>1</v>
      </c>
      <c r="AO388" s="63">
        <f t="shared" si="185"/>
        <v>0</v>
      </c>
      <c r="AP388" s="63"/>
      <c r="AQ388" s="63">
        <f t="shared" si="186"/>
        <v>20</v>
      </c>
      <c r="AR388" s="63">
        <f t="shared" si="187"/>
        <v>1</v>
      </c>
      <c r="AS388" s="63">
        <f t="shared" si="188"/>
        <v>10</v>
      </c>
      <c r="AT388" s="63">
        <f t="shared" si="189"/>
        <v>1</v>
      </c>
      <c r="AU388" s="63">
        <f t="shared" si="190"/>
        <v>0</v>
      </c>
      <c r="AV388" s="63">
        <f t="shared" si="191"/>
        <v>0</v>
      </c>
      <c r="AW388" s="63">
        <f t="shared" si="192"/>
        <v>0</v>
      </c>
      <c r="AX388" s="63">
        <f t="shared" si="193"/>
        <v>0</v>
      </c>
      <c r="AY388" s="64">
        <f t="shared" si="194"/>
        <v>0.78000000000000114</v>
      </c>
      <c r="AZ388" s="65">
        <f t="shared" si="195"/>
        <v>130.78</v>
      </c>
      <c r="BA388" s="45"/>
      <c r="BB388" s="66">
        <f t="shared" si="196"/>
        <v>130.78</v>
      </c>
      <c r="BC388" s="62">
        <f t="shared" si="197"/>
        <v>30.78</v>
      </c>
      <c r="BD388" s="62">
        <f t="shared" si="198"/>
        <v>30.78</v>
      </c>
      <c r="BE388" s="62">
        <f t="shared" si="199"/>
        <v>10.780000000000001</v>
      </c>
      <c r="BF388" s="62">
        <f t="shared" si="200"/>
        <v>0.78000000000000114</v>
      </c>
      <c r="BG388" s="62">
        <f t="shared" si="201"/>
        <v>0.78000000000000114</v>
      </c>
      <c r="BH388" s="62">
        <f t="shared" si="202"/>
        <v>0.78000000000000114</v>
      </c>
      <c r="BI388" s="62"/>
    </row>
    <row r="389" spans="1:61" ht="30" customHeight="1">
      <c r="A389" s="83">
        <v>377</v>
      </c>
      <c r="B389" s="50">
        <v>4932</v>
      </c>
      <c r="C389" s="84" t="s">
        <v>835</v>
      </c>
      <c r="D389" s="84" t="s">
        <v>153</v>
      </c>
      <c r="E389" s="85" t="s">
        <v>826</v>
      </c>
      <c r="F389" s="68">
        <v>41960</v>
      </c>
      <c r="G389" s="51">
        <v>208</v>
      </c>
      <c r="H389" s="52">
        <v>26</v>
      </c>
      <c r="I389" s="53">
        <f t="shared" si="175"/>
        <v>208</v>
      </c>
      <c r="J389" s="86"/>
      <c r="K389" s="87">
        <f t="shared" si="176"/>
        <v>0</v>
      </c>
      <c r="L389" s="86"/>
      <c r="M389" s="88">
        <f t="shared" si="177"/>
        <v>0</v>
      </c>
      <c r="N389" s="89"/>
      <c r="O389" s="87">
        <f t="shared" si="178"/>
        <v>0</v>
      </c>
      <c r="P389" s="57">
        <v>0</v>
      </c>
      <c r="Q389" s="57">
        <v>0</v>
      </c>
      <c r="R389" s="54"/>
      <c r="S389" s="55">
        <v>11</v>
      </c>
      <c r="T389" s="56"/>
      <c r="U389" s="57">
        <f t="shared" si="179"/>
        <v>0</v>
      </c>
      <c r="V389" s="57">
        <v>0</v>
      </c>
      <c r="W389" s="90">
        <v>7</v>
      </c>
      <c r="X389" s="56">
        <v>8</v>
      </c>
      <c r="Y389" s="91">
        <f t="shared" si="180"/>
        <v>8</v>
      </c>
      <c r="Z389" s="58"/>
      <c r="AA389" s="59"/>
      <c r="AB389" s="59">
        <v>0</v>
      </c>
      <c r="AC389" s="60">
        <f t="shared" si="181"/>
        <v>218</v>
      </c>
      <c r="AD389" s="60"/>
      <c r="AE389" s="61">
        <f t="shared" si="174"/>
        <v>4.3600000000000003</v>
      </c>
      <c r="AF389" s="61">
        <v>0</v>
      </c>
      <c r="AG389" s="61">
        <v>0</v>
      </c>
      <c r="AH389" s="92">
        <v>0.5</v>
      </c>
      <c r="AI389" s="112">
        <v>100</v>
      </c>
      <c r="AJ389" s="93">
        <f t="shared" si="182"/>
        <v>113.13999999999999</v>
      </c>
      <c r="AK389" s="94"/>
      <c r="AL389" s="62"/>
      <c r="AM389" s="63">
        <f t="shared" si="183"/>
        <v>100</v>
      </c>
      <c r="AN389" s="63">
        <f t="shared" si="184"/>
        <v>1</v>
      </c>
      <c r="AO389" s="63">
        <f t="shared" si="185"/>
        <v>0</v>
      </c>
      <c r="AP389" s="63"/>
      <c r="AQ389" s="63">
        <f t="shared" si="186"/>
        <v>0</v>
      </c>
      <c r="AR389" s="63">
        <f t="shared" si="187"/>
        <v>0</v>
      </c>
      <c r="AS389" s="63">
        <f t="shared" si="188"/>
        <v>10</v>
      </c>
      <c r="AT389" s="63">
        <f t="shared" si="189"/>
        <v>1</v>
      </c>
      <c r="AU389" s="63">
        <f t="shared" si="190"/>
        <v>0</v>
      </c>
      <c r="AV389" s="63">
        <f t="shared" si="191"/>
        <v>0</v>
      </c>
      <c r="AW389" s="63">
        <f t="shared" si="192"/>
        <v>3</v>
      </c>
      <c r="AX389" s="63">
        <f t="shared" si="193"/>
        <v>3</v>
      </c>
      <c r="AY389" s="64">
        <f t="shared" si="194"/>
        <v>0.13999999999998636</v>
      </c>
      <c r="AZ389" s="65">
        <f t="shared" si="195"/>
        <v>113.13999999999999</v>
      </c>
      <c r="BA389" s="45"/>
      <c r="BB389" s="66">
        <f t="shared" si="196"/>
        <v>113.13999999999999</v>
      </c>
      <c r="BC389" s="62">
        <f t="shared" si="197"/>
        <v>13.139999999999986</v>
      </c>
      <c r="BD389" s="62">
        <f t="shared" si="198"/>
        <v>13.139999999999986</v>
      </c>
      <c r="BE389" s="62">
        <f t="shared" si="199"/>
        <v>13.139999999999986</v>
      </c>
      <c r="BF389" s="62">
        <f t="shared" si="200"/>
        <v>3.1399999999999864</v>
      </c>
      <c r="BG389" s="62">
        <f t="shared" si="201"/>
        <v>3.1399999999999864</v>
      </c>
      <c r="BH389" s="62">
        <f t="shared" si="202"/>
        <v>0.13999999999998636</v>
      </c>
      <c r="BI389" s="62"/>
    </row>
    <row r="390" spans="1:61" ht="30" customHeight="1">
      <c r="A390" s="83">
        <v>378</v>
      </c>
      <c r="B390" s="50">
        <v>5100</v>
      </c>
      <c r="C390" s="84" t="s">
        <v>744</v>
      </c>
      <c r="D390" s="84" t="s">
        <v>412</v>
      </c>
      <c r="E390" s="85" t="s">
        <v>826</v>
      </c>
      <c r="F390" s="68">
        <v>42009</v>
      </c>
      <c r="G390" s="51">
        <v>208</v>
      </c>
      <c r="H390" s="52">
        <v>26</v>
      </c>
      <c r="I390" s="53">
        <f t="shared" si="175"/>
        <v>208</v>
      </c>
      <c r="J390" s="86"/>
      <c r="K390" s="87">
        <f t="shared" si="176"/>
        <v>0</v>
      </c>
      <c r="L390" s="86"/>
      <c r="M390" s="88">
        <f t="shared" si="177"/>
        <v>0</v>
      </c>
      <c r="N390" s="89"/>
      <c r="O390" s="87">
        <f t="shared" si="178"/>
        <v>0</v>
      </c>
      <c r="P390" s="57">
        <v>0</v>
      </c>
      <c r="Q390" s="57">
        <v>0</v>
      </c>
      <c r="R390" s="54"/>
      <c r="S390" s="55">
        <v>11</v>
      </c>
      <c r="T390" s="56"/>
      <c r="U390" s="57">
        <f t="shared" si="179"/>
        <v>0</v>
      </c>
      <c r="V390" s="57">
        <v>10</v>
      </c>
      <c r="W390" s="90">
        <v>7</v>
      </c>
      <c r="X390" s="56"/>
      <c r="Y390" s="91">
        <f t="shared" si="180"/>
        <v>0</v>
      </c>
      <c r="Z390" s="58"/>
      <c r="AA390" s="59"/>
      <c r="AB390" s="59">
        <v>0</v>
      </c>
      <c r="AC390" s="60">
        <f t="shared" si="181"/>
        <v>236</v>
      </c>
      <c r="AD390" s="60"/>
      <c r="AE390" s="61">
        <f t="shared" si="174"/>
        <v>4.72</v>
      </c>
      <c r="AF390" s="61">
        <v>0</v>
      </c>
      <c r="AG390" s="61">
        <v>0</v>
      </c>
      <c r="AH390" s="92">
        <v>0.5</v>
      </c>
      <c r="AI390" s="112">
        <v>100</v>
      </c>
      <c r="AJ390" s="93">
        <f t="shared" si="182"/>
        <v>130.78</v>
      </c>
      <c r="AK390" s="94"/>
      <c r="AL390" s="62"/>
      <c r="AM390" s="63">
        <f t="shared" si="183"/>
        <v>100</v>
      </c>
      <c r="AN390" s="63">
        <f t="shared" si="184"/>
        <v>1</v>
      </c>
      <c r="AO390" s="63">
        <f t="shared" si="185"/>
        <v>0</v>
      </c>
      <c r="AP390" s="63"/>
      <c r="AQ390" s="63">
        <f t="shared" si="186"/>
        <v>20</v>
      </c>
      <c r="AR390" s="63">
        <f t="shared" si="187"/>
        <v>1</v>
      </c>
      <c r="AS390" s="63">
        <f t="shared" si="188"/>
        <v>10</v>
      </c>
      <c r="AT390" s="63">
        <f t="shared" si="189"/>
        <v>1</v>
      </c>
      <c r="AU390" s="63">
        <f t="shared" si="190"/>
        <v>0</v>
      </c>
      <c r="AV390" s="63">
        <f t="shared" si="191"/>
        <v>0</v>
      </c>
      <c r="AW390" s="63">
        <f t="shared" si="192"/>
        <v>0</v>
      </c>
      <c r="AX390" s="63">
        <f t="shared" si="193"/>
        <v>0</v>
      </c>
      <c r="AY390" s="64">
        <f t="shared" si="194"/>
        <v>0.78000000000000114</v>
      </c>
      <c r="AZ390" s="65">
        <f t="shared" si="195"/>
        <v>130.78</v>
      </c>
      <c r="BA390" s="45"/>
      <c r="BB390" s="66">
        <f t="shared" si="196"/>
        <v>130.78</v>
      </c>
      <c r="BC390" s="62">
        <f t="shared" si="197"/>
        <v>30.78</v>
      </c>
      <c r="BD390" s="62">
        <f t="shared" si="198"/>
        <v>30.78</v>
      </c>
      <c r="BE390" s="62">
        <f t="shared" si="199"/>
        <v>10.780000000000001</v>
      </c>
      <c r="BF390" s="62">
        <f t="shared" si="200"/>
        <v>0.78000000000000114</v>
      </c>
      <c r="BG390" s="62">
        <f t="shared" si="201"/>
        <v>0.78000000000000114</v>
      </c>
      <c r="BH390" s="62">
        <f t="shared" si="202"/>
        <v>0.78000000000000114</v>
      </c>
      <c r="BI390" s="62"/>
    </row>
    <row r="391" spans="1:61" ht="30" customHeight="1">
      <c r="A391" s="83">
        <v>379</v>
      </c>
      <c r="B391" s="50">
        <v>5311</v>
      </c>
      <c r="C391" s="84" t="s">
        <v>458</v>
      </c>
      <c r="D391" s="84" t="s">
        <v>185</v>
      </c>
      <c r="E391" s="85" t="s">
        <v>826</v>
      </c>
      <c r="F391" s="68">
        <v>42128</v>
      </c>
      <c r="G391" s="51">
        <v>208</v>
      </c>
      <c r="H391" s="52">
        <v>26</v>
      </c>
      <c r="I391" s="53">
        <f t="shared" si="175"/>
        <v>208</v>
      </c>
      <c r="J391" s="86"/>
      <c r="K391" s="87">
        <f t="shared" si="176"/>
        <v>0</v>
      </c>
      <c r="L391" s="86"/>
      <c r="M391" s="88">
        <f t="shared" si="177"/>
        <v>0</v>
      </c>
      <c r="N391" s="89"/>
      <c r="O391" s="87">
        <f t="shared" si="178"/>
        <v>0</v>
      </c>
      <c r="P391" s="57">
        <v>0</v>
      </c>
      <c r="Q391" s="57">
        <v>0</v>
      </c>
      <c r="R391" s="54"/>
      <c r="S391" s="55">
        <v>10</v>
      </c>
      <c r="T391" s="56"/>
      <c r="U391" s="57">
        <f t="shared" si="179"/>
        <v>0</v>
      </c>
      <c r="V391" s="57">
        <v>10</v>
      </c>
      <c r="W391" s="90">
        <v>7</v>
      </c>
      <c r="X391" s="56"/>
      <c r="Y391" s="91">
        <f t="shared" si="180"/>
        <v>0</v>
      </c>
      <c r="Z391" s="58"/>
      <c r="AA391" s="59"/>
      <c r="AB391" s="59">
        <v>0</v>
      </c>
      <c r="AC391" s="60">
        <f t="shared" si="181"/>
        <v>235</v>
      </c>
      <c r="AD391" s="60"/>
      <c r="AE391" s="61">
        <f t="shared" si="174"/>
        <v>4.7</v>
      </c>
      <c r="AF391" s="61">
        <v>0</v>
      </c>
      <c r="AG391" s="61">
        <v>0</v>
      </c>
      <c r="AH391" s="92"/>
      <c r="AI391" s="112">
        <v>100</v>
      </c>
      <c r="AJ391" s="93">
        <f t="shared" si="182"/>
        <v>130.30000000000001</v>
      </c>
      <c r="AK391" s="94"/>
      <c r="AL391" s="62"/>
      <c r="AM391" s="63">
        <f t="shared" si="183"/>
        <v>100</v>
      </c>
      <c r="AN391" s="63">
        <f t="shared" si="184"/>
        <v>1</v>
      </c>
      <c r="AO391" s="63">
        <f t="shared" si="185"/>
        <v>0</v>
      </c>
      <c r="AP391" s="63"/>
      <c r="AQ391" s="63">
        <f t="shared" si="186"/>
        <v>20</v>
      </c>
      <c r="AR391" s="63">
        <f t="shared" si="187"/>
        <v>1</v>
      </c>
      <c r="AS391" s="63">
        <f t="shared" si="188"/>
        <v>10</v>
      </c>
      <c r="AT391" s="63">
        <f t="shared" si="189"/>
        <v>1</v>
      </c>
      <c r="AU391" s="63">
        <f t="shared" si="190"/>
        <v>0</v>
      </c>
      <c r="AV391" s="63">
        <f t="shared" si="191"/>
        <v>0</v>
      </c>
      <c r="AW391" s="63">
        <f t="shared" si="192"/>
        <v>0</v>
      </c>
      <c r="AX391" s="63">
        <f t="shared" si="193"/>
        <v>0</v>
      </c>
      <c r="AY391" s="64">
        <f t="shared" si="194"/>
        <v>0.30000000000001137</v>
      </c>
      <c r="AZ391" s="65">
        <f t="shared" si="195"/>
        <v>130.30000000000001</v>
      </c>
      <c r="BA391" s="45"/>
      <c r="BB391" s="66">
        <f t="shared" si="196"/>
        <v>130.30000000000001</v>
      </c>
      <c r="BC391" s="62">
        <f t="shared" si="197"/>
        <v>30.300000000000011</v>
      </c>
      <c r="BD391" s="62">
        <f t="shared" si="198"/>
        <v>30.300000000000011</v>
      </c>
      <c r="BE391" s="62">
        <f t="shared" si="199"/>
        <v>10.300000000000011</v>
      </c>
      <c r="BF391" s="62">
        <f t="shared" si="200"/>
        <v>0.30000000000001137</v>
      </c>
      <c r="BG391" s="62">
        <f t="shared" si="201"/>
        <v>0.30000000000001137</v>
      </c>
      <c r="BH391" s="62">
        <f t="shared" si="202"/>
        <v>0.30000000000001137</v>
      </c>
      <c r="BI391" s="62"/>
    </row>
    <row r="392" spans="1:61" ht="30" customHeight="1">
      <c r="A392" s="83">
        <v>380</v>
      </c>
      <c r="B392" s="50">
        <v>5514</v>
      </c>
      <c r="C392" s="84" t="s">
        <v>111</v>
      </c>
      <c r="D392" s="84" t="s">
        <v>489</v>
      </c>
      <c r="E392" s="85" t="s">
        <v>826</v>
      </c>
      <c r="F392" s="68">
        <v>42200</v>
      </c>
      <c r="G392" s="51">
        <v>208</v>
      </c>
      <c r="H392" s="52">
        <v>26</v>
      </c>
      <c r="I392" s="53">
        <f t="shared" si="175"/>
        <v>208</v>
      </c>
      <c r="J392" s="86"/>
      <c r="K392" s="87">
        <f t="shared" si="176"/>
        <v>0</v>
      </c>
      <c r="L392" s="86"/>
      <c r="M392" s="88">
        <f t="shared" si="177"/>
        <v>0</v>
      </c>
      <c r="N392" s="89"/>
      <c r="O392" s="87">
        <f t="shared" si="178"/>
        <v>0</v>
      </c>
      <c r="P392" s="57">
        <v>0</v>
      </c>
      <c r="Q392" s="57">
        <v>0</v>
      </c>
      <c r="R392" s="54"/>
      <c r="S392" s="55">
        <v>10</v>
      </c>
      <c r="T392" s="56"/>
      <c r="U392" s="57">
        <f t="shared" si="179"/>
        <v>0</v>
      </c>
      <c r="V392" s="57">
        <v>10</v>
      </c>
      <c r="W392" s="90">
        <v>7</v>
      </c>
      <c r="X392" s="56"/>
      <c r="Y392" s="91">
        <f t="shared" si="180"/>
        <v>0</v>
      </c>
      <c r="Z392" s="58"/>
      <c r="AA392" s="59"/>
      <c r="AB392" s="59">
        <v>0</v>
      </c>
      <c r="AC392" s="60">
        <f t="shared" si="181"/>
        <v>235</v>
      </c>
      <c r="AD392" s="60"/>
      <c r="AE392" s="61">
        <f t="shared" si="174"/>
        <v>4.7</v>
      </c>
      <c r="AF392" s="61">
        <v>0</v>
      </c>
      <c r="AG392" s="61">
        <v>0</v>
      </c>
      <c r="AH392" s="92">
        <v>0.5</v>
      </c>
      <c r="AI392" s="112">
        <v>100</v>
      </c>
      <c r="AJ392" s="93">
        <f t="shared" si="182"/>
        <v>129.80000000000001</v>
      </c>
      <c r="AK392" s="94"/>
      <c r="AL392" s="62"/>
      <c r="AM392" s="63">
        <f t="shared" si="183"/>
        <v>100</v>
      </c>
      <c r="AN392" s="63">
        <f t="shared" si="184"/>
        <v>1</v>
      </c>
      <c r="AO392" s="63">
        <f t="shared" si="185"/>
        <v>0</v>
      </c>
      <c r="AP392" s="63"/>
      <c r="AQ392" s="63">
        <f t="shared" si="186"/>
        <v>20</v>
      </c>
      <c r="AR392" s="63">
        <f t="shared" si="187"/>
        <v>1</v>
      </c>
      <c r="AS392" s="63">
        <f t="shared" si="188"/>
        <v>0</v>
      </c>
      <c r="AT392" s="63">
        <f t="shared" si="189"/>
        <v>0</v>
      </c>
      <c r="AU392" s="63">
        <f t="shared" si="190"/>
        <v>5</v>
      </c>
      <c r="AV392" s="63">
        <f t="shared" si="191"/>
        <v>1</v>
      </c>
      <c r="AW392" s="63">
        <f t="shared" si="192"/>
        <v>4</v>
      </c>
      <c r="AX392" s="63">
        <f t="shared" si="193"/>
        <v>4</v>
      </c>
      <c r="AY392" s="64">
        <f t="shared" si="194"/>
        <v>0.80000000000001137</v>
      </c>
      <c r="AZ392" s="65">
        <f t="shared" si="195"/>
        <v>129.80000000000001</v>
      </c>
      <c r="BA392" s="45"/>
      <c r="BB392" s="66">
        <f t="shared" si="196"/>
        <v>129.80000000000001</v>
      </c>
      <c r="BC392" s="62">
        <f t="shared" si="197"/>
        <v>29.800000000000011</v>
      </c>
      <c r="BD392" s="62">
        <f t="shared" si="198"/>
        <v>29.800000000000011</v>
      </c>
      <c r="BE392" s="62">
        <f t="shared" si="199"/>
        <v>9.8000000000000114</v>
      </c>
      <c r="BF392" s="62">
        <f t="shared" si="200"/>
        <v>9.8000000000000114</v>
      </c>
      <c r="BG392" s="62">
        <f t="shared" si="201"/>
        <v>4.8000000000000114</v>
      </c>
      <c r="BH392" s="62">
        <f t="shared" si="202"/>
        <v>0.80000000000001137</v>
      </c>
      <c r="BI392" s="62"/>
    </row>
    <row r="393" spans="1:61" ht="30" customHeight="1">
      <c r="A393" s="83">
        <v>381</v>
      </c>
      <c r="B393" s="50">
        <v>5642</v>
      </c>
      <c r="C393" s="84" t="s">
        <v>716</v>
      </c>
      <c r="D393" s="84" t="s">
        <v>836</v>
      </c>
      <c r="E393" s="85" t="s">
        <v>826</v>
      </c>
      <c r="F393" s="68">
        <v>42278</v>
      </c>
      <c r="G393" s="51">
        <v>208</v>
      </c>
      <c r="H393" s="52">
        <v>26</v>
      </c>
      <c r="I393" s="53">
        <f t="shared" si="175"/>
        <v>208</v>
      </c>
      <c r="J393" s="86"/>
      <c r="K393" s="87">
        <f t="shared" si="176"/>
        <v>0</v>
      </c>
      <c r="L393" s="86"/>
      <c r="M393" s="88">
        <f t="shared" si="177"/>
        <v>0</v>
      </c>
      <c r="N393" s="89"/>
      <c r="O393" s="87">
        <f t="shared" si="178"/>
        <v>0</v>
      </c>
      <c r="P393" s="57">
        <v>0</v>
      </c>
      <c r="Q393" s="57">
        <v>0</v>
      </c>
      <c r="R393" s="54"/>
      <c r="S393" s="55">
        <v>10</v>
      </c>
      <c r="T393" s="56"/>
      <c r="U393" s="57">
        <f t="shared" si="179"/>
        <v>0</v>
      </c>
      <c r="V393" s="57">
        <v>10</v>
      </c>
      <c r="W393" s="90">
        <v>7</v>
      </c>
      <c r="X393" s="56"/>
      <c r="Y393" s="91">
        <f t="shared" si="180"/>
        <v>0</v>
      </c>
      <c r="Z393" s="58"/>
      <c r="AA393" s="59"/>
      <c r="AB393" s="59">
        <v>0</v>
      </c>
      <c r="AC393" s="60">
        <f t="shared" si="181"/>
        <v>235</v>
      </c>
      <c r="AD393" s="60"/>
      <c r="AE393" s="61">
        <f t="shared" si="174"/>
        <v>4.7</v>
      </c>
      <c r="AF393" s="61">
        <v>0</v>
      </c>
      <c r="AG393" s="61">
        <v>0</v>
      </c>
      <c r="AH393" s="92">
        <v>0.5</v>
      </c>
      <c r="AI393" s="112">
        <v>100</v>
      </c>
      <c r="AJ393" s="93">
        <f t="shared" si="182"/>
        <v>129.80000000000001</v>
      </c>
      <c r="AK393" s="94"/>
      <c r="AL393" s="62"/>
      <c r="AM393" s="63">
        <f t="shared" si="183"/>
        <v>100</v>
      </c>
      <c r="AN393" s="63">
        <f t="shared" si="184"/>
        <v>1</v>
      </c>
      <c r="AO393" s="63">
        <f t="shared" si="185"/>
        <v>0</v>
      </c>
      <c r="AP393" s="63"/>
      <c r="AQ393" s="63">
        <f t="shared" si="186"/>
        <v>20</v>
      </c>
      <c r="AR393" s="63">
        <f t="shared" si="187"/>
        <v>1</v>
      </c>
      <c r="AS393" s="63">
        <f t="shared" si="188"/>
        <v>0</v>
      </c>
      <c r="AT393" s="63">
        <f t="shared" si="189"/>
        <v>0</v>
      </c>
      <c r="AU393" s="63">
        <f t="shared" si="190"/>
        <v>5</v>
      </c>
      <c r="AV393" s="63">
        <f t="shared" si="191"/>
        <v>1</v>
      </c>
      <c r="AW393" s="63">
        <f t="shared" si="192"/>
        <v>4</v>
      </c>
      <c r="AX393" s="63">
        <f t="shared" si="193"/>
        <v>4</v>
      </c>
      <c r="AY393" s="64">
        <f t="shared" si="194"/>
        <v>0.80000000000001137</v>
      </c>
      <c r="AZ393" s="65">
        <f t="shared" si="195"/>
        <v>129.80000000000001</v>
      </c>
      <c r="BA393" s="45"/>
      <c r="BB393" s="66">
        <f t="shared" si="196"/>
        <v>129.80000000000001</v>
      </c>
      <c r="BC393" s="62">
        <f t="shared" si="197"/>
        <v>29.800000000000011</v>
      </c>
      <c r="BD393" s="62">
        <f t="shared" si="198"/>
        <v>29.800000000000011</v>
      </c>
      <c r="BE393" s="62">
        <f t="shared" si="199"/>
        <v>9.8000000000000114</v>
      </c>
      <c r="BF393" s="62">
        <f t="shared" si="200"/>
        <v>9.8000000000000114</v>
      </c>
      <c r="BG393" s="62">
        <f t="shared" si="201"/>
        <v>4.8000000000000114</v>
      </c>
      <c r="BH393" s="62">
        <f t="shared" si="202"/>
        <v>0.80000000000001137</v>
      </c>
      <c r="BI393" s="62"/>
    </row>
    <row r="394" spans="1:61" ht="30" customHeight="1">
      <c r="A394" s="83">
        <v>382</v>
      </c>
      <c r="B394" s="50">
        <v>5663</v>
      </c>
      <c r="C394" s="84" t="s">
        <v>837</v>
      </c>
      <c r="D394" s="84" t="s">
        <v>838</v>
      </c>
      <c r="E394" s="85" t="s">
        <v>826</v>
      </c>
      <c r="F394" s="68">
        <v>42278</v>
      </c>
      <c r="G394" s="51">
        <v>208</v>
      </c>
      <c r="H394" s="52">
        <v>26</v>
      </c>
      <c r="I394" s="53">
        <f t="shared" si="175"/>
        <v>208</v>
      </c>
      <c r="J394" s="86"/>
      <c r="K394" s="87">
        <f t="shared" si="176"/>
        <v>0</v>
      </c>
      <c r="L394" s="86"/>
      <c r="M394" s="88">
        <f t="shared" si="177"/>
        <v>0</v>
      </c>
      <c r="N394" s="89"/>
      <c r="O394" s="87">
        <f t="shared" si="178"/>
        <v>0</v>
      </c>
      <c r="P394" s="57">
        <v>0</v>
      </c>
      <c r="Q394" s="57">
        <v>0</v>
      </c>
      <c r="R394" s="54"/>
      <c r="S394" s="55">
        <v>10</v>
      </c>
      <c r="T394" s="56"/>
      <c r="U394" s="57">
        <f t="shared" si="179"/>
        <v>0</v>
      </c>
      <c r="V394" s="57">
        <v>9.6150000000000002</v>
      </c>
      <c r="W394" s="90">
        <v>7</v>
      </c>
      <c r="X394" s="56">
        <v>8</v>
      </c>
      <c r="Y394" s="91">
        <f t="shared" si="180"/>
        <v>8</v>
      </c>
      <c r="Z394" s="58"/>
      <c r="AA394" s="59"/>
      <c r="AB394" s="59">
        <v>0</v>
      </c>
      <c r="AC394" s="60">
        <f t="shared" si="181"/>
        <v>226.61500000000001</v>
      </c>
      <c r="AD394" s="60"/>
      <c r="AE394" s="61">
        <f t="shared" si="174"/>
        <v>4.5323000000000002</v>
      </c>
      <c r="AF394" s="61">
        <v>0</v>
      </c>
      <c r="AG394" s="61">
        <v>0</v>
      </c>
      <c r="AH394" s="92"/>
      <c r="AI394" s="112">
        <v>100</v>
      </c>
      <c r="AJ394" s="93">
        <f t="shared" si="182"/>
        <v>122.08270000000002</v>
      </c>
      <c r="AK394" s="94"/>
      <c r="AL394" s="62"/>
      <c r="AM394" s="63">
        <f t="shared" si="183"/>
        <v>100</v>
      </c>
      <c r="AN394" s="63">
        <f t="shared" si="184"/>
        <v>1</v>
      </c>
      <c r="AO394" s="63">
        <f t="shared" si="185"/>
        <v>0</v>
      </c>
      <c r="AP394" s="63"/>
      <c r="AQ394" s="63">
        <f t="shared" si="186"/>
        <v>20</v>
      </c>
      <c r="AR394" s="63">
        <f t="shared" si="187"/>
        <v>1</v>
      </c>
      <c r="AS394" s="63">
        <f t="shared" si="188"/>
        <v>0</v>
      </c>
      <c r="AT394" s="63">
        <f t="shared" si="189"/>
        <v>0</v>
      </c>
      <c r="AU394" s="63">
        <f t="shared" si="190"/>
        <v>0</v>
      </c>
      <c r="AV394" s="63">
        <f t="shared" si="191"/>
        <v>0</v>
      </c>
      <c r="AW394" s="63">
        <f t="shared" si="192"/>
        <v>2</v>
      </c>
      <c r="AX394" s="63">
        <f t="shared" si="193"/>
        <v>2</v>
      </c>
      <c r="AY394" s="64">
        <f t="shared" si="194"/>
        <v>8.2700000000016871E-2</v>
      </c>
      <c r="AZ394" s="65">
        <f t="shared" si="195"/>
        <v>122.08270000000002</v>
      </c>
      <c r="BA394" s="45"/>
      <c r="BB394" s="66">
        <f t="shared" si="196"/>
        <v>122.08270000000002</v>
      </c>
      <c r="BC394" s="62">
        <f t="shared" si="197"/>
        <v>22.082700000000017</v>
      </c>
      <c r="BD394" s="62">
        <f t="shared" si="198"/>
        <v>22.082700000000017</v>
      </c>
      <c r="BE394" s="62">
        <f t="shared" si="199"/>
        <v>2.0827000000000169</v>
      </c>
      <c r="BF394" s="62">
        <f t="shared" si="200"/>
        <v>2.0827000000000169</v>
      </c>
      <c r="BG394" s="62">
        <f t="shared" si="201"/>
        <v>2.0827000000000169</v>
      </c>
      <c r="BH394" s="62">
        <f t="shared" si="202"/>
        <v>8.2700000000016871E-2</v>
      </c>
      <c r="BI394" s="62"/>
    </row>
    <row r="395" spans="1:61" ht="30" customHeight="1">
      <c r="A395" s="83">
        <v>383</v>
      </c>
      <c r="B395" s="50">
        <v>5702</v>
      </c>
      <c r="C395" s="84" t="s">
        <v>187</v>
      </c>
      <c r="D395" s="84" t="s">
        <v>839</v>
      </c>
      <c r="E395" s="85" t="s">
        <v>826</v>
      </c>
      <c r="F395" s="68">
        <v>42303</v>
      </c>
      <c r="G395" s="51">
        <v>208</v>
      </c>
      <c r="H395" s="52">
        <v>26</v>
      </c>
      <c r="I395" s="53">
        <f t="shared" si="175"/>
        <v>208</v>
      </c>
      <c r="J395" s="86"/>
      <c r="K395" s="87">
        <f t="shared" si="176"/>
        <v>0</v>
      </c>
      <c r="L395" s="86"/>
      <c r="M395" s="88">
        <f t="shared" si="177"/>
        <v>0</v>
      </c>
      <c r="N395" s="89"/>
      <c r="O395" s="87">
        <f t="shared" si="178"/>
        <v>0</v>
      </c>
      <c r="P395" s="57">
        <v>0</v>
      </c>
      <c r="Q395" s="57">
        <v>0</v>
      </c>
      <c r="R395" s="54"/>
      <c r="S395" s="55">
        <v>10</v>
      </c>
      <c r="T395" s="56"/>
      <c r="U395" s="57">
        <f t="shared" si="179"/>
        <v>0</v>
      </c>
      <c r="V395" s="57">
        <v>10</v>
      </c>
      <c r="W395" s="90">
        <v>7</v>
      </c>
      <c r="X395" s="56"/>
      <c r="Y395" s="91">
        <f t="shared" si="180"/>
        <v>0</v>
      </c>
      <c r="Z395" s="58"/>
      <c r="AA395" s="59"/>
      <c r="AB395" s="59">
        <v>0</v>
      </c>
      <c r="AC395" s="60">
        <f t="shared" si="181"/>
        <v>235</v>
      </c>
      <c r="AD395" s="60"/>
      <c r="AE395" s="61">
        <f t="shared" si="174"/>
        <v>4.7</v>
      </c>
      <c r="AF395" s="61">
        <v>0</v>
      </c>
      <c r="AG395" s="61">
        <v>0</v>
      </c>
      <c r="AH395" s="92">
        <v>0.5</v>
      </c>
      <c r="AI395" s="112">
        <v>100</v>
      </c>
      <c r="AJ395" s="93">
        <f t="shared" si="182"/>
        <v>129.80000000000001</v>
      </c>
      <c r="AK395" s="94"/>
      <c r="AL395" s="62"/>
      <c r="AM395" s="63">
        <f t="shared" si="183"/>
        <v>100</v>
      </c>
      <c r="AN395" s="63">
        <f t="shared" si="184"/>
        <v>1</v>
      </c>
      <c r="AO395" s="63">
        <f t="shared" si="185"/>
        <v>0</v>
      </c>
      <c r="AP395" s="63"/>
      <c r="AQ395" s="63">
        <f t="shared" si="186"/>
        <v>20</v>
      </c>
      <c r="AR395" s="63">
        <f t="shared" si="187"/>
        <v>1</v>
      </c>
      <c r="AS395" s="63">
        <f t="shared" si="188"/>
        <v>0</v>
      </c>
      <c r="AT395" s="63">
        <f t="shared" si="189"/>
        <v>0</v>
      </c>
      <c r="AU395" s="63">
        <f t="shared" si="190"/>
        <v>5</v>
      </c>
      <c r="AV395" s="63">
        <f t="shared" si="191"/>
        <v>1</v>
      </c>
      <c r="AW395" s="63">
        <f t="shared" si="192"/>
        <v>4</v>
      </c>
      <c r="AX395" s="63">
        <f t="shared" si="193"/>
        <v>4</v>
      </c>
      <c r="AY395" s="64">
        <f t="shared" si="194"/>
        <v>0.80000000000001137</v>
      </c>
      <c r="AZ395" s="65">
        <f t="shared" si="195"/>
        <v>129.80000000000001</v>
      </c>
      <c r="BA395" s="45"/>
      <c r="BB395" s="66">
        <f t="shared" si="196"/>
        <v>129.80000000000001</v>
      </c>
      <c r="BC395" s="62">
        <f t="shared" si="197"/>
        <v>29.800000000000011</v>
      </c>
      <c r="BD395" s="62">
        <f t="shared" si="198"/>
        <v>29.800000000000011</v>
      </c>
      <c r="BE395" s="62">
        <f t="shared" si="199"/>
        <v>9.8000000000000114</v>
      </c>
      <c r="BF395" s="62">
        <f t="shared" si="200"/>
        <v>9.8000000000000114</v>
      </c>
      <c r="BG395" s="62">
        <f t="shared" si="201"/>
        <v>4.8000000000000114</v>
      </c>
      <c r="BH395" s="62">
        <f t="shared" si="202"/>
        <v>0.80000000000001137</v>
      </c>
      <c r="BI395" s="62"/>
    </row>
    <row r="396" spans="1:61" ht="30" customHeight="1">
      <c r="A396" s="83">
        <v>384</v>
      </c>
      <c r="B396" s="50">
        <v>5750</v>
      </c>
      <c r="C396" s="84" t="s">
        <v>634</v>
      </c>
      <c r="D396" s="84" t="s">
        <v>840</v>
      </c>
      <c r="E396" s="85" t="s">
        <v>826</v>
      </c>
      <c r="F396" s="68">
        <v>42339</v>
      </c>
      <c r="G396" s="51">
        <v>208</v>
      </c>
      <c r="H396" s="52">
        <v>26</v>
      </c>
      <c r="I396" s="53">
        <f t="shared" si="175"/>
        <v>208</v>
      </c>
      <c r="J396" s="86"/>
      <c r="K396" s="87">
        <f t="shared" si="176"/>
        <v>0</v>
      </c>
      <c r="L396" s="86"/>
      <c r="M396" s="88">
        <f t="shared" si="177"/>
        <v>0</v>
      </c>
      <c r="N396" s="89"/>
      <c r="O396" s="87">
        <f t="shared" si="178"/>
        <v>0</v>
      </c>
      <c r="P396" s="57">
        <v>0</v>
      </c>
      <c r="Q396" s="57">
        <v>0</v>
      </c>
      <c r="R396" s="54"/>
      <c r="S396" s="55">
        <v>10</v>
      </c>
      <c r="T396" s="56"/>
      <c r="U396" s="57">
        <f t="shared" si="179"/>
        <v>0</v>
      </c>
      <c r="V396" s="57">
        <v>10</v>
      </c>
      <c r="W396" s="90">
        <v>7</v>
      </c>
      <c r="X396" s="56"/>
      <c r="Y396" s="91">
        <f t="shared" si="180"/>
        <v>0</v>
      </c>
      <c r="Z396" s="58"/>
      <c r="AA396" s="59"/>
      <c r="AB396" s="59">
        <v>0</v>
      </c>
      <c r="AC396" s="60">
        <f t="shared" si="181"/>
        <v>235</v>
      </c>
      <c r="AD396" s="60"/>
      <c r="AE396" s="61">
        <f t="shared" ref="AE396:AE459" si="203">IF(AC396&gt;=300,300*2%,IF(AC396&lt;=0,0*2%,IF(AC396&lt;=100,100*2%,SUM(AC396*2%))))</f>
        <v>4.7</v>
      </c>
      <c r="AF396" s="61">
        <v>0</v>
      </c>
      <c r="AG396" s="61">
        <v>0</v>
      </c>
      <c r="AH396" s="92"/>
      <c r="AI396" s="112">
        <v>100</v>
      </c>
      <c r="AJ396" s="93">
        <f t="shared" si="182"/>
        <v>130.30000000000001</v>
      </c>
      <c r="AK396" s="94"/>
      <c r="AL396" s="62"/>
      <c r="AM396" s="63">
        <f t="shared" si="183"/>
        <v>100</v>
      </c>
      <c r="AN396" s="63">
        <f t="shared" si="184"/>
        <v>1</v>
      </c>
      <c r="AO396" s="63">
        <f t="shared" si="185"/>
        <v>0</v>
      </c>
      <c r="AP396" s="63"/>
      <c r="AQ396" s="63">
        <f t="shared" si="186"/>
        <v>20</v>
      </c>
      <c r="AR396" s="63">
        <f t="shared" si="187"/>
        <v>1</v>
      </c>
      <c r="AS396" s="63">
        <f t="shared" si="188"/>
        <v>10</v>
      </c>
      <c r="AT396" s="63">
        <f t="shared" si="189"/>
        <v>1</v>
      </c>
      <c r="AU396" s="63">
        <f t="shared" si="190"/>
        <v>0</v>
      </c>
      <c r="AV396" s="63">
        <f t="shared" si="191"/>
        <v>0</v>
      </c>
      <c r="AW396" s="63">
        <f t="shared" si="192"/>
        <v>0</v>
      </c>
      <c r="AX396" s="63">
        <f t="shared" si="193"/>
        <v>0</v>
      </c>
      <c r="AY396" s="64">
        <f t="shared" si="194"/>
        <v>0.30000000000001137</v>
      </c>
      <c r="AZ396" s="65">
        <f t="shared" si="195"/>
        <v>130.30000000000001</v>
      </c>
      <c r="BA396" s="45"/>
      <c r="BB396" s="66">
        <f t="shared" si="196"/>
        <v>130.30000000000001</v>
      </c>
      <c r="BC396" s="62">
        <f t="shared" si="197"/>
        <v>30.300000000000011</v>
      </c>
      <c r="BD396" s="62">
        <f t="shared" si="198"/>
        <v>30.300000000000011</v>
      </c>
      <c r="BE396" s="62">
        <f t="shared" si="199"/>
        <v>10.300000000000011</v>
      </c>
      <c r="BF396" s="62">
        <f t="shared" si="200"/>
        <v>0.30000000000001137</v>
      </c>
      <c r="BG396" s="62">
        <f t="shared" si="201"/>
        <v>0.30000000000001137</v>
      </c>
      <c r="BH396" s="62">
        <f t="shared" si="202"/>
        <v>0.30000000000001137</v>
      </c>
      <c r="BI396" s="62"/>
    </row>
    <row r="397" spans="1:61" ht="30" customHeight="1">
      <c r="A397" s="83">
        <v>385</v>
      </c>
      <c r="B397" s="50">
        <v>6513</v>
      </c>
      <c r="C397" s="84" t="s">
        <v>841</v>
      </c>
      <c r="D397" s="84" t="s">
        <v>627</v>
      </c>
      <c r="E397" s="85" t="s">
        <v>826</v>
      </c>
      <c r="F397" s="68">
        <v>42705</v>
      </c>
      <c r="G397" s="51">
        <v>208</v>
      </c>
      <c r="H397" s="52">
        <v>26</v>
      </c>
      <c r="I397" s="53">
        <f t="shared" si="175"/>
        <v>208</v>
      </c>
      <c r="J397" s="86"/>
      <c r="K397" s="87">
        <f t="shared" si="176"/>
        <v>0</v>
      </c>
      <c r="L397" s="86"/>
      <c r="M397" s="88">
        <f t="shared" si="177"/>
        <v>0</v>
      </c>
      <c r="N397" s="89"/>
      <c r="O397" s="87">
        <f t="shared" si="178"/>
        <v>0</v>
      </c>
      <c r="P397" s="57">
        <v>0</v>
      </c>
      <c r="Q397" s="57">
        <v>0</v>
      </c>
      <c r="R397" s="54"/>
      <c r="S397" s="55">
        <v>9</v>
      </c>
      <c r="T397" s="56"/>
      <c r="U397" s="57">
        <f t="shared" si="179"/>
        <v>0</v>
      </c>
      <c r="V397" s="57">
        <v>9.8539999999999992</v>
      </c>
      <c r="W397" s="90">
        <v>7</v>
      </c>
      <c r="X397" s="56">
        <v>3.02</v>
      </c>
      <c r="Y397" s="91">
        <f t="shared" si="180"/>
        <v>3.02</v>
      </c>
      <c r="Z397" s="58"/>
      <c r="AA397" s="59"/>
      <c r="AB397" s="59">
        <v>0</v>
      </c>
      <c r="AC397" s="60">
        <f t="shared" si="181"/>
        <v>230.83399999999997</v>
      </c>
      <c r="AD397" s="60"/>
      <c r="AE397" s="61">
        <f t="shared" si="203"/>
        <v>4.6166799999999997</v>
      </c>
      <c r="AF397" s="61">
        <v>0</v>
      </c>
      <c r="AG397" s="61">
        <v>0</v>
      </c>
      <c r="AH397" s="92">
        <v>0.5</v>
      </c>
      <c r="AI397" s="112">
        <v>100</v>
      </c>
      <c r="AJ397" s="93">
        <f t="shared" si="182"/>
        <v>125.71731999999997</v>
      </c>
      <c r="AK397" s="94"/>
      <c r="AL397" s="62"/>
      <c r="AM397" s="63">
        <f t="shared" si="183"/>
        <v>100</v>
      </c>
      <c r="AN397" s="63">
        <f t="shared" si="184"/>
        <v>1</v>
      </c>
      <c r="AO397" s="63">
        <f t="shared" si="185"/>
        <v>0</v>
      </c>
      <c r="AP397" s="63"/>
      <c r="AQ397" s="63">
        <f t="shared" si="186"/>
        <v>20</v>
      </c>
      <c r="AR397" s="63">
        <f t="shared" si="187"/>
        <v>1</v>
      </c>
      <c r="AS397" s="63">
        <f t="shared" si="188"/>
        <v>0</v>
      </c>
      <c r="AT397" s="63">
        <f t="shared" si="189"/>
        <v>0</v>
      </c>
      <c r="AU397" s="63">
        <f t="shared" si="190"/>
        <v>5</v>
      </c>
      <c r="AV397" s="63">
        <f t="shared" si="191"/>
        <v>1</v>
      </c>
      <c r="AW397" s="63">
        <f t="shared" si="192"/>
        <v>0</v>
      </c>
      <c r="AX397" s="63">
        <f t="shared" si="193"/>
        <v>0</v>
      </c>
      <c r="AY397" s="64">
        <f t="shared" si="194"/>
        <v>0.71731999999997242</v>
      </c>
      <c r="AZ397" s="65">
        <f t="shared" si="195"/>
        <v>125.71731999999997</v>
      </c>
      <c r="BA397" s="45"/>
      <c r="BB397" s="66">
        <f t="shared" si="196"/>
        <v>125.71731999999997</v>
      </c>
      <c r="BC397" s="62">
        <f t="shared" si="197"/>
        <v>25.717319999999972</v>
      </c>
      <c r="BD397" s="62">
        <f t="shared" si="198"/>
        <v>25.717319999999972</v>
      </c>
      <c r="BE397" s="62">
        <f t="shared" si="199"/>
        <v>5.7173199999999724</v>
      </c>
      <c r="BF397" s="62">
        <f t="shared" si="200"/>
        <v>5.7173199999999724</v>
      </c>
      <c r="BG397" s="62">
        <f t="shared" si="201"/>
        <v>0.71731999999997242</v>
      </c>
      <c r="BH397" s="62">
        <f t="shared" si="202"/>
        <v>0.71731999999997242</v>
      </c>
      <c r="BI397" s="62"/>
    </row>
    <row r="398" spans="1:61" ht="30" customHeight="1">
      <c r="A398" s="83">
        <v>386</v>
      </c>
      <c r="B398" s="50">
        <v>6514</v>
      </c>
      <c r="C398" s="84" t="s">
        <v>487</v>
      </c>
      <c r="D398" s="84" t="s">
        <v>842</v>
      </c>
      <c r="E398" s="85" t="s">
        <v>826</v>
      </c>
      <c r="F398" s="68">
        <v>42705</v>
      </c>
      <c r="G398" s="51">
        <v>208</v>
      </c>
      <c r="H398" s="52">
        <v>26</v>
      </c>
      <c r="I398" s="53">
        <f t="shared" si="175"/>
        <v>208</v>
      </c>
      <c r="J398" s="86"/>
      <c r="K398" s="87">
        <f t="shared" si="176"/>
        <v>0</v>
      </c>
      <c r="L398" s="86"/>
      <c r="M398" s="88">
        <f t="shared" si="177"/>
        <v>0</v>
      </c>
      <c r="N398" s="89"/>
      <c r="O398" s="87">
        <f t="shared" si="178"/>
        <v>0</v>
      </c>
      <c r="P398" s="57">
        <v>0</v>
      </c>
      <c r="Q398" s="57">
        <v>0</v>
      </c>
      <c r="R398" s="54"/>
      <c r="S398" s="55">
        <v>9</v>
      </c>
      <c r="T398" s="56"/>
      <c r="U398" s="57">
        <f t="shared" si="179"/>
        <v>0</v>
      </c>
      <c r="V398" s="57">
        <v>0</v>
      </c>
      <c r="W398" s="90">
        <v>7</v>
      </c>
      <c r="X398" s="56">
        <v>16</v>
      </c>
      <c r="Y398" s="91">
        <f t="shared" si="180"/>
        <v>16</v>
      </c>
      <c r="Z398" s="58"/>
      <c r="AA398" s="59"/>
      <c r="AB398" s="59">
        <v>0</v>
      </c>
      <c r="AC398" s="60">
        <f t="shared" si="181"/>
        <v>208</v>
      </c>
      <c r="AD398" s="60"/>
      <c r="AE398" s="61">
        <f t="shared" si="203"/>
        <v>4.16</v>
      </c>
      <c r="AF398" s="61">
        <v>0</v>
      </c>
      <c r="AG398" s="61">
        <v>0</v>
      </c>
      <c r="AH398" s="92"/>
      <c r="AI398" s="112">
        <v>100</v>
      </c>
      <c r="AJ398" s="93">
        <f t="shared" si="182"/>
        <v>103.84</v>
      </c>
      <c r="AK398" s="94"/>
      <c r="AL398" s="62"/>
      <c r="AM398" s="63">
        <f t="shared" si="183"/>
        <v>100</v>
      </c>
      <c r="AN398" s="63">
        <f t="shared" si="184"/>
        <v>1</v>
      </c>
      <c r="AO398" s="63">
        <f t="shared" si="185"/>
        <v>0</v>
      </c>
      <c r="AP398" s="63"/>
      <c r="AQ398" s="63">
        <f t="shared" si="186"/>
        <v>0</v>
      </c>
      <c r="AR398" s="63">
        <f t="shared" si="187"/>
        <v>0</v>
      </c>
      <c r="AS398" s="63">
        <f t="shared" si="188"/>
        <v>0</v>
      </c>
      <c r="AT398" s="63">
        <f t="shared" si="189"/>
        <v>0</v>
      </c>
      <c r="AU398" s="63">
        <f t="shared" si="190"/>
        <v>0</v>
      </c>
      <c r="AV398" s="63">
        <f t="shared" si="191"/>
        <v>0</v>
      </c>
      <c r="AW398" s="63">
        <f t="shared" si="192"/>
        <v>3</v>
      </c>
      <c r="AX398" s="63">
        <f t="shared" si="193"/>
        <v>3</v>
      </c>
      <c r="AY398" s="64">
        <f t="shared" si="194"/>
        <v>0.84000000000000341</v>
      </c>
      <c r="AZ398" s="65">
        <f t="shared" si="195"/>
        <v>103.84</v>
      </c>
      <c r="BA398" s="45"/>
      <c r="BB398" s="66">
        <f t="shared" si="196"/>
        <v>103.84</v>
      </c>
      <c r="BC398" s="62">
        <f t="shared" si="197"/>
        <v>3.8400000000000034</v>
      </c>
      <c r="BD398" s="62">
        <f t="shared" si="198"/>
        <v>3.8400000000000034</v>
      </c>
      <c r="BE398" s="62">
        <f t="shared" si="199"/>
        <v>3.8400000000000034</v>
      </c>
      <c r="BF398" s="62">
        <f t="shared" si="200"/>
        <v>3.8400000000000034</v>
      </c>
      <c r="BG398" s="62">
        <f t="shared" si="201"/>
        <v>3.8400000000000034</v>
      </c>
      <c r="BH398" s="62">
        <f t="shared" si="202"/>
        <v>0.84000000000000341</v>
      </c>
      <c r="BI398" s="62"/>
    </row>
    <row r="399" spans="1:61" ht="30" customHeight="1">
      <c r="A399" s="83">
        <v>387</v>
      </c>
      <c r="B399" s="50">
        <v>6515</v>
      </c>
      <c r="C399" s="84" t="s">
        <v>779</v>
      </c>
      <c r="D399" s="84" t="s">
        <v>337</v>
      </c>
      <c r="E399" s="85" t="s">
        <v>826</v>
      </c>
      <c r="F399" s="68">
        <v>42705</v>
      </c>
      <c r="G399" s="51">
        <v>208</v>
      </c>
      <c r="H399" s="52">
        <v>26</v>
      </c>
      <c r="I399" s="53">
        <f t="shared" si="175"/>
        <v>208</v>
      </c>
      <c r="J399" s="86"/>
      <c r="K399" s="87">
        <f t="shared" si="176"/>
        <v>0</v>
      </c>
      <c r="L399" s="86"/>
      <c r="M399" s="88">
        <f t="shared" si="177"/>
        <v>0</v>
      </c>
      <c r="N399" s="89"/>
      <c r="O399" s="87">
        <f t="shared" si="178"/>
        <v>0</v>
      </c>
      <c r="P399" s="57">
        <v>0</v>
      </c>
      <c r="Q399" s="57">
        <v>0</v>
      </c>
      <c r="R399" s="54"/>
      <c r="S399" s="55">
        <v>9</v>
      </c>
      <c r="T399" s="56"/>
      <c r="U399" s="57">
        <f t="shared" si="179"/>
        <v>0</v>
      </c>
      <c r="V399" s="57">
        <v>10</v>
      </c>
      <c r="W399" s="90">
        <v>7</v>
      </c>
      <c r="X399" s="56"/>
      <c r="Y399" s="91">
        <f t="shared" si="180"/>
        <v>0</v>
      </c>
      <c r="Z399" s="58"/>
      <c r="AA399" s="59"/>
      <c r="AB399" s="59">
        <v>0</v>
      </c>
      <c r="AC399" s="60">
        <f t="shared" si="181"/>
        <v>234</v>
      </c>
      <c r="AD399" s="60"/>
      <c r="AE399" s="61">
        <f t="shared" si="203"/>
        <v>4.68</v>
      </c>
      <c r="AF399" s="61">
        <v>0</v>
      </c>
      <c r="AG399" s="61">
        <v>0</v>
      </c>
      <c r="AH399" s="92"/>
      <c r="AI399" s="112">
        <v>100</v>
      </c>
      <c r="AJ399" s="93">
        <f t="shared" si="182"/>
        <v>129.32</v>
      </c>
      <c r="AK399" s="94"/>
      <c r="AL399" s="62"/>
      <c r="AM399" s="63">
        <f t="shared" si="183"/>
        <v>100</v>
      </c>
      <c r="AN399" s="63">
        <f t="shared" si="184"/>
        <v>1</v>
      </c>
      <c r="AO399" s="63">
        <f t="shared" si="185"/>
        <v>0</v>
      </c>
      <c r="AP399" s="63"/>
      <c r="AQ399" s="63">
        <f t="shared" si="186"/>
        <v>20</v>
      </c>
      <c r="AR399" s="63">
        <f t="shared" si="187"/>
        <v>1</v>
      </c>
      <c r="AS399" s="63">
        <f t="shared" si="188"/>
        <v>0</v>
      </c>
      <c r="AT399" s="63">
        <f t="shared" si="189"/>
        <v>0</v>
      </c>
      <c r="AU399" s="63">
        <f t="shared" si="190"/>
        <v>5</v>
      </c>
      <c r="AV399" s="63">
        <f t="shared" si="191"/>
        <v>1</v>
      </c>
      <c r="AW399" s="63">
        <f t="shared" si="192"/>
        <v>4</v>
      </c>
      <c r="AX399" s="63">
        <f t="shared" si="193"/>
        <v>4</v>
      </c>
      <c r="AY399" s="64">
        <f t="shared" si="194"/>
        <v>0.31999999999999318</v>
      </c>
      <c r="AZ399" s="65">
        <f t="shared" si="195"/>
        <v>129.32</v>
      </c>
      <c r="BA399" s="45"/>
      <c r="BB399" s="66">
        <f t="shared" si="196"/>
        <v>129.32</v>
      </c>
      <c r="BC399" s="62">
        <f t="shared" si="197"/>
        <v>29.319999999999993</v>
      </c>
      <c r="BD399" s="62">
        <f t="shared" si="198"/>
        <v>29.319999999999993</v>
      </c>
      <c r="BE399" s="62">
        <f t="shared" si="199"/>
        <v>9.3199999999999932</v>
      </c>
      <c r="BF399" s="62">
        <f t="shared" si="200"/>
        <v>9.3199999999999932</v>
      </c>
      <c r="BG399" s="62">
        <f t="shared" si="201"/>
        <v>4.3199999999999932</v>
      </c>
      <c r="BH399" s="62">
        <f t="shared" si="202"/>
        <v>0.31999999999999318</v>
      </c>
      <c r="BI399" s="62"/>
    </row>
    <row r="400" spans="1:61" ht="30" customHeight="1">
      <c r="A400" s="83">
        <v>388</v>
      </c>
      <c r="B400" s="50">
        <v>6686</v>
      </c>
      <c r="C400" s="84" t="s">
        <v>624</v>
      </c>
      <c r="D400" s="84" t="s">
        <v>843</v>
      </c>
      <c r="E400" s="85" t="s">
        <v>826</v>
      </c>
      <c r="F400" s="68">
        <v>42768</v>
      </c>
      <c r="G400" s="51">
        <v>208</v>
      </c>
      <c r="H400" s="52">
        <v>26</v>
      </c>
      <c r="I400" s="53">
        <f t="shared" si="175"/>
        <v>208</v>
      </c>
      <c r="J400" s="86"/>
      <c r="K400" s="87">
        <f t="shared" si="176"/>
        <v>0</v>
      </c>
      <c r="L400" s="86"/>
      <c r="M400" s="88">
        <f t="shared" si="177"/>
        <v>0</v>
      </c>
      <c r="N400" s="89"/>
      <c r="O400" s="87">
        <f t="shared" si="178"/>
        <v>0</v>
      </c>
      <c r="P400" s="57">
        <v>0</v>
      </c>
      <c r="Q400" s="57">
        <v>0</v>
      </c>
      <c r="R400" s="54"/>
      <c r="S400" s="55">
        <v>8</v>
      </c>
      <c r="T400" s="56"/>
      <c r="U400" s="57">
        <f t="shared" si="179"/>
        <v>0</v>
      </c>
      <c r="V400" s="57">
        <v>9.9039999999999999</v>
      </c>
      <c r="W400" s="90">
        <v>7</v>
      </c>
      <c r="X400" s="56">
        <v>1.99</v>
      </c>
      <c r="Y400" s="91">
        <f t="shared" si="180"/>
        <v>1.99</v>
      </c>
      <c r="Z400" s="58"/>
      <c r="AA400" s="59"/>
      <c r="AB400" s="59">
        <v>0</v>
      </c>
      <c r="AC400" s="60">
        <f t="shared" si="181"/>
        <v>230.91399999999999</v>
      </c>
      <c r="AD400" s="60"/>
      <c r="AE400" s="61">
        <f t="shared" si="203"/>
        <v>4.6182799999999995</v>
      </c>
      <c r="AF400" s="61">
        <v>0</v>
      </c>
      <c r="AG400" s="61">
        <v>0</v>
      </c>
      <c r="AH400" s="92"/>
      <c r="AI400" s="112">
        <v>100</v>
      </c>
      <c r="AJ400" s="93">
        <f t="shared" si="182"/>
        <v>126.29571999999999</v>
      </c>
      <c r="AK400" s="94"/>
      <c r="AL400" s="62"/>
      <c r="AM400" s="63">
        <f t="shared" si="183"/>
        <v>100</v>
      </c>
      <c r="AN400" s="63">
        <f t="shared" si="184"/>
        <v>1</v>
      </c>
      <c r="AO400" s="63">
        <f t="shared" si="185"/>
        <v>0</v>
      </c>
      <c r="AP400" s="63"/>
      <c r="AQ400" s="63">
        <f t="shared" si="186"/>
        <v>20</v>
      </c>
      <c r="AR400" s="63">
        <f t="shared" si="187"/>
        <v>1</v>
      </c>
      <c r="AS400" s="63">
        <f t="shared" si="188"/>
        <v>0</v>
      </c>
      <c r="AT400" s="63">
        <f t="shared" si="189"/>
        <v>0</v>
      </c>
      <c r="AU400" s="63">
        <f t="shared" si="190"/>
        <v>5</v>
      </c>
      <c r="AV400" s="63">
        <f t="shared" si="191"/>
        <v>1</v>
      </c>
      <c r="AW400" s="63">
        <f t="shared" si="192"/>
        <v>1</v>
      </c>
      <c r="AX400" s="63">
        <f t="shared" si="193"/>
        <v>1</v>
      </c>
      <c r="AY400" s="64">
        <f t="shared" si="194"/>
        <v>0.29571999999998866</v>
      </c>
      <c r="AZ400" s="65">
        <f t="shared" si="195"/>
        <v>126.29571999999999</v>
      </c>
      <c r="BA400" s="45"/>
      <c r="BB400" s="66">
        <f t="shared" si="196"/>
        <v>126.29571999999999</v>
      </c>
      <c r="BC400" s="62">
        <f t="shared" si="197"/>
        <v>26.295719999999989</v>
      </c>
      <c r="BD400" s="62">
        <f t="shared" si="198"/>
        <v>26.295719999999989</v>
      </c>
      <c r="BE400" s="62">
        <f t="shared" si="199"/>
        <v>6.2957199999999887</v>
      </c>
      <c r="BF400" s="62">
        <f t="shared" si="200"/>
        <v>6.2957199999999887</v>
      </c>
      <c r="BG400" s="62">
        <f t="shared" si="201"/>
        <v>1.2957199999999887</v>
      </c>
      <c r="BH400" s="62">
        <f t="shared" si="202"/>
        <v>0.29571999999998866</v>
      </c>
      <c r="BI400" s="62"/>
    </row>
    <row r="401" spans="1:61" ht="30" customHeight="1">
      <c r="A401" s="83">
        <v>389</v>
      </c>
      <c r="B401" s="50">
        <v>728</v>
      </c>
      <c r="C401" s="84" t="s">
        <v>460</v>
      </c>
      <c r="D401" s="84" t="s">
        <v>844</v>
      </c>
      <c r="E401" s="85" t="s">
        <v>826</v>
      </c>
      <c r="F401" s="68">
        <v>36535</v>
      </c>
      <c r="G401" s="51">
        <v>208</v>
      </c>
      <c r="H401" s="52">
        <v>26</v>
      </c>
      <c r="I401" s="53">
        <f t="shared" si="175"/>
        <v>208</v>
      </c>
      <c r="J401" s="86"/>
      <c r="K401" s="87">
        <f t="shared" si="176"/>
        <v>0</v>
      </c>
      <c r="L401" s="86"/>
      <c r="M401" s="88">
        <f t="shared" si="177"/>
        <v>0</v>
      </c>
      <c r="N401" s="89"/>
      <c r="O401" s="87">
        <f t="shared" si="178"/>
        <v>0</v>
      </c>
      <c r="P401" s="57">
        <v>0</v>
      </c>
      <c r="Q401" s="57">
        <v>0</v>
      </c>
      <c r="R401" s="54"/>
      <c r="S401" s="55">
        <v>11</v>
      </c>
      <c r="T401" s="56"/>
      <c r="U401" s="57">
        <f t="shared" si="179"/>
        <v>0</v>
      </c>
      <c r="V401" s="57">
        <v>0</v>
      </c>
      <c r="W401" s="90">
        <v>7</v>
      </c>
      <c r="X401" s="56">
        <v>33.229999999999997</v>
      </c>
      <c r="Y401" s="91">
        <f t="shared" si="180"/>
        <v>33.229999999999997</v>
      </c>
      <c r="Z401" s="58"/>
      <c r="AA401" s="59"/>
      <c r="AB401" s="59">
        <v>0</v>
      </c>
      <c r="AC401" s="60">
        <f t="shared" si="181"/>
        <v>192.77</v>
      </c>
      <c r="AD401" s="60"/>
      <c r="AE401" s="61">
        <f t="shared" si="203"/>
        <v>3.8554000000000004</v>
      </c>
      <c r="AF401" s="61">
        <v>0</v>
      </c>
      <c r="AG401" s="61">
        <v>0</v>
      </c>
      <c r="AH401" s="92"/>
      <c r="AI401" s="112">
        <v>100</v>
      </c>
      <c r="AJ401" s="93">
        <f t="shared" si="182"/>
        <v>88.914600000000007</v>
      </c>
      <c r="AK401" s="94"/>
      <c r="AL401" s="62"/>
      <c r="AM401" s="63">
        <f t="shared" si="183"/>
        <v>0</v>
      </c>
      <c r="AN401" s="63">
        <f t="shared" si="184"/>
        <v>0</v>
      </c>
      <c r="AO401" s="63">
        <f t="shared" si="185"/>
        <v>0</v>
      </c>
      <c r="AP401" s="63"/>
      <c r="AQ401" s="63">
        <f t="shared" si="186"/>
        <v>80</v>
      </c>
      <c r="AR401" s="63">
        <f t="shared" si="187"/>
        <v>4</v>
      </c>
      <c r="AS401" s="63">
        <f t="shared" si="188"/>
        <v>0</v>
      </c>
      <c r="AT401" s="63">
        <f t="shared" si="189"/>
        <v>0</v>
      </c>
      <c r="AU401" s="63">
        <f t="shared" si="190"/>
        <v>5</v>
      </c>
      <c r="AV401" s="63">
        <f t="shared" si="191"/>
        <v>1</v>
      </c>
      <c r="AW401" s="63">
        <f t="shared" si="192"/>
        <v>3</v>
      </c>
      <c r="AX401" s="63">
        <f t="shared" si="193"/>
        <v>3</v>
      </c>
      <c r="AY401" s="64">
        <f t="shared" si="194"/>
        <v>0.91460000000000719</v>
      </c>
      <c r="AZ401" s="65">
        <f t="shared" si="195"/>
        <v>88.914600000000007</v>
      </c>
      <c r="BA401" s="45"/>
      <c r="BB401" s="66">
        <f t="shared" si="196"/>
        <v>88.914600000000007</v>
      </c>
      <c r="BC401" s="62">
        <f t="shared" si="197"/>
        <v>88.914600000000007</v>
      </c>
      <c r="BD401" s="62">
        <f t="shared" si="198"/>
        <v>88.914600000000007</v>
      </c>
      <c r="BE401" s="62">
        <f t="shared" si="199"/>
        <v>8.9146000000000072</v>
      </c>
      <c r="BF401" s="62">
        <f t="shared" si="200"/>
        <v>8.9146000000000072</v>
      </c>
      <c r="BG401" s="62">
        <f t="shared" si="201"/>
        <v>3.9146000000000072</v>
      </c>
      <c r="BH401" s="62">
        <f t="shared" si="202"/>
        <v>0.91460000000000719</v>
      </c>
      <c r="BI401" s="62"/>
    </row>
    <row r="402" spans="1:61" ht="30" customHeight="1">
      <c r="A402" s="83">
        <v>390</v>
      </c>
      <c r="B402" s="50">
        <v>9544</v>
      </c>
      <c r="C402" s="84" t="s">
        <v>376</v>
      </c>
      <c r="D402" s="84" t="s">
        <v>845</v>
      </c>
      <c r="E402" s="85" t="s">
        <v>826</v>
      </c>
      <c r="F402" s="68">
        <v>44044</v>
      </c>
      <c r="G402" s="51">
        <v>208</v>
      </c>
      <c r="H402" s="52">
        <v>26</v>
      </c>
      <c r="I402" s="53">
        <f t="shared" si="175"/>
        <v>208</v>
      </c>
      <c r="J402" s="86"/>
      <c r="K402" s="87">
        <f t="shared" si="176"/>
        <v>0</v>
      </c>
      <c r="L402" s="86"/>
      <c r="M402" s="88">
        <f t="shared" si="177"/>
        <v>0</v>
      </c>
      <c r="N402" s="89"/>
      <c r="O402" s="87">
        <f t="shared" si="178"/>
        <v>0</v>
      </c>
      <c r="P402" s="57">
        <v>0</v>
      </c>
      <c r="Q402" s="57">
        <v>0</v>
      </c>
      <c r="R402" s="54"/>
      <c r="S402" s="55">
        <v>5</v>
      </c>
      <c r="T402" s="56"/>
      <c r="U402" s="57">
        <f t="shared" si="179"/>
        <v>0</v>
      </c>
      <c r="V402" s="57">
        <v>10</v>
      </c>
      <c r="W402" s="90">
        <v>7</v>
      </c>
      <c r="X402" s="56"/>
      <c r="Y402" s="91">
        <f t="shared" si="180"/>
        <v>0</v>
      </c>
      <c r="Z402" s="58"/>
      <c r="AA402" s="59"/>
      <c r="AB402" s="59">
        <v>0</v>
      </c>
      <c r="AC402" s="60">
        <f t="shared" si="181"/>
        <v>230</v>
      </c>
      <c r="AD402" s="60"/>
      <c r="AE402" s="61">
        <f t="shared" si="203"/>
        <v>4.6000000000000005</v>
      </c>
      <c r="AF402" s="61">
        <v>0</v>
      </c>
      <c r="AG402" s="61">
        <v>0</v>
      </c>
      <c r="AH402" s="92"/>
      <c r="AI402" s="112">
        <v>100</v>
      </c>
      <c r="AJ402" s="93">
        <f t="shared" si="182"/>
        <v>125.4</v>
      </c>
      <c r="AK402" s="94"/>
      <c r="AL402" s="62"/>
      <c r="AM402" s="63">
        <f t="shared" si="183"/>
        <v>100</v>
      </c>
      <c r="AN402" s="63">
        <f t="shared" si="184"/>
        <v>1</v>
      </c>
      <c r="AO402" s="63">
        <f t="shared" si="185"/>
        <v>0</v>
      </c>
      <c r="AP402" s="63"/>
      <c r="AQ402" s="63">
        <f t="shared" si="186"/>
        <v>20</v>
      </c>
      <c r="AR402" s="63">
        <f t="shared" si="187"/>
        <v>1</v>
      </c>
      <c r="AS402" s="63">
        <f t="shared" si="188"/>
        <v>0</v>
      </c>
      <c r="AT402" s="63">
        <f t="shared" si="189"/>
        <v>0</v>
      </c>
      <c r="AU402" s="63">
        <f t="shared" si="190"/>
        <v>5</v>
      </c>
      <c r="AV402" s="63">
        <f t="shared" si="191"/>
        <v>1</v>
      </c>
      <c r="AW402" s="63">
        <f t="shared" si="192"/>
        <v>0</v>
      </c>
      <c r="AX402" s="63">
        <f t="shared" si="193"/>
        <v>0</v>
      </c>
      <c r="AY402" s="64">
        <f t="shared" si="194"/>
        <v>0.40000000000000568</v>
      </c>
      <c r="AZ402" s="65">
        <f t="shared" si="195"/>
        <v>125.4</v>
      </c>
      <c r="BA402" s="45"/>
      <c r="BB402" s="66">
        <f t="shared" si="196"/>
        <v>125.4</v>
      </c>
      <c r="BC402" s="62">
        <f t="shared" si="197"/>
        <v>25.400000000000006</v>
      </c>
      <c r="BD402" s="62">
        <f t="shared" si="198"/>
        <v>25.400000000000006</v>
      </c>
      <c r="BE402" s="62">
        <f t="shared" si="199"/>
        <v>5.4000000000000057</v>
      </c>
      <c r="BF402" s="62">
        <f t="shared" si="200"/>
        <v>5.4000000000000057</v>
      </c>
      <c r="BG402" s="62">
        <f t="shared" si="201"/>
        <v>0.40000000000000568</v>
      </c>
      <c r="BH402" s="62">
        <f t="shared" si="202"/>
        <v>0.40000000000000568</v>
      </c>
      <c r="BI402" s="62"/>
    </row>
    <row r="403" spans="1:61" ht="30" customHeight="1">
      <c r="A403" s="83">
        <v>391</v>
      </c>
      <c r="B403" s="50" t="s">
        <v>846</v>
      </c>
      <c r="C403" s="84" t="s">
        <v>847</v>
      </c>
      <c r="D403" s="84" t="s">
        <v>848</v>
      </c>
      <c r="E403" s="85" t="s">
        <v>826</v>
      </c>
      <c r="F403" s="68">
        <v>45098</v>
      </c>
      <c r="G403" s="51">
        <v>208</v>
      </c>
      <c r="H403" s="52">
        <v>26</v>
      </c>
      <c r="I403" s="53">
        <f t="shared" si="175"/>
        <v>208</v>
      </c>
      <c r="J403" s="86"/>
      <c r="K403" s="87">
        <f t="shared" si="176"/>
        <v>0</v>
      </c>
      <c r="L403" s="86"/>
      <c r="M403" s="88">
        <f t="shared" si="177"/>
        <v>0</v>
      </c>
      <c r="N403" s="89"/>
      <c r="O403" s="87">
        <f t="shared" si="178"/>
        <v>0</v>
      </c>
      <c r="P403" s="57">
        <v>0</v>
      </c>
      <c r="Q403" s="57">
        <v>0</v>
      </c>
      <c r="R403" s="54"/>
      <c r="S403" s="55">
        <v>2</v>
      </c>
      <c r="T403" s="56"/>
      <c r="U403" s="57">
        <f t="shared" si="179"/>
        <v>0</v>
      </c>
      <c r="V403" s="57">
        <v>0</v>
      </c>
      <c r="W403" s="90">
        <v>7</v>
      </c>
      <c r="X403" s="56">
        <v>16</v>
      </c>
      <c r="Y403" s="91">
        <f t="shared" si="180"/>
        <v>16</v>
      </c>
      <c r="Z403" s="58"/>
      <c r="AA403" s="59"/>
      <c r="AB403" s="59">
        <v>0</v>
      </c>
      <c r="AC403" s="60">
        <f t="shared" si="181"/>
        <v>201</v>
      </c>
      <c r="AD403" s="60"/>
      <c r="AE403" s="61">
        <f t="shared" si="203"/>
        <v>4.0200000000000005</v>
      </c>
      <c r="AF403" s="61">
        <v>0</v>
      </c>
      <c r="AG403" s="61">
        <v>0</v>
      </c>
      <c r="AH403" s="92"/>
      <c r="AI403" s="112">
        <v>100</v>
      </c>
      <c r="AJ403" s="93">
        <f t="shared" si="182"/>
        <v>96.97999999999999</v>
      </c>
      <c r="AK403" s="94"/>
      <c r="AL403" s="62"/>
      <c r="AM403" s="63">
        <f t="shared" si="183"/>
        <v>0</v>
      </c>
      <c r="AN403" s="63">
        <f t="shared" si="184"/>
        <v>0</v>
      </c>
      <c r="AO403" s="63">
        <f t="shared" si="185"/>
        <v>0</v>
      </c>
      <c r="AP403" s="63"/>
      <c r="AQ403" s="63">
        <f t="shared" si="186"/>
        <v>80</v>
      </c>
      <c r="AR403" s="63">
        <f t="shared" si="187"/>
        <v>4</v>
      </c>
      <c r="AS403" s="63">
        <f t="shared" si="188"/>
        <v>10</v>
      </c>
      <c r="AT403" s="63">
        <f t="shared" si="189"/>
        <v>1</v>
      </c>
      <c r="AU403" s="63">
        <f t="shared" si="190"/>
        <v>5</v>
      </c>
      <c r="AV403" s="63">
        <f t="shared" si="191"/>
        <v>1</v>
      </c>
      <c r="AW403" s="63">
        <f t="shared" si="192"/>
        <v>1</v>
      </c>
      <c r="AX403" s="63">
        <f t="shared" si="193"/>
        <v>1</v>
      </c>
      <c r="AY403" s="64">
        <f t="shared" si="194"/>
        <v>0.97999999999998977</v>
      </c>
      <c r="AZ403" s="65">
        <f t="shared" si="195"/>
        <v>96.97999999999999</v>
      </c>
      <c r="BA403" s="45"/>
      <c r="BB403" s="66">
        <f t="shared" si="196"/>
        <v>96.97999999999999</v>
      </c>
      <c r="BC403" s="62">
        <f t="shared" si="197"/>
        <v>96.97999999999999</v>
      </c>
      <c r="BD403" s="62">
        <f t="shared" si="198"/>
        <v>96.97999999999999</v>
      </c>
      <c r="BE403" s="62">
        <f t="shared" si="199"/>
        <v>16.97999999999999</v>
      </c>
      <c r="BF403" s="62">
        <f t="shared" si="200"/>
        <v>6.9799999999999898</v>
      </c>
      <c r="BG403" s="62">
        <f t="shared" si="201"/>
        <v>1.9799999999999898</v>
      </c>
      <c r="BH403" s="62">
        <f t="shared" si="202"/>
        <v>0.97999999999998977</v>
      </c>
      <c r="BI403" s="62"/>
    </row>
    <row r="404" spans="1:61" ht="30" customHeight="1">
      <c r="A404" s="83">
        <v>392</v>
      </c>
      <c r="B404" s="50" t="s">
        <v>849</v>
      </c>
      <c r="C404" s="84" t="s">
        <v>850</v>
      </c>
      <c r="D404" s="84" t="s">
        <v>143</v>
      </c>
      <c r="E404" s="85" t="s">
        <v>826</v>
      </c>
      <c r="F404" s="68">
        <v>45182</v>
      </c>
      <c r="G404" s="51">
        <v>208</v>
      </c>
      <c r="H404" s="52">
        <v>26</v>
      </c>
      <c r="I404" s="53">
        <f t="shared" si="175"/>
        <v>208</v>
      </c>
      <c r="J404" s="86"/>
      <c r="K404" s="87">
        <f t="shared" si="176"/>
        <v>0</v>
      </c>
      <c r="L404" s="86"/>
      <c r="M404" s="88">
        <f t="shared" si="177"/>
        <v>0</v>
      </c>
      <c r="N404" s="89"/>
      <c r="O404" s="87">
        <f t="shared" si="178"/>
        <v>0</v>
      </c>
      <c r="P404" s="57">
        <v>0</v>
      </c>
      <c r="Q404" s="57">
        <v>0</v>
      </c>
      <c r="R404" s="54"/>
      <c r="S404" s="55">
        <v>2</v>
      </c>
      <c r="T404" s="56"/>
      <c r="U404" s="57">
        <f t="shared" si="179"/>
        <v>0</v>
      </c>
      <c r="V404" s="57">
        <v>9.9540000000000006</v>
      </c>
      <c r="W404" s="90">
        <v>7</v>
      </c>
      <c r="X404" s="56">
        <v>0.97</v>
      </c>
      <c r="Y404" s="91">
        <f t="shared" si="180"/>
        <v>0.97</v>
      </c>
      <c r="Z404" s="58"/>
      <c r="AA404" s="59"/>
      <c r="AB404" s="59">
        <v>0</v>
      </c>
      <c r="AC404" s="60">
        <f t="shared" si="181"/>
        <v>225.98400000000001</v>
      </c>
      <c r="AD404" s="60"/>
      <c r="AE404" s="61">
        <f t="shared" si="203"/>
        <v>4.5196800000000001</v>
      </c>
      <c r="AF404" s="61">
        <v>0</v>
      </c>
      <c r="AG404" s="61">
        <v>0</v>
      </c>
      <c r="AH404" s="92"/>
      <c r="AI404" s="112">
        <v>100</v>
      </c>
      <c r="AJ404" s="93">
        <f t="shared" si="182"/>
        <v>121.46432000000001</v>
      </c>
      <c r="AK404" s="94"/>
      <c r="AL404" s="62"/>
      <c r="AM404" s="63">
        <f t="shared" si="183"/>
        <v>100</v>
      </c>
      <c r="AN404" s="63">
        <f t="shared" si="184"/>
        <v>1</v>
      </c>
      <c r="AO404" s="63">
        <f t="shared" si="185"/>
        <v>0</v>
      </c>
      <c r="AP404" s="63"/>
      <c r="AQ404" s="63">
        <f t="shared" si="186"/>
        <v>20</v>
      </c>
      <c r="AR404" s="63">
        <f t="shared" si="187"/>
        <v>1</v>
      </c>
      <c r="AS404" s="63">
        <f t="shared" si="188"/>
        <v>0</v>
      </c>
      <c r="AT404" s="63">
        <f t="shared" si="189"/>
        <v>0</v>
      </c>
      <c r="AU404" s="63">
        <f t="shared" si="190"/>
        <v>0</v>
      </c>
      <c r="AV404" s="63">
        <f t="shared" si="191"/>
        <v>0</v>
      </c>
      <c r="AW404" s="63">
        <f t="shared" si="192"/>
        <v>1</v>
      </c>
      <c r="AX404" s="63">
        <f t="shared" si="193"/>
        <v>1</v>
      </c>
      <c r="AY404" s="64">
        <f t="shared" si="194"/>
        <v>0.46432000000001494</v>
      </c>
      <c r="AZ404" s="65">
        <f t="shared" si="195"/>
        <v>121.46432000000001</v>
      </c>
      <c r="BA404" s="45"/>
      <c r="BB404" s="66">
        <f t="shared" si="196"/>
        <v>121.46432000000001</v>
      </c>
      <c r="BC404" s="62">
        <f t="shared" si="197"/>
        <v>21.464320000000015</v>
      </c>
      <c r="BD404" s="62">
        <f t="shared" si="198"/>
        <v>21.464320000000015</v>
      </c>
      <c r="BE404" s="62">
        <f t="shared" si="199"/>
        <v>1.4643200000000149</v>
      </c>
      <c r="BF404" s="62">
        <f t="shared" si="200"/>
        <v>1.4643200000000149</v>
      </c>
      <c r="BG404" s="62">
        <f t="shared" si="201"/>
        <v>1.4643200000000149</v>
      </c>
      <c r="BH404" s="62">
        <f t="shared" si="202"/>
        <v>0.46432000000001494</v>
      </c>
      <c r="BI404" s="62"/>
    </row>
    <row r="405" spans="1:61" ht="30" customHeight="1">
      <c r="A405" s="83">
        <v>393</v>
      </c>
      <c r="B405" s="50" t="s">
        <v>851</v>
      </c>
      <c r="C405" s="84" t="s">
        <v>744</v>
      </c>
      <c r="D405" s="84" t="s">
        <v>852</v>
      </c>
      <c r="E405" s="85" t="s">
        <v>826</v>
      </c>
      <c r="F405" s="68">
        <v>45190</v>
      </c>
      <c r="G405" s="51">
        <v>208</v>
      </c>
      <c r="H405" s="52">
        <v>26</v>
      </c>
      <c r="I405" s="53">
        <f t="shared" si="175"/>
        <v>208</v>
      </c>
      <c r="J405" s="86"/>
      <c r="K405" s="87">
        <f t="shared" si="176"/>
        <v>0</v>
      </c>
      <c r="L405" s="86"/>
      <c r="M405" s="88">
        <f t="shared" si="177"/>
        <v>0</v>
      </c>
      <c r="N405" s="89"/>
      <c r="O405" s="87">
        <f t="shared" si="178"/>
        <v>0</v>
      </c>
      <c r="P405" s="57">
        <v>0</v>
      </c>
      <c r="Q405" s="57">
        <v>0</v>
      </c>
      <c r="R405" s="54"/>
      <c r="S405" s="55">
        <v>2</v>
      </c>
      <c r="T405" s="56"/>
      <c r="U405" s="57">
        <f t="shared" si="179"/>
        <v>0</v>
      </c>
      <c r="V405" s="57">
        <v>10</v>
      </c>
      <c r="W405" s="90">
        <v>7</v>
      </c>
      <c r="X405" s="56"/>
      <c r="Y405" s="91">
        <f t="shared" si="180"/>
        <v>0</v>
      </c>
      <c r="Z405" s="58"/>
      <c r="AA405" s="59"/>
      <c r="AB405" s="59">
        <v>0</v>
      </c>
      <c r="AC405" s="60">
        <f t="shared" si="181"/>
        <v>227</v>
      </c>
      <c r="AD405" s="60"/>
      <c r="AE405" s="61">
        <f t="shared" si="203"/>
        <v>4.54</v>
      </c>
      <c r="AF405" s="61">
        <v>0</v>
      </c>
      <c r="AG405" s="61">
        <v>0</v>
      </c>
      <c r="AH405" s="92"/>
      <c r="AI405" s="112">
        <v>100</v>
      </c>
      <c r="AJ405" s="93">
        <f t="shared" si="182"/>
        <v>122.46000000000001</v>
      </c>
      <c r="AK405" s="94"/>
      <c r="AL405" s="62"/>
      <c r="AM405" s="63">
        <f t="shared" si="183"/>
        <v>100</v>
      </c>
      <c r="AN405" s="63">
        <f t="shared" si="184"/>
        <v>1</v>
      </c>
      <c r="AO405" s="63">
        <f t="shared" si="185"/>
        <v>0</v>
      </c>
      <c r="AP405" s="63"/>
      <c r="AQ405" s="63">
        <f t="shared" si="186"/>
        <v>20</v>
      </c>
      <c r="AR405" s="63">
        <f t="shared" si="187"/>
        <v>1</v>
      </c>
      <c r="AS405" s="63">
        <f t="shared" si="188"/>
        <v>0</v>
      </c>
      <c r="AT405" s="63">
        <f t="shared" si="189"/>
        <v>0</v>
      </c>
      <c r="AU405" s="63">
        <f t="shared" si="190"/>
        <v>0</v>
      </c>
      <c r="AV405" s="63">
        <f t="shared" si="191"/>
        <v>0</v>
      </c>
      <c r="AW405" s="63">
        <f t="shared" si="192"/>
        <v>2</v>
      </c>
      <c r="AX405" s="63">
        <f t="shared" si="193"/>
        <v>2</v>
      </c>
      <c r="AY405" s="64">
        <f t="shared" si="194"/>
        <v>0.46000000000000796</v>
      </c>
      <c r="AZ405" s="65">
        <f t="shared" si="195"/>
        <v>122.46000000000001</v>
      </c>
      <c r="BA405" s="45"/>
      <c r="BB405" s="66">
        <f t="shared" si="196"/>
        <v>122.46000000000001</v>
      </c>
      <c r="BC405" s="62">
        <f t="shared" si="197"/>
        <v>22.460000000000008</v>
      </c>
      <c r="BD405" s="62">
        <f t="shared" si="198"/>
        <v>22.460000000000008</v>
      </c>
      <c r="BE405" s="62">
        <f t="shared" si="199"/>
        <v>2.460000000000008</v>
      </c>
      <c r="BF405" s="62">
        <f t="shared" si="200"/>
        <v>2.460000000000008</v>
      </c>
      <c r="BG405" s="62">
        <f t="shared" si="201"/>
        <v>2.460000000000008</v>
      </c>
      <c r="BH405" s="62">
        <f t="shared" si="202"/>
        <v>0.46000000000000796</v>
      </c>
      <c r="BI405" s="62"/>
    </row>
    <row r="406" spans="1:61" ht="30" customHeight="1">
      <c r="A406" s="83">
        <v>394</v>
      </c>
      <c r="B406" s="50" t="s">
        <v>853</v>
      </c>
      <c r="C406" s="84" t="s">
        <v>854</v>
      </c>
      <c r="D406" s="84" t="s">
        <v>855</v>
      </c>
      <c r="E406" s="85" t="s">
        <v>826</v>
      </c>
      <c r="F406" s="68">
        <v>45217</v>
      </c>
      <c r="G406" s="51">
        <v>208</v>
      </c>
      <c r="H406" s="52">
        <v>26</v>
      </c>
      <c r="I406" s="53">
        <f t="shared" si="175"/>
        <v>208</v>
      </c>
      <c r="J406" s="86"/>
      <c r="K406" s="87">
        <f t="shared" si="176"/>
        <v>0</v>
      </c>
      <c r="L406" s="86"/>
      <c r="M406" s="88">
        <f t="shared" si="177"/>
        <v>0</v>
      </c>
      <c r="N406" s="89"/>
      <c r="O406" s="87">
        <f t="shared" si="178"/>
        <v>0</v>
      </c>
      <c r="P406" s="57">
        <v>0</v>
      </c>
      <c r="Q406" s="57">
        <v>0</v>
      </c>
      <c r="R406" s="54"/>
      <c r="S406" s="55">
        <v>2</v>
      </c>
      <c r="T406" s="56"/>
      <c r="U406" s="57">
        <f t="shared" si="179"/>
        <v>0</v>
      </c>
      <c r="V406" s="57">
        <v>10</v>
      </c>
      <c r="W406" s="90">
        <v>7</v>
      </c>
      <c r="X406" s="56"/>
      <c r="Y406" s="91">
        <f t="shared" si="180"/>
        <v>0</v>
      </c>
      <c r="Z406" s="58"/>
      <c r="AA406" s="59"/>
      <c r="AB406" s="59">
        <v>0</v>
      </c>
      <c r="AC406" s="60">
        <f t="shared" si="181"/>
        <v>227</v>
      </c>
      <c r="AD406" s="60"/>
      <c r="AE406" s="61">
        <f t="shared" si="203"/>
        <v>4.54</v>
      </c>
      <c r="AF406" s="61">
        <v>0</v>
      </c>
      <c r="AG406" s="61">
        <v>0</v>
      </c>
      <c r="AH406" s="92"/>
      <c r="AI406" s="112">
        <v>100</v>
      </c>
      <c r="AJ406" s="93">
        <f t="shared" si="182"/>
        <v>122.46000000000001</v>
      </c>
      <c r="AK406" s="94"/>
      <c r="AL406" s="62"/>
      <c r="AM406" s="63">
        <f t="shared" si="183"/>
        <v>100</v>
      </c>
      <c r="AN406" s="63">
        <f t="shared" si="184"/>
        <v>1</v>
      </c>
      <c r="AO406" s="63">
        <f t="shared" si="185"/>
        <v>0</v>
      </c>
      <c r="AP406" s="63"/>
      <c r="AQ406" s="63">
        <f t="shared" si="186"/>
        <v>20</v>
      </c>
      <c r="AR406" s="63">
        <f t="shared" si="187"/>
        <v>1</v>
      </c>
      <c r="AS406" s="63">
        <f t="shared" si="188"/>
        <v>0</v>
      </c>
      <c r="AT406" s="63">
        <f t="shared" si="189"/>
        <v>0</v>
      </c>
      <c r="AU406" s="63">
        <f t="shared" si="190"/>
        <v>0</v>
      </c>
      <c r="AV406" s="63">
        <f t="shared" si="191"/>
        <v>0</v>
      </c>
      <c r="AW406" s="63">
        <f t="shared" si="192"/>
        <v>2</v>
      </c>
      <c r="AX406" s="63">
        <f t="shared" si="193"/>
        <v>2</v>
      </c>
      <c r="AY406" s="64">
        <f t="shared" si="194"/>
        <v>0.46000000000000796</v>
      </c>
      <c r="AZ406" s="65">
        <f t="shared" si="195"/>
        <v>122.46000000000001</v>
      </c>
      <c r="BA406" s="45"/>
      <c r="BB406" s="66">
        <f t="shared" si="196"/>
        <v>122.46000000000001</v>
      </c>
      <c r="BC406" s="62">
        <f t="shared" si="197"/>
        <v>22.460000000000008</v>
      </c>
      <c r="BD406" s="62">
        <f t="shared" si="198"/>
        <v>22.460000000000008</v>
      </c>
      <c r="BE406" s="62">
        <f t="shared" si="199"/>
        <v>2.460000000000008</v>
      </c>
      <c r="BF406" s="62">
        <f t="shared" si="200"/>
        <v>2.460000000000008</v>
      </c>
      <c r="BG406" s="62">
        <f t="shared" si="201"/>
        <v>2.460000000000008</v>
      </c>
      <c r="BH406" s="62">
        <f t="shared" si="202"/>
        <v>0.46000000000000796</v>
      </c>
      <c r="BI406" s="62"/>
    </row>
    <row r="407" spans="1:61" ht="30" customHeight="1">
      <c r="A407" s="83">
        <v>395</v>
      </c>
      <c r="B407" s="50" t="s">
        <v>856</v>
      </c>
      <c r="C407" s="84" t="s">
        <v>857</v>
      </c>
      <c r="D407" s="84" t="s">
        <v>858</v>
      </c>
      <c r="E407" s="85" t="s">
        <v>826</v>
      </c>
      <c r="F407" s="68">
        <v>45281</v>
      </c>
      <c r="G407" s="51">
        <v>208</v>
      </c>
      <c r="H407" s="52">
        <v>26</v>
      </c>
      <c r="I407" s="53">
        <f t="shared" si="175"/>
        <v>208</v>
      </c>
      <c r="J407" s="86"/>
      <c r="K407" s="87">
        <f t="shared" si="176"/>
        <v>0</v>
      </c>
      <c r="L407" s="86"/>
      <c r="M407" s="88">
        <f t="shared" si="177"/>
        <v>0</v>
      </c>
      <c r="N407" s="89"/>
      <c r="O407" s="87">
        <f t="shared" si="178"/>
        <v>0</v>
      </c>
      <c r="P407" s="57">
        <v>0</v>
      </c>
      <c r="Q407" s="57">
        <v>0</v>
      </c>
      <c r="R407" s="54"/>
      <c r="S407" s="55">
        <v>2</v>
      </c>
      <c r="T407" s="56"/>
      <c r="U407" s="57">
        <f t="shared" si="179"/>
        <v>0</v>
      </c>
      <c r="V407" s="57">
        <v>9.6150000000000002</v>
      </c>
      <c r="W407" s="90">
        <v>7</v>
      </c>
      <c r="X407" s="56">
        <v>8</v>
      </c>
      <c r="Y407" s="91">
        <f t="shared" si="180"/>
        <v>8</v>
      </c>
      <c r="Z407" s="58"/>
      <c r="AA407" s="59"/>
      <c r="AB407" s="59">
        <v>0</v>
      </c>
      <c r="AC407" s="60">
        <f t="shared" si="181"/>
        <v>218.61500000000001</v>
      </c>
      <c r="AD407" s="60"/>
      <c r="AE407" s="61">
        <f t="shared" si="203"/>
        <v>4.3723000000000001</v>
      </c>
      <c r="AF407" s="61">
        <v>0</v>
      </c>
      <c r="AG407" s="61">
        <v>0</v>
      </c>
      <c r="AH407" s="92"/>
      <c r="AI407" s="112">
        <v>100</v>
      </c>
      <c r="AJ407" s="93">
        <f t="shared" si="182"/>
        <v>114.24270000000001</v>
      </c>
      <c r="AK407" s="94"/>
      <c r="AL407" s="62"/>
      <c r="AM407" s="63">
        <f t="shared" si="183"/>
        <v>100</v>
      </c>
      <c r="AN407" s="63">
        <f t="shared" si="184"/>
        <v>1</v>
      </c>
      <c r="AO407" s="63">
        <f t="shared" si="185"/>
        <v>0</v>
      </c>
      <c r="AP407" s="63"/>
      <c r="AQ407" s="63">
        <f t="shared" si="186"/>
        <v>0</v>
      </c>
      <c r="AR407" s="63">
        <f t="shared" si="187"/>
        <v>0</v>
      </c>
      <c r="AS407" s="63">
        <f t="shared" si="188"/>
        <v>10</v>
      </c>
      <c r="AT407" s="63">
        <f t="shared" si="189"/>
        <v>1</v>
      </c>
      <c r="AU407" s="63">
        <f t="shared" si="190"/>
        <v>0</v>
      </c>
      <c r="AV407" s="63">
        <f t="shared" si="191"/>
        <v>0</v>
      </c>
      <c r="AW407" s="63">
        <f t="shared" si="192"/>
        <v>4</v>
      </c>
      <c r="AX407" s="63">
        <f t="shared" si="193"/>
        <v>4</v>
      </c>
      <c r="AY407" s="64">
        <f t="shared" si="194"/>
        <v>0.24270000000001346</v>
      </c>
      <c r="AZ407" s="65">
        <f t="shared" si="195"/>
        <v>114.24270000000001</v>
      </c>
      <c r="BA407" s="45"/>
      <c r="BB407" s="66">
        <f t="shared" si="196"/>
        <v>114.24270000000001</v>
      </c>
      <c r="BC407" s="62">
        <f t="shared" si="197"/>
        <v>14.242700000000013</v>
      </c>
      <c r="BD407" s="62">
        <f t="shared" si="198"/>
        <v>14.242700000000013</v>
      </c>
      <c r="BE407" s="62">
        <f t="shared" si="199"/>
        <v>14.242700000000013</v>
      </c>
      <c r="BF407" s="62">
        <f t="shared" si="200"/>
        <v>4.2427000000000135</v>
      </c>
      <c r="BG407" s="62">
        <f t="shared" si="201"/>
        <v>4.2427000000000135</v>
      </c>
      <c r="BH407" s="62">
        <f t="shared" si="202"/>
        <v>0.24270000000001346</v>
      </c>
      <c r="BI407" s="62"/>
    </row>
    <row r="408" spans="1:61" ht="30" customHeight="1">
      <c r="A408" s="83">
        <v>396</v>
      </c>
      <c r="B408" s="50" t="s">
        <v>859</v>
      </c>
      <c r="C408" s="84" t="s">
        <v>860</v>
      </c>
      <c r="D408" s="84" t="s">
        <v>861</v>
      </c>
      <c r="E408" s="85" t="s">
        <v>826</v>
      </c>
      <c r="F408" s="68">
        <v>45285</v>
      </c>
      <c r="G408" s="51">
        <v>208</v>
      </c>
      <c r="H408" s="52">
        <v>26</v>
      </c>
      <c r="I408" s="53">
        <f t="shared" si="175"/>
        <v>208</v>
      </c>
      <c r="J408" s="86"/>
      <c r="K408" s="87">
        <f t="shared" si="176"/>
        <v>0</v>
      </c>
      <c r="L408" s="86"/>
      <c r="M408" s="88">
        <f t="shared" si="177"/>
        <v>0</v>
      </c>
      <c r="N408" s="89"/>
      <c r="O408" s="87">
        <f t="shared" si="178"/>
        <v>0</v>
      </c>
      <c r="P408" s="57">
        <v>0</v>
      </c>
      <c r="Q408" s="57">
        <v>0</v>
      </c>
      <c r="R408" s="54"/>
      <c r="S408" s="55">
        <v>2</v>
      </c>
      <c r="T408" s="56"/>
      <c r="U408" s="57">
        <f t="shared" si="179"/>
        <v>0</v>
      </c>
      <c r="V408" s="57">
        <v>9.6150000000000002</v>
      </c>
      <c r="W408" s="90">
        <v>7</v>
      </c>
      <c r="X408" s="56">
        <v>8</v>
      </c>
      <c r="Y408" s="91">
        <f t="shared" si="180"/>
        <v>8</v>
      </c>
      <c r="Z408" s="58"/>
      <c r="AA408" s="59"/>
      <c r="AB408" s="59">
        <v>0</v>
      </c>
      <c r="AC408" s="60">
        <f t="shared" si="181"/>
        <v>218.61500000000001</v>
      </c>
      <c r="AD408" s="60"/>
      <c r="AE408" s="61">
        <f t="shared" si="203"/>
        <v>4.3723000000000001</v>
      </c>
      <c r="AF408" s="61">
        <v>0</v>
      </c>
      <c r="AG408" s="61">
        <v>0</v>
      </c>
      <c r="AH408" s="92"/>
      <c r="AI408" s="112">
        <v>100</v>
      </c>
      <c r="AJ408" s="93">
        <f t="shared" si="182"/>
        <v>114.24270000000001</v>
      </c>
      <c r="AK408" s="94"/>
      <c r="AL408" s="62"/>
      <c r="AM408" s="63">
        <f t="shared" si="183"/>
        <v>100</v>
      </c>
      <c r="AN408" s="63">
        <f t="shared" si="184"/>
        <v>1</v>
      </c>
      <c r="AO408" s="63">
        <f t="shared" si="185"/>
        <v>0</v>
      </c>
      <c r="AP408" s="63"/>
      <c r="AQ408" s="63">
        <f t="shared" si="186"/>
        <v>0</v>
      </c>
      <c r="AR408" s="63">
        <f t="shared" si="187"/>
        <v>0</v>
      </c>
      <c r="AS408" s="63">
        <f t="shared" si="188"/>
        <v>10</v>
      </c>
      <c r="AT408" s="63">
        <f t="shared" si="189"/>
        <v>1</v>
      </c>
      <c r="AU408" s="63">
        <f t="shared" si="190"/>
        <v>0</v>
      </c>
      <c r="AV408" s="63">
        <f t="shared" si="191"/>
        <v>0</v>
      </c>
      <c r="AW408" s="63">
        <f t="shared" si="192"/>
        <v>4</v>
      </c>
      <c r="AX408" s="63">
        <f t="shared" si="193"/>
        <v>4</v>
      </c>
      <c r="AY408" s="64">
        <f t="shared" si="194"/>
        <v>0.24270000000001346</v>
      </c>
      <c r="AZ408" s="65">
        <f t="shared" si="195"/>
        <v>114.24270000000001</v>
      </c>
      <c r="BA408" s="45"/>
      <c r="BB408" s="66">
        <f t="shared" si="196"/>
        <v>114.24270000000001</v>
      </c>
      <c r="BC408" s="62">
        <f t="shared" si="197"/>
        <v>14.242700000000013</v>
      </c>
      <c r="BD408" s="62">
        <f t="shared" si="198"/>
        <v>14.242700000000013</v>
      </c>
      <c r="BE408" s="62">
        <f t="shared" si="199"/>
        <v>14.242700000000013</v>
      </c>
      <c r="BF408" s="62">
        <f t="shared" si="200"/>
        <v>4.2427000000000135</v>
      </c>
      <c r="BG408" s="62">
        <f t="shared" si="201"/>
        <v>4.2427000000000135</v>
      </c>
      <c r="BH408" s="62">
        <f t="shared" si="202"/>
        <v>0.24270000000001346</v>
      </c>
      <c r="BI408" s="62"/>
    </row>
    <row r="409" spans="1:61" ht="30" customHeight="1">
      <c r="A409" s="83">
        <v>397</v>
      </c>
      <c r="B409" s="50" t="s">
        <v>862</v>
      </c>
      <c r="C409" s="84" t="s">
        <v>863</v>
      </c>
      <c r="D409" s="84" t="s">
        <v>627</v>
      </c>
      <c r="E409" s="85" t="s">
        <v>826</v>
      </c>
      <c r="F409" s="68">
        <v>45327</v>
      </c>
      <c r="G409" s="51">
        <v>208</v>
      </c>
      <c r="H409" s="52">
        <v>26</v>
      </c>
      <c r="I409" s="53">
        <f t="shared" si="175"/>
        <v>208</v>
      </c>
      <c r="J409" s="86"/>
      <c r="K409" s="87">
        <f t="shared" si="176"/>
        <v>0</v>
      </c>
      <c r="L409" s="86"/>
      <c r="M409" s="88">
        <f t="shared" si="177"/>
        <v>0</v>
      </c>
      <c r="N409" s="89"/>
      <c r="O409" s="87">
        <f t="shared" si="178"/>
        <v>0</v>
      </c>
      <c r="P409" s="57">
        <v>0</v>
      </c>
      <c r="Q409" s="57">
        <v>0</v>
      </c>
      <c r="R409" s="54"/>
      <c r="S409" s="55">
        <v>0</v>
      </c>
      <c r="T409" s="56"/>
      <c r="U409" s="57">
        <f t="shared" si="179"/>
        <v>0</v>
      </c>
      <c r="V409" s="57">
        <v>0</v>
      </c>
      <c r="W409" s="90">
        <v>7</v>
      </c>
      <c r="X409" s="56">
        <v>8</v>
      </c>
      <c r="Y409" s="91">
        <f t="shared" si="180"/>
        <v>8</v>
      </c>
      <c r="Z409" s="58"/>
      <c r="AA409" s="59"/>
      <c r="AB409" s="59">
        <v>0</v>
      </c>
      <c r="AC409" s="60">
        <f t="shared" si="181"/>
        <v>207</v>
      </c>
      <c r="AD409" s="60"/>
      <c r="AE409" s="61">
        <f t="shared" si="203"/>
        <v>4.1399999999999997</v>
      </c>
      <c r="AF409" s="61">
        <v>0</v>
      </c>
      <c r="AG409" s="61">
        <v>0</v>
      </c>
      <c r="AH409" s="92"/>
      <c r="AI409" s="112">
        <v>100</v>
      </c>
      <c r="AJ409" s="93">
        <f t="shared" si="182"/>
        <v>102.86000000000001</v>
      </c>
      <c r="AK409" s="94"/>
      <c r="AL409" s="62"/>
      <c r="AM409" s="63">
        <f t="shared" si="183"/>
        <v>100</v>
      </c>
      <c r="AN409" s="63">
        <f t="shared" si="184"/>
        <v>1</v>
      </c>
      <c r="AO409" s="63">
        <f t="shared" si="185"/>
        <v>0</v>
      </c>
      <c r="AP409" s="63"/>
      <c r="AQ409" s="63">
        <f t="shared" si="186"/>
        <v>0</v>
      </c>
      <c r="AR409" s="63">
        <f t="shared" si="187"/>
        <v>0</v>
      </c>
      <c r="AS409" s="63">
        <f t="shared" si="188"/>
        <v>0</v>
      </c>
      <c r="AT409" s="63">
        <f t="shared" si="189"/>
        <v>0</v>
      </c>
      <c r="AU409" s="63">
        <f t="shared" si="190"/>
        <v>0</v>
      </c>
      <c r="AV409" s="63">
        <f t="shared" si="191"/>
        <v>0</v>
      </c>
      <c r="AW409" s="63">
        <f t="shared" si="192"/>
        <v>2</v>
      </c>
      <c r="AX409" s="63">
        <f t="shared" si="193"/>
        <v>2</v>
      </c>
      <c r="AY409" s="64">
        <f t="shared" si="194"/>
        <v>0.86000000000001364</v>
      </c>
      <c r="AZ409" s="65">
        <f t="shared" si="195"/>
        <v>102.86000000000001</v>
      </c>
      <c r="BA409" s="45"/>
      <c r="BB409" s="66">
        <f t="shared" si="196"/>
        <v>102.86000000000001</v>
      </c>
      <c r="BC409" s="62">
        <f t="shared" si="197"/>
        <v>2.8600000000000136</v>
      </c>
      <c r="BD409" s="62">
        <f t="shared" si="198"/>
        <v>2.8600000000000136</v>
      </c>
      <c r="BE409" s="62">
        <f t="shared" si="199"/>
        <v>2.8600000000000136</v>
      </c>
      <c r="BF409" s="62">
        <f t="shared" si="200"/>
        <v>2.8600000000000136</v>
      </c>
      <c r="BG409" s="62">
        <f t="shared" si="201"/>
        <v>2.8600000000000136</v>
      </c>
      <c r="BH409" s="62">
        <f t="shared" si="202"/>
        <v>0.86000000000001364</v>
      </c>
      <c r="BI409" s="62"/>
    </row>
    <row r="410" spans="1:61" ht="30" customHeight="1">
      <c r="A410" s="83">
        <v>398</v>
      </c>
      <c r="B410" s="50" t="s">
        <v>864</v>
      </c>
      <c r="C410" s="84" t="s">
        <v>181</v>
      </c>
      <c r="D410" s="84" t="s">
        <v>218</v>
      </c>
      <c r="E410" s="85" t="s">
        <v>826</v>
      </c>
      <c r="F410" s="68">
        <v>45335</v>
      </c>
      <c r="G410" s="51">
        <v>208</v>
      </c>
      <c r="H410" s="52">
        <v>26</v>
      </c>
      <c r="I410" s="53">
        <f t="shared" si="175"/>
        <v>208</v>
      </c>
      <c r="J410" s="86"/>
      <c r="K410" s="87">
        <f t="shared" si="176"/>
        <v>0</v>
      </c>
      <c r="L410" s="86"/>
      <c r="M410" s="88">
        <f t="shared" si="177"/>
        <v>0</v>
      </c>
      <c r="N410" s="89"/>
      <c r="O410" s="87">
        <f t="shared" si="178"/>
        <v>0</v>
      </c>
      <c r="P410" s="57">
        <v>0</v>
      </c>
      <c r="Q410" s="57">
        <v>0</v>
      </c>
      <c r="R410" s="54"/>
      <c r="S410" s="55">
        <v>0</v>
      </c>
      <c r="T410" s="56"/>
      <c r="U410" s="57">
        <f t="shared" si="179"/>
        <v>0</v>
      </c>
      <c r="V410" s="57">
        <v>9.7579999999999991</v>
      </c>
      <c r="W410" s="90">
        <v>7</v>
      </c>
      <c r="X410" s="56">
        <v>5.05</v>
      </c>
      <c r="Y410" s="91">
        <f t="shared" si="180"/>
        <v>5.05</v>
      </c>
      <c r="Z410" s="58"/>
      <c r="AA410" s="59"/>
      <c r="AB410" s="59">
        <v>0</v>
      </c>
      <c r="AC410" s="60">
        <f t="shared" si="181"/>
        <v>219.708</v>
      </c>
      <c r="AD410" s="60"/>
      <c r="AE410" s="61">
        <f t="shared" si="203"/>
        <v>4.3941600000000003</v>
      </c>
      <c r="AF410" s="61">
        <v>0</v>
      </c>
      <c r="AG410" s="61">
        <v>0</v>
      </c>
      <c r="AH410" s="92"/>
      <c r="AI410" s="112">
        <v>100</v>
      </c>
      <c r="AJ410" s="93">
        <f t="shared" si="182"/>
        <v>115.31384</v>
      </c>
      <c r="AK410" s="94"/>
      <c r="AL410" s="62"/>
      <c r="AM410" s="63">
        <f t="shared" si="183"/>
        <v>100</v>
      </c>
      <c r="AN410" s="63">
        <f t="shared" si="184"/>
        <v>1</v>
      </c>
      <c r="AO410" s="63">
        <f t="shared" si="185"/>
        <v>0</v>
      </c>
      <c r="AP410" s="63"/>
      <c r="AQ410" s="63">
        <f t="shared" si="186"/>
        <v>0</v>
      </c>
      <c r="AR410" s="63">
        <f t="shared" si="187"/>
        <v>0</v>
      </c>
      <c r="AS410" s="63">
        <f t="shared" si="188"/>
        <v>10</v>
      </c>
      <c r="AT410" s="63">
        <f t="shared" si="189"/>
        <v>1</v>
      </c>
      <c r="AU410" s="63">
        <f t="shared" si="190"/>
        <v>5</v>
      </c>
      <c r="AV410" s="63">
        <f t="shared" si="191"/>
        <v>1</v>
      </c>
      <c r="AW410" s="63">
        <f t="shared" si="192"/>
        <v>0</v>
      </c>
      <c r="AX410" s="63">
        <f t="shared" si="193"/>
        <v>0</v>
      </c>
      <c r="AY410" s="64">
        <f t="shared" si="194"/>
        <v>0.31383999999999901</v>
      </c>
      <c r="AZ410" s="65">
        <f t="shared" si="195"/>
        <v>115.31384</v>
      </c>
      <c r="BA410" s="45"/>
      <c r="BB410" s="66">
        <f t="shared" si="196"/>
        <v>115.31384</v>
      </c>
      <c r="BC410" s="62">
        <f t="shared" si="197"/>
        <v>15.313839999999999</v>
      </c>
      <c r="BD410" s="62">
        <f t="shared" si="198"/>
        <v>15.313839999999999</v>
      </c>
      <c r="BE410" s="62">
        <f t="shared" si="199"/>
        <v>15.313839999999999</v>
      </c>
      <c r="BF410" s="62">
        <f t="shared" si="200"/>
        <v>5.313839999999999</v>
      </c>
      <c r="BG410" s="62">
        <f t="shared" si="201"/>
        <v>0.31383999999999901</v>
      </c>
      <c r="BH410" s="62">
        <f t="shared" si="202"/>
        <v>0.31383999999999901</v>
      </c>
      <c r="BI410" s="62"/>
    </row>
    <row r="411" spans="1:61" ht="30" customHeight="1">
      <c r="A411" s="83">
        <v>399</v>
      </c>
      <c r="B411" s="50" t="s">
        <v>865</v>
      </c>
      <c r="C411" s="84" t="s">
        <v>835</v>
      </c>
      <c r="D411" s="84" t="s">
        <v>156</v>
      </c>
      <c r="E411" s="85" t="s">
        <v>826</v>
      </c>
      <c r="F411" s="68">
        <v>45342</v>
      </c>
      <c r="G411" s="51">
        <v>208</v>
      </c>
      <c r="H411" s="52">
        <v>26</v>
      </c>
      <c r="I411" s="53">
        <f t="shared" si="175"/>
        <v>208</v>
      </c>
      <c r="J411" s="86"/>
      <c r="K411" s="87">
        <f t="shared" si="176"/>
        <v>0</v>
      </c>
      <c r="L411" s="86"/>
      <c r="M411" s="88">
        <f t="shared" si="177"/>
        <v>0</v>
      </c>
      <c r="N411" s="89"/>
      <c r="O411" s="87">
        <f t="shared" si="178"/>
        <v>0</v>
      </c>
      <c r="P411" s="57">
        <v>0</v>
      </c>
      <c r="Q411" s="57">
        <v>0</v>
      </c>
      <c r="R411" s="54"/>
      <c r="S411" s="55">
        <v>0</v>
      </c>
      <c r="T411" s="56"/>
      <c r="U411" s="57">
        <f t="shared" si="179"/>
        <v>0</v>
      </c>
      <c r="V411" s="57">
        <v>9.9540000000000006</v>
      </c>
      <c r="W411" s="90">
        <v>7</v>
      </c>
      <c r="X411" s="56">
        <v>0.93</v>
      </c>
      <c r="Y411" s="91">
        <f t="shared" si="180"/>
        <v>0.93</v>
      </c>
      <c r="Z411" s="58"/>
      <c r="AA411" s="59"/>
      <c r="AB411" s="59">
        <v>0</v>
      </c>
      <c r="AC411" s="60">
        <f t="shared" si="181"/>
        <v>224.024</v>
      </c>
      <c r="AD411" s="60"/>
      <c r="AE411" s="61">
        <f t="shared" si="203"/>
        <v>4.48048</v>
      </c>
      <c r="AF411" s="61">
        <v>0</v>
      </c>
      <c r="AG411" s="61">
        <v>0</v>
      </c>
      <c r="AH411" s="92"/>
      <c r="AI411" s="112">
        <v>100</v>
      </c>
      <c r="AJ411" s="93">
        <f t="shared" si="182"/>
        <v>119.54352</v>
      </c>
      <c r="AK411" s="94"/>
      <c r="AL411" s="62"/>
      <c r="AM411" s="63">
        <f t="shared" si="183"/>
        <v>100</v>
      </c>
      <c r="AN411" s="63">
        <f t="shared" si="184"/>
        <v>1</v>
      </c>
      <c r="AO411" s="63">
        <f t="shared" si="185"/>
        <v>0</v>
      </c>
      <c r="AP411" s="63"/>
      <c r="AQ411" s="63">
        <f t="shared" si="186"/>
        <v>0</v>
      </c>
      <c r="AR411" s="63">
        <f t="shared" si="187"/>
        <v>0</v>
      </c>
      <c r="AS411" s="63">
        <f t="shared" si="188"/>
        <v>10</v>
      </c>
      <c r="AT411" s="63">
        <f t="shared" si="189"/>
        <v>1</v>
      </c>
      <c r="AU411" s="63">
        <f t="shared" si="190"/>
        <v>5</v>
      </c>
      <c r="AV411" s="63">
        <f t="shared" si="191"/>
        <v>1</v>
      </c>
      <c r="AW411" s="63">
        <f t="shared" si="192"/>
        <v>4</v>
      </c>
      <c r="AX411" s="63">
        <f t="shared" si="193"/>
        <v>4</v>
      </c>
      <c r="AY411" s="64">
        <f t="shared" si="194"/>
        <v>0.54352000000000089</v>
      </c>
      <c r="AZ411" s="65">
        <f t="shared" si="195"/>
        <v>119.54352</v>
      </c>
      <c r="BA411" s="45"/>
      <c r="BB411" s="66">
        <f t="shared" si="196"/>
        <v>119.54352</v>
      </c>
      <c r="BC411" s="62">
        <f t="shared" si="197"/>
        <v>19.543520000000001</v>
      </c>
      <c r="BD411" s="62">
        <f t="shared" si="198"/>
        <v>19.543520000000001</v>
      </c>
      <c r="BE411" s="62">
        <f t="shared" si="199"/>
        <v>19.543520000000001</v>
      </c>
      <c r="BF411" s="62">
        <f t="shared" si="200"/>
        <v>9.5435200000000009</v>
      </c>
      <c r="BG411" s="62">
        <f t="shared" si="201"/>
        <v>4.5435200000000009</v>
      </c>
      <c r="BH411" s="62">
        <f t="shared" si="202"/>
        <v>0.54352000000000089</v>
      </c>
      <c r="BI411" s="62"/>
    </row>
    <row r="412" spans="1:61" ht="30" customHeight="1">
      <c r="A412" s="83">
        <v>400</v>
      </c>
      <c r="B412" s="50" t="s">
        <v>866</v>
      </c>
      <c r="C412" s="84" t="s">
        <v>531</v>
      </c>
      <c r="D412" s="84" t="s">
        <v>867</v>
      </c>
      <c r="E412" s="85" t="s">
        <v>826</v>
      </c>
      <c r="F412" s="68">
        <v>45344</v>
      </c>
      <c r="G412" s="51">
        <v>208</v>
      </c>
      <c r="H412" s="52">
        <v>26</v>
      </c>
      <c r="I412" s="53">
        <f t="shared" si="175"/>
        <v>208</v>
      </c>
      <c r="J412" s="86"/>
      <c r="K412" s="87">
        <f t="shared" si="176"/>
        <v>0</v>
      </c>
      <c r="L412" s="86"/>
      <c r="M412" s="88">
        <f t="shared" si="177"/>
        <v>0</v>
      </c>
      <c r="N412" s="89"/>
      <c r="O412" s="87">
        <f t="shared" si="178"/>
        <v>0</v>
      </c>
      <c r="P412" s="57">
        <v>0</v>
      </c>
      <c r="Q412" s="57">
        <v>0</v>
      </c>
      <c r="R412" s="54"/>
      <c r="S412" s="55">
        <v>0</v>
      </c>
      <c r="T412" s="56"/>
      <c r="U412" s="57">
        <f t="shared" si="179"/>
        <v>0</v>
      </c>
      <c r="V412" s="57">
        <v>9.9540000000000006</v>
      </c>
      <c r="W412" s="90">
        <v>7</v>
      </c>
      <c r="X412" s="56">
        <v>0.97</v>
      </c>
      <c r="Y412" s="91">
        <f t="shared" si="180"/>
        <v>0.97</v>
      </c>
      <c r="Z412" s="58"/>
      <c r="AA412" s="59"/>
      <c r="AB412" s="59">
        <v>0</v>
      </c>
      <c r="AC412" s="60">
        <f t="shared" si="181"/>
        <v>223.98400000000001</v>
      </c>
      <c r="AD412" s="60"/>
      <c r="AE412" s="61">
        <f t="shared" si="203"/>
        <v>4.4796800000000001</v>
      </c>
      <c r="AF412" s="61">
        <v>0</v>
      </c>
      <c r="AG412" s="61">
        <v>0</v>
      </c>
      <c r="AH412" s="92"/>
      <c r="AI412" s="112">
        <v>100</v>
      </c>
      <c r="AJ412" s="93">
        <f t="shared" si="182"/>
        <v>119.50432000000001</v>
      </c>
      <c r="AK412" s="94"/>
      <c r="AL412" s="62"/>
      <c r="AM412" s="63">
        <f t="shared" si="183"/>
        <v>100</v>
      </c>
      <c r="AN412" s="63">
        <f t="shared" si="184"/>
        <v>1</v>
      </c>
      <c r="AO412" s="63">
        <f t="shared" si="185"/>
        <v>0</v>
      </c>
      <c r="AP412" s="63"/>
      <c r="AQ412" s="63">
        <f t="shared" si="186"/>
        <v>0</v>
      </c>
      <c r="AR412" s="63">
        <f t="shared" si="187"/>
        <v>0</v>
      </c>
      <c r="AS412" s="63">
        <f t="shared" si="188"/>
        <v>10</v>
      </c>
      <c r="AT412" s="63">
        <f t="shared" si="189"/>
        <v>1</v>
      </c>
      <c r="AU412" s="63">
        <f t="shared" si="190"/>
        <v>5</v>
      </c>
      <c r="AV412" s="63">
        <f t="shared" si="191"/>
        <v>1</v>
      </c>
      <c r="AW412" s="63">
        <f t="shared" si="192"/>
        <v>4</v>
      </c>
      <c r="AX412" s="63">
        <f t="shared" si="193"/>
        <v>4</v>
      </c>
      <c r="AY412" s="64">
        <f t="shared" si="194"/>
        <v>0.50432000000000698</v>
      </c>
      <c r="AZ412" s="65">
        <f t="shared" si="195"/>
        <v>119.50432000000001</v>
      </c>
      <c r="BA412" s="45"/>
      <c r="BB412" s="66">
        <f t="shared" si="196"/>
        <v>119.50432000000001</v>
      </c>
      <c r="BC412" s="62">
        <f t="shared" si="197"/>
        <v>19.504320000000007</v>
      </c>
      <c r="BD412" s="62">
        <f t="shared" si="198"/>
        <v>19.504320000000007</v>
      </c>
      <c r="BE412" s="62">
        <f t="shared" si="199"/>
        <v>19.504320000000007</v>
      </c>
      <c r="BF412" s="62">
        <f t="shared" si="200"/>
        <v>9.504320000000007</v>
      </c>
      <c r="BG412" s="62">
        <f t="shared" si="201"/>
        <v>4.504320000000007</v>
      </c>
      <c r="BH412" s="62">
        <f t="shared" si="202"/>
        <v>0.50432000000000698</v>
      </c>
      <c r="BI412" s="62"/>
    </row>
    <row r="413" spans="1:61" ht="30" customHeight="1">
      <c r="A413" s="83">
        <v>401</v>
      </c>
      <c r="B413" s="50" t="s">
        <v>868</v>
      </c>
      <c r="C413" s="84" t="s">
        <v>636</v>
      </c>
      <c r="D413" s="84" t="s">
        <v>168</v>
      </c>
      <c r="E413" s="85" t="s">
        <v>826</v>
      </c>
      <c r="F413" s="68">
        <v>45384</v>
      </c>
      <c r="G413" s="51">
        <v>208</v>
      </c>
      <c r="H413" s="52">
        <v>26</v>
      </c>
      <c r="I413" s="53">
        <f t="shared" si="175"/>
        <v>208</v>
      </c>
      <c r="J413" s="86"/>
      <c r="K413" s="87">
        <f t="shared" si="176"/>
        <v>0</v>
      </c>
      <c r="L413" s="86"/>
      <c r="M413" s="88">
        <f t="shared" si="177"/>
        <v>0</v>
      </c>
      <c r="N413" s="89"/>
      <c r="O413" s="87">
        <f t="shared" si="178"/>
        <v>0</v>
      </c>
      <c r="P413" s="57">
        <v>0</v>
      </c>
      <c r="Q413" s="57">
        <v>0</v>
      </c>
      <c r="R413" s="54"/>
      <c r="S413" s="55">
        <v>0</v>
      </c>
      <c r="T413" s="56"/>
      <c r="U413" s="57">
        <f t="shared" si="179"/>
        <v>0</v>
      </c>
      <c r="V413" s="57">
        <v>9.2309999999999999</v>
      </c>
      <c r="W413" s="90">
        <v>7</v>
      </c>
      <c r="X413" s="56">
        <v>16</v>
      </c>
      <c r="Y413" s="91">
        <f t="shared" si="180"/>
        <v>16</v>
      </c>
      <c r="Z413" s="58"/>
      <c r="AA413" s="59"/>
      <c r="AB413" s="59">
        <v>0</v>
      </c>
      <c r="AC413" s="60">
        <f t="shared" si="181"/>
        <v>208.23099999999999</v>
      </c>
      <c r="AD413" s="60"/>
      <c r="AE413" s="61">
        <f t="shared" si="203"/>
        <v>4.1646200000000002</v>
      </c>
      <c r="AF413" s="61">
        <v>0</v>
      </c>
      <c r="AG413" s="61">
        <v>0</v>
      </c>
      <c r="AH413" s="92"/>
      <c r="AI413" s="112">
        <v>100</v>
      </c>
      <c r="AJ413" s="93">
        <f t="shared" si="182"/>
        <v>104.06637999999998</v>
      </c>
      <c r="AK413" s="94"/>
      <c r="AL413" s="62"/>
      <c r="AM413" s="63">
        <f t="shared" si="183"/>
        <v>100</v>
      </c>
      <c r="AN413" s="63">
        <f t="shared" si="184"/>
        <v>1</v>
      </c>
      <c r="AO413" s="63">
        <f t="shared" si="185"/>
        <v>0</v>
      </c>
      <c r="AP413" s="63"/>
      <c r="AQ413" s="63">
        <f t="shared" si="186"/>
        <v>0</v>
      </c>
      <c r="AR413" s="63">
        <f t="shared" si="187"/>
        <v>0</v>
      </c>
      <c r="AS413" s="63">
        <f t="shared" si="188"/>
        <v>0</v>
      </c>
      <c r="AT413" s="63">
        <f t="shared" si="189"/>
        <v>0</v>
      </c>
      <c r="AU413" s="63">
        <f t="shared" si="190"/>
        <v>0</v>
      </c>
      <c r="AV413" s="63">
        <f t="shared" si="191"/>
        <v>0</v>
      </c>
      <c r="AW413" s="63">
        <f t="shared" si="192"/>
        <v>4</v>
      </c>
      <c r="AX413" s="63">
        <f t="shared" si="193"/>
        <v>4</v>
      </c>
      <c r="AY413" s="64">
        <f t="shared" si="194"/>
        <v>6.637999999998101E-2</v>
      </c>
      <c r="AZ413" s="65">
        <f t="shared" si="195"/>
        <v>104.06637999999998</v>
      </c>
      <c r="BA413" s="45"/>
      <c r="BB413" s="66">
        <f t="shared" si="196"/>
        <v>104.06637999999998</v>
      </c>
      <c r="BC413" s="62">
        <f t="shared" si="197"/>
        <v>4.066379999999981</v>
      </c>
      <c r="BD413" s="62">
        <f t="shared" si="198"/>
        <v>4.066379999999981</v>
      </c>
      <c r="BE413" s="62">
        <f t="shared" si="199"/>
        <v>4.066379999999981</v>
      </c>
      <c r="BF413" s="62">
        <f t="shared" si="200"/>
        <v>4.066379999999981</v>
      </c>
      <c r="BG413" s="62">
        <f t="shared" si="201"/>
        <v>4.066379999999981</v>
      </c>
      <c r="BH413" s="62">
        <f t="shared" si="202"/>
        <v>6.637999999998101E-2</v>
      </c>
      <c r="BI413" s="62"/>
    </row>
    <row r="414" spans="1:61" ht="30" customHeight="1">
      <c r="A414" s="83">
        <v>402</v>
      </c>
      <c r="B414" s="50" t="s">
        <v>869</v>
      </c>
      <c r="C414" s="84" t="s">
        <v>870</v>
      </c>
      <c r="D414" s="84" t="s">
        <v>103</v>
      </c>
      <c r="E414" s="85" t="s">
        <v>826</v>
      </c>
      <c r="F414" s="68">
        <v>45404</v>
      </c>
      <c r="G414" s="51">
        <v>208</v>
      </c>
      <c r="H414" s="52">
        <v>26</v>
      </c>
      <c r="I414" s="53">
        <f t="shared" si="175"/>
        <v>208</v>
      </c>
      <c r="J414" s="86"/>
      <c r="K414" s="87">
        <f t="shared" si="176"/>
        <v>0</v>
      </c>
      <c r="L414" s="86"/>
      <c r="M414" s="88">
        <f t="shared" si="177"/>
        <v>0</v>
      </c>
      <c r="N414" s="89"/>
      <c r="O414" s="87">
        <f t="shared" si="178"/>
        <v>0</v>
      </c>
      <c r="P414" s="57">
        <v>0</v>
      </c>
      <c r="Q414" s="57">
        <v>0</v>
      </c>
      <c r="R414" s="54"/>
      <c r="S414" s="55">
        <v>0</v>
      </c>
      <c r="T414" s="56"/>
      <c r="U414" s="57">
        <f t="shared" si="179"/>
        <v>0</v>
      </c>
      <c r="V414" s="57">
        <v>9.2309999999999999</v>
      </c>
      <c r="W414" s="90">
        <v>7</v>
      </c>
      <c r="X414" s="56">
        <v>16</v>
      </c>
      <c r="Y414" s="91">
        <f t="shared" si="180"/>
        <v>16</v>
      </c>
      <c r="Z414" s="58"/>
      <c r="AA414" s="59"/>
      <c r="AB414" s="59">
        <v>0</v>
      </c>
      <c r="AC414" s="60">
        <f t="shared" si="181"/>
        <v>208.23099999999999</v>
      </c>
      <c r="AD414" s="60"/>
      <c r="AE414" s="61">
        <f t="shared" si="203"/>
        <v>4.1646200000000002</v>
      </c>
      <c r="AF414" s="61">
        <v>0</v>
      </c>
      <c r="AG414" s="61">
        <v>0</v>
      </c>
      <c r="AH414" s="92"/>
      <c r="AI414" s="112">
        <v>100</v>
      </c>
      <c r="AJ414" s="93">
        <f t="shared" si="182"/>
        <v>104.06637999999998</v>
      </c>
      <c r="AK414" s="94"/>
      <c r="AL414" s="62"/>
      <c r="AM414" s="63">
        <f t="shared" si="183"/>
        <v>100</v>
      </c>
      <c r="AN414" s="63">
        <f t="shared" si="184"/>
        <v>1</v>
      </c>
      <c r="AO414" s="63">
        <f t="shared" si="185"/>
        <v>0</v>
      </c>
      <c r="AP414" s="63"/>
      <c r="AQ414" s="63">
        <f t="shared" si="186"/>
        <v>0</v>
      </c>
      <c r="AR414" s="63">
        <f t="shared" si="187"/>
        <v>0</v>
      </c>
      <c r="AS414" s="63">
        <f t="shared" si="188"/>
        <v>0</v>
      </c>
      <c r="AT414" s="63">
        <f t="shared" si="189"/>
        <v>0</v>
      </c>
      <c r="AU414" s="63">
        <f t="shared" si="190"/>
        <v>0</v>
      </c>
      <c r="AV414" s="63">
        <f t="shared" si="191"/>
        <v>0</v>
      </c>
      <c r="AW414" s="63">
        <f t="shared" si="192"/>
        <v>4</v>
      </c>
      <c r="AX414" s="63">
        <f t="shared" si="193"/>
        <v>4</v>
      </c>
      <c r="AY414" s="64">
        <f t="shared" si="194"/>
        <v>6.637999999998101E-2</v>
      </c>
      <c r="AZ414" s="65">
        <f t="shared" si="195"/>
        <v>104.06637999999998</v>
      </c>
      <c r="BA414" s="45"/>
      <c r="BB414" s="66">
        <f t="shared" si="196"/>
        <v>104.06637999999998</v>
      </c>
      <c r="BC414" s="62">
        <f t="shared" si="197"/>
        <v>4.066379999999981</v>
      </c>
      <c r="BD414" s="62">
        <f t="shared" si="198"/>
        <v>4.066379999999981</v>
      </c>
      <c r="BE414" s="62">
        <f t="shared" si="199"/>
        <v>4.066379999999981</v>
      </c>
      <c r="BF414" s="62">
        <f t="shared" si="200"/>
        <v>4.066379999999981</v>
      </c>
      <c r="BG414" s="62">
        <f t="shared" si="201"/>
        <v>4.066379999999981</v>
      </c>
      <c r="BH414" s="62">
        <f t="shared" si="202"/>
        <v>6.637999999998101E-2</v>
      </c>
      <c r="BI414" s="62"/>
    </row>
    <row r="415" spans="1:61" ht="30" customHeight="1">
      <c r="A415" s="83">
        <v>403</v>
      </c>
      <c r="B415" s="50" t="s">
        <v>871</v>
      </c>
      <c r="C415" s="84" t="s">
        <v>591</v>
      </c>
      <c r="D415" s="84" t="s">
        <v>337</v>
      </c>
      <c r="E415" s="85" t="s">
        <v>826</v>
      </c>
      <c r="F415" s="68">
        <v>45469</v>
      </c>
      <c r="G415" s="51">
        <v>208</v>
      </c>
      <c r="H415" s="52">
        <v>26</v>
      </c>
      <c r="I415" s="53">
        <f t="shared" si="175"/>
        <v>208</v>
      </c>
      <c r="J415" s="86"/>
      <c r="K415" s="87">
        <f t="shared" si="176"/>
        <v>0</v>
      </c>
      <c r="L415" s="86"/>
      <c r="M415" s="88">
        <f t="shared" si="177"/>
        <v>0</v>
      </c>
      <c r="N415" s="89"/>
      <c r="O415" s="87">
        <f t="shared" si="178"/>
        <v>0</v>
      </c>
      <c r="P415" s="57">
        <v>0</v>
      </c>
      <c r="Q415" s="57">
        <v>0</v>
      </c>
      <c r="R415" s="54"/>
      <c r="S415" s="55">
        <v>0</v>
      </c>
      <c r="T415" s="56"/>
      <c r="U415" s="57">
        <f t="shared" si="179"/>
        <v>0</v>
      </c>
      <c r="V415" s="57">
        <v>10</v>
      </c>
      <c r="W415" s="90">
        <v>7</v>
      </c>
      <c r="X415" s="56"/>
      <c r="Y415" s="91">
        <f t="shared" si="180"/>
        <v>0</v>
      </c>
      <c r="Z415" s="58"/>
      <c r="AA415" s="59"/>
      <c r="AB415" s="59">
        <v>0</v>
      </c>
      <c r="AC415" s="60">
        <f t="shared" si="181"/>
        <v>225</v>
      </c>
      <c r="AD415" s="60"/>
      <c r="AE415" s="61">
        <f t="shared" si="203"/>
        <v>4.5</v>
      </c>
      <c r="AF415" s="61">
        <v>0</v>
      </c>
      <c r="AG415" s="61">
        <v>0</v>
      </c>
      <c r="AH415" s="92"/>
      <c r="AI415" s="112">
        <v>100</v>
      </c>
      <c r="AJ415" s="93">
        <f t="shared" si="182"/>
        <v>120.5</v>
      </c>
      <c r="AK415" s="94"/>
      <c r="AL415" s="62"/>
      <c r="AM415" s="63">
        <f t="shared" si="183"/>
        <v>100</v>
      </c>
      <c r="AN415" s="63">
        <f t="shared" si="184"/>
        <v>1</v>
      </c>
      <c r="AO415" s="63">
        <f t="shared" si="185"/>
        <v>0</v>
      </c>
      <c r="AP415" s="63"/>
      <c r="AQ415" s="63">
        <f t="shared" si="186"/>
        <v>20</v>
      </c>
      <c r="AR415" s="63">
        <f t="shared" si="187"/>
        <v>1</v>
      </c>
      <c r="AS415" s="63">
        <f t="shared" si="188"/>
        <v>0</v>
      </c>
      <c r="AT415" s="63">
        <f t="shared" si="189"/>
        <v>0</v>
      </c>
      <c r="AU415" s="63">
        <f t="shared" si="190"/>
        <v>0</v>
      </c>
      <c r="AV415" s="63">
        <f t="shared" si="191"/>
        <v>0</v>
      </c>
      <c r="AW415" s="63">
        <f t="shared" si="192"/>
        <v>0</v>
      </c>
      <c r="AX415" s="63">
        <f t="shared" si="193"/>
        <v>0</v>
      </c>
      <c r="AY415" s="64">
        <f t="shared" si="194"/>
        <v>0.5</v>
      </c>
      <c r="AZ415" s="65">
        <f t="shared" si="195"/>
        <v>120.5</v>
      </c>
      <c r="BA415" s="45"/>
      <c r="BB415" s="66">
        <f t="shared" si="196"/>
        <v>120.5</v>
      </c>
      <c r="BC415" s="62">
        <f t="shared" si="197"/>
        <v>20.5</v>
      </c>
      <c r="BD415" s="62">
        <f t="shared" si="198"/>
        <v>20.5</v>
      </c>
      <c r="BE415" s="62">
        <f t="shared" si="199"/>
        <v>0.5</v>
      </c>
      <c r="BF415" s="62">
        <f t="shared" si="200"/>
        <v>0.5</v>
      </c>
      <c r="BG415" s="62">
        <f t="shared" si="201"/>
        <v>0.5</v>
      </c>
      <c r="BH415" s="62">
        <f t="shared" si="202"/>
        <v>0.5</v>
      </c>
      <c r="BI415" s="62"/>
    </row>
    <row r="416" spans="1:61" ht="30" customHeight="1">
      <c r="A416" s="83">
        <v>404</v>
      </c>
      <c r="B416" s="50" t="s">
        <v>872</v>
      </c>
      <c r="C416" s="84" t="s">
        <v>873</v>
      </c>
      <c r="D416" s="84" t="s">
        <v>874</v>
      </c>
      <c r="E416" s="85" t="s">
        <v>826</v>
      </c>
      <c r="F416" s="68">
        <v>45474</v>
      </c>
      <c r="G416" s="51">
        <v>208</v>
      </c>
      <c r="H416" s="52">
        <v>26</v>
      </c>
      <c r="I416" s="53">
        <f t="shared" si="175"/>
        <v>208</v>
      </c>
      <c r="J416" s="86"/>
      <c r="K416" s="87">
        <f t="shared" si="176"/>
        <v>0</v>
      </c>
      <c r="L416" s="86"/>
      <c r="M416" s="88">
        <f t="shared" si="177"/>
        <v>0</v>
      </c>
      <c r="N416" s="89"/>
      <c r="O416" s="87">
        <f t="shared" si="178"/>
        <v>0</v>
      </c>
      <c r="P416" s="57">
        <v>0</v>
      </c>
      <c r="Q416" s="57">
        <v>0</v>
      </c>
      <c r="R416" s="54"/>
      <c r="S416" s="55">
        <v>0</v>
      </c>
      <c r="T416" s="56"/>
      <c r="U416" s="57">
        <f t="shared" si="179"/>
        <v>0</v>
      </c>
      <c r="V416" s="57">
        <v>10</v>
      </c>
      <c r="W416" s="90">
        <v>7</v>
      </c>
      <c r="X416" s="56"/>
      <c r="Y416" s="91">
        <f t="shared" si="180"/>
        <v>0</v>
      </c>
      <c r="Z416" s="58"/>
      <c r="AA416" s="59"/>
      <c r="AB416" s="59">
        <v>0</v>
      </c>
      <c r="AC416" s="60">
        <f t="shared" si="181"/>
        <v>225</v>
      </c>
      <c r="AD416" s="60"/>
      <c r="AE416" s="61">
        <f t="shared" si="203"/>
        <v>4.5</v>
      </c>
      <c r="AF416" s="61">
        <v>0</v>
      </c>
      <c r="AG416" s="61">
        <v>0</v>
      </c>
      <c r="AH416" s="92"/>
      <c r="AI416" s="112">
        <v>100</v>
      </c>
      <c r="AJ416" s="93">
        <f t="shared" si="182"/>
        <v>120.5</v>
      </c>
      <c r="AK416" s="94"/>
      <c r="AL416" s="62"/>
      <c r="AM416" s="63">
        <f t="shared" si="183"/>
        <v>100</v>
      </c>
      <c r="AN416" s="63">
        <f t="shared" si="184"/>
        <v>1</v>
      </c>
      <c r="AO416" s="63">
        <f t="shared" si="185"/>
        <v>0</v>
      </c>
      <c r="AP416" s="63"/>
      <c r="AQ416" s="63">
        <f t="shared" si="186"/>
        <v>20</v>
      </c>
      <c r="AR416" s="63">
        <f t="shared" si="187"/>
        <v>1</v>
      </c>
      <c r="AS416" s="63">
        <f t="shared" si="188"/>
        <v>0</v>
      </c>
      <c r="AT416" s="63">
        <f t="shared" si="189"/>
        <v>0</v>
      </c>
      <c r="AU416" s="63">
        <f t="shared" si="190"/>
        <v>0</v>
      </c>
      <c r="AV416" s="63">
        <f t="shared" si="191"/>
        <v>0</v>
      </c>
      <c r="AW416" s="63">
        <f t="shared" si="192"/>
        <v>0</v>
      </c>
      <c r="AX416" s="63">
        <f t="shared" si="193"/>
        <v>0</v>
      </c>
      <c r="AY416" s="64">
        <f t="shared" si="194"/>
        <v>0.5</v>
      </c>
      <c r="AZ416" s="65">
        <f t="shared" si="195"/>
        <v>120.5</v>
      </c>
      <c r="BA416" s="45"/>
      <c r="BB416" s="66">
        <f t="shared" si="196"/>
        <v>120.5</v>
      </c>
      <c r="BC416" s="62">
        <f t="shared" si="197"/>
        <v>20.5</v>
      </c>
      <c r="BD416" s="62">
        <f t="shared" si="198"/>
        <v>20.5</v>
      </c>
      <c r="BE416" s="62">
        <f t="shared" si="199"/>
        <v>0.5</v>
      </c>
      <c r="BF416" s="62">
        <f t="shared" si="200"/>
        <v>0.5</v>
      </c>
      <c r="BG416" s="62">
        <f t="shared" si="201"/>
        <v>0.5</v>
      </c>
      <c r="BH416" s="62">
        <f t="shared" si="202"/>
        <v>0.5</v>
      </c>
      <c r="BI416" s="62"/>
    </row>
    <row r="417" spans="1:61" ht="30" customHeight="1">
      <c r="A417" s="83">
        <v>405</v>
      </c>
      <c r="B417" s="50" t="s">
        <v>875</v>
      </c>
      <c r="C417" s="84" t="s">
        <v>245</v>
      </c>
      <c r="D417" s="84" t="s">
        <v>876</v>
      </c>
      <c r="E417" s="85" t="s">
        <v>826</v>
      </c>
      <c r="F417" s="68">
        <v>45505</v>
      </c>
      <c r="G417" s="51">
        <v>208</v>
      </c>
      <c r="H417" s="52">
        <v>26</v>
      </c>
      <c r="I417" s="53">
        <f t="shared" si="175"/>
        <v>208</v>
      </c>
      <c r="J417" s="86"/>
      <c r="K417" s="87">
        <f t="shared" si="176"/>
        <v>0</v>
      </c>
      <c r="L417" s="86"/>
      <c r="M417" s="88">
        <f t="shared" si="177"/>
        <v>0</v>
      </c>
      <c r="N417" s="89"/>
      <c r="O417" s="87">
        <f t="shared" si="178"/>
        <v>0</v>
      </c>
      <c r="P417" s="57">
        <v>0</v>
      </c>
      <c r="Q417" s="57">
        <v>0</v>
      </c>
      <c r="R417" s="54"/>
      <c r="S417" s="55">
        <v>0</v>
      </c>
      <c r="T417" s="56"/>
      <c r="U417" s="57">
        <f t="shared" si="179"/>
        <v>0</v>
      </c>
      <c r="V417" s="57">
        <v>10</v>
      </c>
      <c r="W417" s="90">
        <v>7</v>
      </c>
      <c r="X417" s="56"/>
      <c r="Y417" s="91">
        <f t="shared" si="180"/>
        <v>0</v>
      </c>
      <c r="Z417" s="58"/>
      <c r="AA417" s="59"/>
      <c r="AB417" s="59">
        <v>0</v>
      </c>
      <c r="AC417" s="60">
        <f t="shared" si="181"/>
        <v>225</v>
      </c>
      <c r="AD417" s="60"/>
      <c r="AE417" s="61">
        <f t="shared" si="203"/>
        <v>4.5</v>
      </c>
      <c r="AF417" s="61">
        <v>0</v>
      </c>
      <c r="AG417" s="61">
        <v>0</v>
      </c>
      <c r="AH417" s="92"/>
      <c r="AI417" s="112">
        <v>100</v>
      </c>
      <c r="AJ417" s="93">
        <f t="shared" si="182"/>
        <v>120.5</v>
      </c>
      <c r="AK417" s="94"/>
      <c r="AL417" s="62"/>
      <c r="AM417" s="63">
        <f t="shared" si="183"/>
        <v>100</v>
      </c>
      <c r="AN417" s="63">
        <f t="shared" si="184"/>
        <v>1</v>
      </c>
      <c r="AO417" s="63">
        <f t="shared" si="185"/>
        <v>0</v>
      </c>
      <c r="AP417" s="63"/>
      <c r="AQ417" s="63">
        <f t="shared" si="186"/>
        <v>20</v>
      </c>
      <c r="AR417" s="63">
        <f t="shared" si="187"/>
        <v>1</v>
      </c>
      <c r="AS417" s="63">
        <f t="shared" si="188"/>
        <v>0</v>
      </c>
      <c r="AT417" s="63">
        <f t="shared" si="189"/>
        <v>0</v>
      </c>
      <c r="AU417" s="63">
        <f t="shared" si="190"/>
        <v>0</v>
      </c>
      <c r="AV417" s="63">
        <f t="shared" si="191"/>
        <v>0</v>
      </c>
      <c r="AW417" s="63">
        <f t="shared" si="192"/>
        <v>0</v>
      </c>
      <c r="AX417" s="63">
        <f t="shared" si="193"/>
        <v>0</v>
      </c>
      <c r="AY417" s="64">
        <f t="shared" si="194"/>
        <v>0.5</v>
      </c>
      <c r="AZ417" s="65">
        <f t="shared" si="195"/>
        <v>120.5</v>
      </c>
      <c r="BA417" s="45"/>
      <c r="BB417" s="66">
        <f t="shared" si="196"/>
        <v>120.5</v>
      </c>
      <c r="BC417" s="62">
        <f t="shared" si="197"/>
        <v>20.5</v>
      </c>
      <c r="BD417" s="62">
        <f t="shared" si="198"/>
        <v>20.5</v>
      </c>
      <c r="BE417" s="62">
        <f t="shared" si="199"/>
        <v>0.5</v>
      </c>
      <c r="BF417" s="62">
        <f t="shared" si="200"/>
        <v>0.5</v>
      </c>
      <c r="BG417" s="62">
        <f t="shared" si="201"/>
        <v>0.5</v>
      </c>
      <c r="BH417" s="62">
        <f t="shared" si="202"/>
        <v>0.5</v>
      </c>
      <c r="BI417" s="62"/>
    </row>
    <row r="418" spans="1:61" ht="30" customHeight="1">
      <c r="A418" s="83">
        <v>406</v>
      </c>
      <c r="B418" s="50" t="s">
        <v>877</v>
      </c>
      <c r="C418" s="84" t="s">
        <v>308</v>
      </c>
      <c r="D418" s="84" t="s">
        <v>878</v>
      </c>
      <c r="E418" s="85" t="s">
        <v>826</v>
      </c>
      <c r="F418" s="68">
        <v>45510</v>
      </c>
      <c r="G418" s="51">
        <v>208</v>
      </c>
      <c r="H418" s="52">
        <v>26</v>
      </c>
      <c r="I418" s="53">
        <f t="shared" si="175"/>
        <v>208</v>
      </c>
      <c r="J418" s="86"/>
      <c r="K418" s="87">
        <f t="shared" si="176"/>
        <v>0</v>
      </c>
      <c r="L418" s="86"/>
      <c r="M418" s="88">
        <f t="shared" si="177"/>
        <v>0</v>
      </c>
      <c r="N418" s="89"/>
      <c r="O418" s="87">
        <f t="shared" si="178"/>
        <v>0</v>
      </c>
      <c r="P418" s="57">
        <v>0</v>
      </c>
      <c r="Q418" s="57">
        <v>0</v>
      </c>
      <c r="R418" s="54"/>
      <c r="S418" s="55">
        <v>0</v>
      </c>
      <c r="T418" s="56"/>
      <c r="U418" s="57">
        <f t="shared" si="179"/>
        <v>0</v>
      </c>
      <c r="V418" s="57">
        <v>0</v>
      </c>
      <c r="W418" s="90">
        <v>7</v>
      </c>
      <c r="X418" s="56">
        <v>19.02</v>
      </c>
      <c r="Y418" s="91">
        <f t="shared" si="180"/>
        <v>19.02</v>
      </c>
      <c r="Z418" s="58"/>
      <c r="AA418" s="59"/>
      <c r="AB418" s="59">
        <v>0</v>
      </c>
      <c r="AC418" s="60">
        <f t="shared" si="181"/>
        <v>195.98</v>
      </c>
      <c r="AD418" s="60"/>
      <c r="AE418" s="61">
        <f t="shared" si="203"/>
        <v>3.9196</v>
      </c>
      <c r="AF418" s="61">
        <v>0</v>
      </c>
      <c r="AG418" s="61">
        <v>0</v>
      </c>
      <c r="AH418" s="92"/>
      <c r="AI418" s="112">
        <v>100</v>
      </c>
      <c r="AJ418" s="93">
        <f t="shared" si="182"/>
        <v>92.060399999999987</v>
      </c>
      <c r="AK418" s="94"/>
      <c r="AL418" s="62"/>
      <c r="AM418" s="63">
        <f t="shared" si="183"/>
        <v>0</v>
      </c>
      <c r="AN418" s="63">
        <f t="shared" si="184"/>
        <v>0</v>
      </c>
      <c r="AO418" s="63">
        <f t="shared" si="185"/>
        <v>0</v>
      </c>
      <c r="AP418" s="63"/>
      <c r="AQ418" s="63">
        <f t="shared" si="186"/>
        <v>80</v>
      </c>
      <c r="AR418" s="63">
        <f t="shared" si="187"/>
        <v>4</v>
      </c>
      <c r="AS418" s="63">
        <f t="shared" si="188"/>
        <v>10</v>
      </c>
      <c r="AT418" s="63">
        <f t="shared" si="189"/>
        <v>1</v>
      </c>
      <c r="AU418" s="63">
        <f t="shared" si="190"/>
        <v>0</v>
      </c>
      <c r="AV418" s="63">
        <f t="shared" si="191"/>
        <v>0</v>
      </c>
      <c r="AW418" s="63">
        <f t="shared" si="192"/>
        <v>2</v>
      </c>
      <c r="AX418" s="63">
        <f t="shared" si="193"/>
        <v>2</v>
      </c>
      <c r="AY418" s="64">
        <f t="shared" si="194"/>
        <v>6.0399999999987131E-2</v>
      </c>
      <c r="AZ418" s="65">
        <f t="shared" si="195"/>
        <v>92.060399999999987</v>
      </c>
      <c r="BA418" s="45"/>
      <c r="BB418" s="66">
        <f t="shared" si="196"/>
        <v>92.060399999999987</v>
      </c>
      <c r="BC418" s="62">
        <f t="shared" si="197"/>
        <v>92.060399999999987</v>
      </c>
      <c r="BD418" s="62">
        <f t="shared" si="198"/>
        <v>92.060399999999987</v>
      </c>
      <c r="BE418" s="62">
        <f t="shared" si="199"/>
        <v>12.060399999999987</v>
      </c>
      <c r="BF418" s="62">
        <f t="shared" si="200"/>
        <v>2.0603999999999871</v>
      </c>
      <c r="BG418" s="62">
        <f t="shared" si="201"/>
        <v>2.0603999999999871</v>
      </c>
      <c r="BH418" s="62">
        <f t="shared" si="202"/>
        <v>6.0399999999987131E-2</v>
      </c>
      <c r="BI418" s="62"/>
    </row>
    <row r="419" spans="1:61" ht="30" customHeight="1">
      <c r="A419" s="83">
        <v>407</v>
      </c>
      <c r="B419" s="50" t="s">
        <v>879</v>
      </c>
      <c r="C419" s="84" t="s">
        <v>190</v>
      </c>
      <c r="D419" s="84" t="s">
        <v>880</v>
      </c>
      <c r="E419" s="85" t="s">
        <v>826</v>
      </c>
      <c r="F419" s="68">
        <v>45516</v>
      </c>
      <c r="G419" s="51">
        <v>208</v>
      </c>
      <c r="H419" s="52">
        <v>26</v>
      </c>
      <c r="I419" s="53">
        <f t="shared" si="175"/>
        <v>208</v>
      </c>
      <c r="J419" s="86"/>
      <c r="K419" s="87">
        <f t="shared" si="176"/>
        <v>0</v>
      </c>
      <c r="L419" s="86"/>
      <c r="M419" s="88">
        <f t="shared" si="177"/>
        <v>0</v>
      </c>
      <c r="N419" s="89"/>
      <c r="O419" s="87">
        <f t="shared" si="178"/>
        <v>0</v>
      </c>
      <c r="P419" s="57">
        <v>0</v>
      </c>
      <c r="Q419" s="57">
        <v>0</v>
      </c>
      <c r="R419" s="54"/>
      <c r="S419" s="55">
        <v>0</v>
      </c>
      <c r="T419" s="56"/>
      <c r="U419" s="57">
        <f t="shared" si="179"/>
        <v>0</v>
      </c>
      <c r="V419" s="57">
        <v>9.4689999999999994</v>
      </c>
      <c r="W419" s="90">
        <v>7</v>
      </c>
      <c r="X419" s="56">
        <v>11.04</v>
      </c>
      <c r="Y419" s="91">
        <f t="shared" si="180"/>
        <v>11.04</v>
      </c>
      <c r="Z419" s="58"/>
      <c r="AA419" s="59"/>
      <c r="AB419" s="59">
        <v>0</v>
      </c>
      <c r="AC419" s="60">
        <f t="shared" si="181"/>
        <v>213.429</v>
      </c>
      <c r="AD419" s="60"/>
      <c r="AE419" s="61">
        <f t="shared" si="203"/>
        <v>4.26858</v>
      </c>
      <c r="AF419" s="61">
        <v>0</v>
      </c>
      <c r="AG419" s="61">
        <v>0</v>
      </c>
      <c r="AH419" s="92"/>
      <c r="AI419" s="112">
        <v>100</v>
      </c>
      <c r="AJ419" s="93">
        <f t="shared" si="182"/>
        <v>109.16041999999999</v>
      </c>
      <c r="AK419" s="94"/>
      <c r="AL419" s="62"/>
      <c r="AM419" s="63">
        <f t="shared" si="183"/>
        <v>100</v>
      </c>
      <c r="AN419" s="63">
        <f t="shared" si="184"/>
        <v>1</v>
      </c>
      <c r="AO419" s="63">
        <f t="shared" si="185"/>
        <v>0</v>
      </c>
      <c r="AP419" s="63"/>
      <c r="AQ419" s="63">
        <f t="shared" si="186"/>
        <v>0</v>
      </c>
      <c r="AR419" s="63">
        <f t="shared" si="187"/>
        <v>0</v>
      </c>
      <c r="AS419" s="63">
        <f t="shared" si="188"/>
        <v>0</v>
      </c>
      <c r="AT419" s="63">
        <f t="shared" si="189"/>
        <v>0</v>
      </c>
      <c r="AU419" s="63">
        <f t="shared" si="190"/>
        <v>5</v>
      </c>
      <c r="AV419" s="63">
        <f t="shared" si="191"/>
        <v>1</v>
      </c>
      <c r="AW419" s="63">
        <f t="shared" si="192"/>
        <v>4</v>
      </c>
      <c r="AX419" s="63">
        <f t="shared" si="193"/>
        <v>4</v>
      </c>
      <c r="AY419" s="64">
        <f t="shared" si="194"/>
        <v>0.16041999999998779</v>
      </c>
      <c r="AZ419" s="65">
        <f t="shared" si="195"/>
        <v>109.16041999999999</v>
      </c>
      <c r="BA419" s="45"/>
      <c r="BB419" s="66">
        <f t="shared" si="196"/>
        <v>109.16041999999999</v>
      </c>
      <c r="BC419" s="62">
        <f t="shared" si="197"/>
        <v>9.1604199999999878</v>
      </c>
      <c r="BD419" s="62">
        <f t="shared" si="198"/>
        <v>9.1604199999999878</v>
      </c>
      <c r="BE419" s="62">
        <f t="shared" si="199"/>
        <v>9.1604199999999878</v>
      </c>
      <c r="BF419" s="62">
        <f t="shared" si="200"/>
        <v>9.1604199999999878</v>
      </c>
      <c r="BG419" s="62">
        <f t="shared" si="201"/>
        <v>4.1604199999999878</v>
      </c>
      <c r="BH419" s="62">
        <f t="shared" si="202"/>
        <v>0.16041999999998779</v>
      </c>
      <c r="BI419" s="62"/>
    </row>
    <row r="420" spans="1:61" ht="30" customHeight="1">
      <c r="A420" s="83">
        <v>408</v>
      </c>
      <c r="B420" s="50" t="s">
        <v>881</v>
      </c>
      <c r="C420" s="84" t="s">
        <v>662</v>
      </c>
      <c r="D420" s="84" t="s">
        <v>882</v>
      </c>
      <c r="E420" s="85" t="s">
        <v>826</v>
      </c>
      <c r="F420" s="68">
        <v>45519</v>
      </c>
      <c r="G420" s="51">
        <v>208</v>
      </c>
      <c r="H420" s="52">
        <v>26</v>
      </c>
      <c r="I420" s="53">
        <f t="shared" si="175"/>
        <v>208</v>
      </c>
      <c r="J420" s="86"/>
      <c r="K420" s="87">
        <f t="shared" si="176"/>
        <v>0</v>
      </c>
      <c r="L420" s="86"/>
      <c r="M420" s="88">
        <f t="shared" si="177"/>
        <v>0</v>
      </c>
      <c r="N420" s="89"/>
      <c r="O420" s="87">
        <f t="shared" si="178"/>
        <v>0</v>
      </c>
      <c r="P420" s="57">
        <v>0</v>
      </c>
      <c r="Q420" s="57">
        <v>0</v>
      </c>
      <c r="R420" s="54"/>
      <c r="S420" s="55">
        <v>0</v>
      </c>
      <c r="T420" s="56"/>
      <c r="U420" s="57">
        <f t="shared" si="179"/>
        <v>0</v>
      </c>
      <c r="V420" s="57">
        <v>9.2309999999999999</v>
      </c>
      <c r="W420" s="90">
        <v>7</v>
      </c>
      <c r="X420" s="56">
        <v>16</v>
      </c>
      <c r="Y420" s="91">
        <f t="shared" si="180"/>
        <v>16</v>
      </c>
      <c r="Z420" s="58"/>
      <c r="AA420" s="59"/>
      <c r="AB420" s="59">
        <v>0</v>
      </c>
      <c r="AC420" s="60">
        <f t="shared" si="181"/>
        <v>208.23099999999999</v>
      </c>
      <c r="AD420" s="60"/>
      <c r="AE420" s="61">
        <f t="shared" si="203"/>
        <v>4.1646200000000002</v>
      </c>
      <c r="AF420" s="61">
        <v>0</v>
      </c>
      <c r="AG420" s="61">
        <v>0</v>
      </c>
      <c r="AH420" s="92"/>
      <c r="AI420" s="112">
        <v>100</v>
      </c>
      <c r="AJ420" s="93">
        <f t="shared" si="182"/>
        <v>104.06637999999998</v>
      </c>
      <c r="AK420" s="94"/>
      <c r="AL420" s="62"/>
      <c r="AM420" s="63">
        <f t="shared" si="183"/>
        <v>100</v>
      </c>
      <c r="AN420" s="63">
        <f t="shared" si="184"/>
        <v>1</v>
      </c>
      <c r="AO420" s="63">
        <f t="shared" si="185"/>
        <v>0</v>
      </c>
      <c r="AP420" s="63"/>
      <c r="AQ420" s="63">
        <f t="shared" si="186"/>
        <v>0</v>
      </c>
      <c r="AR420" s="63">
        <f t="shared" si="187"/>
        <v>0</v>
      </c>
      <c r="AS420" s="63">
        <f t="shared" si="188"/>
        <v>0</v>
      </c>
      <c r="AT420" s="63">
        <f t="shared" si="189"/>
        <v>0</v>
      </c>
      <c r="AU420" s="63">
        <f t="shared" si="190"/>
        <v>0</v>
      </c>
      <c r="AV420" s="63">
        <f t="shared" si="191"/>
        <v>0</v>
      </c>
      <c r="AW420" s="63">
        <f t="shared" si="192"/>
        <v>4</v>
      </c>
      <c r="AX420" s="63">
        <f t="shared" si="193"/>
        <v>4</v>
      </c>
      <c r="AY420" s="64">
        <f t="shared" si="194"/>
        <v>6.637999999998101E-2</v>
      </c>
      <c r="AZ420" s="65">
        <f t="shared" si="195"/>
        <v>104.06637999999998</v>
      </c>
      <c r="BA420" s="45"/>
      <c r="BB420" s="66">
        <f t="shared" si="196"/>
        <v>104.06637999999998</v>
      </c>
      <c r="BC420" s="62">
        <f t="shared" si="197"/>
        <v>4.066379999999981</v>
      </c>
      <c r="BD420" s="62">
        <f t="shared" si="198"/>
        <v>4.066379999999981</v>
      </c>
      <c r="BE420" s="62">
        <f t="shared" si="199"/>
        <v>4.066379999999981</v>
      </c>
      <c r="BF420" s="62">
        <f t="shared" si="200"/>
        <v>4.066379999999981</v>
      </c>
      <c r="BG420" s="62">
        <f t="shared" si="201"/>
        <v>4.066379999999981</v>
      </c>
      <c r="BH420" s="62">
        <f t="shared" si="202"/>
        <v>6.637999999998101E-2</v>
      </c>
      <c r="BI420" s="62"/>
    </row>
    <row r="421" spans="1:61" ht="30" customHeight="1">
      <c r="A421" s="83">
        <v>409</v>
      </c>
      <c r="B421" s="50" t="s">
        <v>883</v>
      </c>
      <c r="C421" s="84" t="s">
        <v>884</v>
      </c>
      <c r="D421" s="84" t="s">
        <v>885</v>
      </c>
      <c r="E421" s="85" t="s">
        <v>826</v>
      </c>
      <c r="F421" s="68">
        <v>45523</v>
      </c>
      <c r="G421" s="51">
        <v>208</v>
      </c>
      <c r="H421" s="52">
        <v>26</v>
      </c>
      <c r="I421" s="53">
        <f t="shared" si="175"/>
        <v>208</v>
      </c>
      <c r="J421" s="86"/>
      <c r="K421" s="87">
        <f t="shared" si="176"/>
        <v>0</v>
      </c>
      <c r="L421" s="86"/>
      <c r="M421" s="88">
        <f t="shared" si="177"/>
        <v>0</v>
      </c>
      <c r="N421" s="89"/>
      <c r="O421" s="87">
        <f t="shared" si="178"/>
        <v>0</v>
      </c>
      <c r="P421" s="57">
        <v>0</v>
      </c>
      <c r="Q421" s="57">
        <v>0</v>
      </c>
      <c r="R421" s="54"/>
      <c r="S421" s="55">
        <v>0</v>
      </c>
      <c r="T421" s="56"/>
      <c r="U421" s="57">
        <f t="shared" si="179"/>
        <v>0</v>
      </c>
      <c r="V421" s="57">
        <v>10</v>
      </c>
      <c r="W421" s="90">
        <v>7</v>
      </c>
      <c r="X421" s="56"/>
      <c r="Y421" s="91">
        <f t="shared" si="180"/>
        <v>0</v>
      </c>
      <c r="Z421" s="58"/>
      <c r="AA421" s="59"/>
      <c r="AB421" s="59">
        <v>0</v>
      </c>
      <c r="AC421" s="60">
        <f t="shared" si="181"/>
        <v>225</v>
      </c>
      <c r="AD421" s="60"/>
      <c r="AE421" s="61">
        <f t="shared" si="203"/>
        <v>4.5</v>
      </c>
      <c r="AF421" s="61">
        <v>0</v>
      </c>
      <c r="AG421" s="61">
        <v>0</v>
      </c>
      <c r="AH421" s="92"/>
      <c r="AI421" s="112">
        <v>100</v>
      </c>
      <c r="AJ421" s="93">
        <f t="shared" si="182"/>
        <v>120.5</v>
      </c>
      <c r="AK421" s="94"/>
      <c r="AL421" s="62"/>
      <c r="AM421" s="63">
        <f t="shared" si="183"/>
        <v>100</v>
      </c>
      <c r="AN421" s="63">
        <f t="shared" si="184"/>
        <v>1</v>
      </c>
      <c r="AO421" s="63">
        <f t="shared" si="185"/>
        <v>0</v>
      </c>
      <c r="AP421" s="63"/>
      <c r="AQ421" s="63">
        <f t="shared" si="186"/>
        <v>20</v>
      </c>
      <c r="AR421" s="63">
        <f t="shared" si="187"/>
        <v>1</v>
      </c>
      <c r="AS421" s="63">
        <f t="shared" si="188"/>
        <v>0</v>
      </c>
      <c r="AT421" s="63">
        <f t="shared" si="189"/>
        <v>0</v>
      </c>
      <c r="AU421" s="63">
        <f t="shared" si="190"/>
        <v>0</v>
      </c>
      <c r="AV421" s="63">
        <f t="shared" si="191"/>
        <v>0</v>
      </c>
      <c r="AW421" s="63">
        <f t="shared" si="192"/>
        <v>0</v>
      </c>
      <c r="AX421" s="63">
        <f t="shared" si="193"/>
        <v>0</v>
      </c>
      <c r="AY421" s="64">
        <f t="shared" si="194"/>
        <v>0.5</v>
      </c>
      <c r="AZ421" s="65">
        <f t="shared" si="195"/>
        <v>120.5</v>
      </c>
      <c r="BA421" s="45"/>
      <c r="BB421" s="66">
        <f t="shared" si="196"/>
        <v>120.5</v>
      </c>
      <c r="BC421" s="62">
        <f t="shared" si="197"/>
        <v>20.5</v>
      </c>
      <c r="BD421" s="62">
        <f t="shared" si="198"/>
        <v>20.5</v>
      </c>
      <c r="BE421" s="62">
        <f t="shared" si="199"/>
        <v>0.5</v>
      </c>
      <c r="BF421" s="62">
        <f t="shared" si="200"/>
        <v>0.5</v>
      </c>
      <c r="BG421" s="62">
        <f t="shared" si="201"/>
        <v>0.5</v>
      </c>
      <c r="BH421" s="62">
        <f t="shared" si="202"/>
        <v>0.5</v>
      </c>
      <c r="BI421" s="62"/>
    </row>
    <row r="422" spans="1:61" ht="30" customHeight="1">
      <c r="A422" s="83">
        <v>410</v>
      </c>
      <c r="B422" s="50" t="s">
        <v>886</v>
      </c>
      <c r="C422" s="84" t="s">
        <v>887</v>
      </c>
      <c r="D422" s="84" t="s">
        <v>343</v>
      </c>
      <c r="E422" s="85" t="s">
        <v>826</v>
      </c>
      <c r="F422" s="68">
        <v>45523</v>
      </c>
      <c r="G422" s="51">
        <v>208</v>
      </c>
      <c r="H422" s="52">
        <v>26</v>
      </c>
      <c r="I422" s="53">
        <f t="shared" si="175"/>
        <v>208</v>
      </c>
      <c r="J422" s="86"/>
      <c r="K422" s="87">
        <f t="shared" si="176"/>
        <v>0</v>
      </c>
      <c r="L422" s="86"/>
      <c r="M422" s="88">
        <f t="shared" si="177"/>
        <v>0</v>
      </c>
      <c r="N422" s="89"/>
      <c r="O422" s="87">
        <f t="shared" si="178"/>
        <v>0</v>
      </c>
      <c r="P422" s="57">
        <v>0</v>
      </c>
      <c r="Q422" s="57">
        <v>0</v>
      </c>
      <c r="R422" s="54"/>
      <c r="S422" s="55">
        <v>0</v>
      </c>
      <c r="T422" s="56"/>
      <c r="U422" s="57">
        <f t="shared" si="179"/>
        <v>0</v>
      </c>
      <c r="V422" s="57">
        <v>0</v>
      </c>
      <c r="W422" s="90">
        <v>7</v>
      </c>
      <c r="X422" s="56">
        <v>8</v>
      </c>
      <c r="Y422" s="91">
        <f t="shared" si="180"/>
        <v>8</v>
      </c>
      <c r="Z422" s="58"/>
      <c r="AA422" s="59"/>
      <c r="AB422" s="59">
        <v>0</v>
      </c>
      <c r="AC422" s="60">
        <f t="shared" si="181"/>
        <v>207</v>
      </c>
      <c r="AD422" s="60"/>
      <c r="AE422" s="61">
        <f t="shared" si="203"/>
        <v>4.1399999999999997</v>
      </c>
      <c r="AF422" s="61">
        <v>0</v>
      </c>
      <c r="AG422" s="61">
        <v>0</v>
      </c>
      <c r="AH422" s="92"/>
      <c r="AI422" s="112">
        <v>100</v>
      </c>
      <c r="AJ422" s="93">
        <f t="shared" si="182"/>
        <v>102.86000000000001</v>
      </c>
      <c r="AK422" s="94"/>
      <c r="AL422" s="62"/>
      <c r="AM422" s="63">
        <f t="shared" si="183"/>
        <v>100</v>
      </c>
      <c r="AN422" s="63">
        <f t="shared" si="184"/>
        <v>1</v>
      </c>
      <c r="AO422" s="63">
        <f t="shared" si="185"/>
        <v>0</v>
      </c>
      <c r="AP422" s="63"/>
      <c r="AQ422" s="63">
        <f t="shared" si="186"/>
        <v>0</v>
      </c>
      <c r="AR422" s="63">
        <f t="shared" si="187"/>
        <v>0</v>
      </c>
      <c r="AS422" s="63">
        <f t="shared" si="188"/>
        <v>0</v>
      </c>
      <c r="AT422" s="63">
        <f t="shared" si="189"/>
        <v>0</v>
      </c>
      <c r="AU422" s="63">
        <f t="shared" si="190"/>
        <v>0</v>
      </c>
      <c r="AV422" s="63">
        <f t="shared" si="191"/>
        <v>0</v>
      </c>
      <c r="AW422" s="63">
        <f t="shared" si="192"/>
        <v>2</v>
      </c>
      <c r="AX422" s="63">
        <f t="shared" si="193"/>
        <v>2</v>
      </c>
      <c r="AY422" s="64">
        <f t="shared" si="194"/>
        <v>0.86000000000001364</v>
      </c>
      <c r="AZ422" s="65">
        <f t="shared" si="195"/>
        <v>102.86000000000001</v>
      </c>
      <c r="BA422" s="45"/>
      <c r="BB422" s="66">
        <f t="shared" si="196"/>
        <v>102.86000000000001</v>
      </c>
      <c r="BC422" s="62">
        <f t="shared" si="197"/>
        <v>2.8600000000000136</v>
      </c>
      <c r="BD422" s="62">
        <f t="shared" si="198"/>
        <v>2.8600000000000136</v>
      </c>
      <c r="BE422" s="62">
        <f t="shared" si="199"/>
        <v>2.8600000000000136</v>
      </c>
      <c r="BF422" s="62">
        <f t="shared" si="200"/>
        <v>2.8600000000000136</v>
      </c>
      <c r="BG422" s="62">
        <f t="shared" si="201"/>
        <v>2.8600000000000136</v>
      </c>
      <c r="BH422" s="62">
        <f t="shared" si="202"/>
        <v>0.86000000000001364</v>
      </c>
      <c r="BI422" s="62"/>
    </row>
    <row r="423" spans="1:61" ht="30" customHeight="1">
      <c r="A423" s="83">
        <v>411</v>
      </c>
      <c r="B423" s="50" t="s">
        <v>888</v>
      </c>
      <c r="C423" s="84" t="s">
        <v>591</v>
      </c>
      <c r="D423" s="84" t="s">
        <v>889</v>
      </c>
      <c r="E423" s="85" t="s">
        <v>826</v>
      </c>
      <c r="F423" s="68">
        <v>45537</v>
      </c>
      <c r="G423" s="51">
        <v>208</v>
      </c>
      <c r="H423" s="52">
        <v>26</v>
      </c>
      <c r="I423" s="53">
        <f t="shared" si="175"/>
        <v>208</v>
      </c>
      <c r="J423" s="86"/>
      <c r="K423" s="87">
        <f t="shared" si="176"/>
        <v>0</v>
      </c>
      <c r="L423" s="86"/>
      <c r="M423" s="88">
        <f t="shared" si="177"/>
        <v>0</v>
      </c>
      <c r="N423" s="89"/>
      <c r="O423" s="87">
        <f t="shared" si="178"/>
        <v>0</v>
      </c>
      <c r="P423" s="57">
        <v>0</v>
      </c>
      <c r="Q423" s="57">
        <v>0</v>
      </c>
      <c r="R423" s="54"/>
      <c r="S423" s="55">
        <v>0</v>
      </c>
      <c r="T423" s="56"/>
      <c r="U423" s="57">
        <f t="shared" si="179"/>
        <v>0</v>
      </c>
      <c r="V423" s="57">
        <v>9.8580000000000005</v>
      </c>
      <c r="W423" s="90">
        <v>7</v>
      </c>
      <c r="X423" s="56">
        <v>3</v>
      </c>
      <c r="Y423" s="91">
        <f t="shared" si="180"/>
        <v>3</v>
      </c>
      <c r="Z423" s="58"/>
      <c r="AA423" s="59"/>
      <c r="AB423" s="59">
        <v>0</v>
      </c>
      <c r="AC423" s="60">
        <f t="shared" si="181"/>
        <v>221.858</v>
      </c>
      <c r="AD423" s="60"/>
      <c r="AE423" s="61">
        <f t="shared" si="203"/>
        <v>4.4371600000000004</v>
      </c>
      <c r="AF423" s="61">
        <v>0</v>
      </c>
      <c r="AG423" s="61">
        <v>0</v>
      </c>
      <c r="AH423" s="92"/>
      <c r="AI423" s="112">
        <v>100</v>
      </c>
      <c r="AJ423" s="93">
        <f t="shared" si="182"/>
        <v>117.42084</v>
      </c>
      <c r="AK423" s="94"/>
      <c r="AL423" s="62"/>
      <c r="AM423" s="63">
        <f t="shared" si="183"/>
        <v>100</v>
      </c>
      <c r="AN423" s="63">
        <f t="shared" si="184"/>
        <v>1</v>
      </c>
      <c r="AO423" s="63">
        <f t="shared" si="185"/>
        <v>0</v>
      </c>
      <c r="AP423" s="63"/>
      <c r="AQ423" s="63">
        <f t="shared" si="186"/>
        <v>0</v>
      </c>
      <c r="AR423" s="63">
        <f t="shared" si="187"/>
        <v>0</v>
      </c>
      <c r="AS423" s="63">
        <f t="shared" si="188"/>
        <v>10</v>
      </c>
      <c r="AT423" s="63">
        <f t="shared" si="189"/>
        <v>1</v>
      </c>
      <c r="AU423" s="63">
        <f t="shared" si="190"/>
        <v>5</v>
      </c>
      <c r="AV423" s="63">
        <f t="shared" si="191"/>
        <v>1</v>
      </c>
      <c r="AW423" s="63">
        <f t="shared" si="192"/>
        <v>2</v>
      </c>
      <c r="AX423" s="63">
        <f t="shared" si="193"/>
        <v>2</v>
      </c>
      <c r="AY423" s="64">
        <f t="shared" si="194"/>
        <v>0.42083999999999833</v>
      </c>
      <c r="AZ423" s="65">
        <f t="shared" si="195"/>
        <v>117.42084</v>
      </c>
      <c r="BA423" s="45"/>
      <c r="BB423" s="66">
        <f t="shared" si="196"/>
        <v>117.42084</v>
      </c>
      <c r="BC423" s="62">
        <f t="shared" si="197"/>
        <v>17.420839999999998</v>
      </c>
      <c r="BD423" s="62">
        <f t="shared" si="198"/>
        <v>17.420839999999998</v>
      </c>
      <c r="BE423" s="62">
        <f t="shared" si="199"/>
        <v>17.420839999999998</v>
      </c>
      <c r="BF423" s="62">
        <f t="shared" si="200"/>
        <v>7.4208399999999983</v>
      </c>
      <c r="BG423" s="62">
        <f t="shared" si="201"/>
        <v>2.4208399999999983</v>
      </c>
      <c r="BH423" s="62">
        <f t="shared" si="202"/>
        <v>0.42083999999999833</v>
      </c>
      <c r="BI423" s="62"/>
    </row>
    <row r="424" spans="1:61" ht="30" customHeight="1">
      <c r="A424" s="83">
        <v>412</v>
      </c>
      <c r="B424" s="50" t="s">
        <v>890</v>
      </c>
      <c r="C424" s="84" t="s">
        <v>891</v>
      </c>
      <c r="D424" s="84" t="s">
        <v>759</v>
      </c>
      <c r="E424" s="85" t="s">
        <v>826</v>
      </c>
      <c r="F424" s="68">
        <v>45544</v>
      </c>
      <c r="G424" s="51">
        <v>208</v>
      </c>
      <c r="H424" s="52">
        <v>26</v>
      </c>
      <c r="I424" s="53">
        <f t="shared" si="175"/>
        <v>208</v>
      </c>
      <c r="J424" s="86"/>
      <c r="K424" s="87">
        <f t="shared" si="176"/>
        <v>0</v>
      </c>
      <c r="L424" s="86"/>
      <c r="M424" s="88">
        <f t="shared" si="177"/>
        <v>0</v>
      </c>
      <c r="N424" s="89"/>
      <c r="O424" s="87">
        <f t="shared" si="178"/>
        <v>0</v>
      </c>
      <c r="P424" s="57">
        <v>0</v>
      </c>
      <c r="Q424" s="57">
        <v>0</v>
      </c>
      <c r="R424" s="54"/>
      <c r="S424" s="55">
        <v>0</v>
      </c>
      <c r="T424" s="56"/>
      <c r="U424" s="57">
        <f t="shared" si="179"/>
        <v>0</v>
      </c>
      <c r="V424" s="57">
        <v>10</v>
      </c>
      <c r="W424" s="90">
        <v>7</v>
      </c>
      <c r="X424" s="56"/>
      <c r="Y424" s="91">
        <f t="shared" si="180"/>
        <v>0</v>
      </c>
      <c r="Z424" s="58"/>
      <c r="AA424" s="59"/>
      <c r="AB424" s="59">
        <v>0</v>
      </c>
      <c r="AC424" s="60">
        <f t="shared" si="181"/>
        <v>225</v>
      </c>
      <c r="AD424" s="60"/>
      <c r="AE424" s="61">
        <f t="shared" si="203"/>
        <v>4.5</v>
      </c>
      <c r="AF424" s="61">
        <v>0</v>
      </c>
      <c r="AG424" s="61">
        <v>0</v>
      </c>
      <c r="AH424" s="92"/>
      <c r="AI424" s="112">
        <v>100</v>
      </c>
      <c r="AJ424" s="93">
        <f t="shared" si="182"/>
        <v>120.5</v>
      </c>
      <c r="AK424" s="94"/>
      <c r="AL424" s="62"/>
      <c r="AM424" s="63">
        <f t="shared" si="183"/>
        <v>100</v>
      </c>
      <c r="AN424" s="63">
        <f t="shared" si="184"/>
        <v>1</v>
      </c>
      <c r="AO424" s="63">
        <f t="shared" si="185"/>
        <v>0</v>
      </c>
      <c r="AP424" s="63"/>
      <c r="AQ424" s="63">
        <f t="shared" si="186"/>
        <v>20</v>
      </c>
      <c r="AR424" s="63">
        <f t="shared" si="187"/>
        <v>1</v>
      </c>
      <c r="AS424" s="63">
        <f t="shared" si="188"/>
        <v>0</v>
      </c>
      <c r="AT424" s="63">
        <f t="shared" si="189"/>
        <v>0</v>
      </c>
      <c r="AU424" s="63">
        <f t="shared" si="190"/>
        <v>0</v>
      </c>
      <c r="AV424" s="63">
        <f t="shared" si="191"/>
        <v>0</v>
      </c>
      <c r="AW424" s="63">
        <f t="shared" si="192"/>
        <v>0</v>
      </c>
      <c r="AX424" s="63">
        <f t="shared" si="193"/>
        <v>0</v>
      </c>
      <c r="AY424" s="64">
        <f t="shared" si="194"/>
        <v>0.5</v>
      </c>
      <c r="AZ424" s="65">
        <f t="shared" si="195"/>
        <v>120.5</v>
      </c>
      <c r="BA424" s="45"/>
      <c r="BB424" s="66">
        <f t="shared" si="196"/>
        <v>120.5</v>
      </c>
      <c r="BC424" s="62">
        <f t="shared" si="197"/>
        <v>20.5</v>
      </c>
      <c r="BD424" s="62">
        <f t="shared" si="198"/>
        <v>20.5</v>
      </c>
      <c r="BE424" s="62">
        <f t="shared" si="199"/>
        <v>0.5</v>
      </c>
      <c r="BF424" s="62">
        <f t="shared" si="200"/>
        <v>0.5</v>
      </c>
      <c r="BG424" s="62">
        <f t="shared" si="201"/>
        <v>0.5</v>
      </c>
      <c r="BH424" s="62">
        <f t="shared" si="202"/>
        <v>0.5</v>
      </c>
      <c r="BI424" s="62"/>
    </row>
    <row r="425" spans="1:61" ht="30" customHeight="1">
      <c r="A425" s="83">
        <v>413</v>
      </c>
      <c r="B425" s="50" t="s">
        <v>892</v>
      </c>
      <c r="C425" s="84" t="s">
        <v>604</v>
      </c>
      <c r="D425" s="84" t="s">
        <v>893</v>
      </c>
      <c r="E425" s="85" t="s">
        <v>826</v>
      </c>
      <c r="F425" s="68">
        <v>45544</v>
      </c>
      <c r="G425" s="51">
        <v>208</v>
      </c>
      <c r="H425" s="52">
        <v>26</v>
      </c>
      <c r="I425" s="53">
        <f t="shared" si="175"/>
        <v>208</v>
      </c>
      <c r="J425" s="86"/>
      <c r="K425" s="87">
        <f t="shared" si="176"/>
        <v>0</v>
      </c>
      <c r="L425" s="86"/>
      <c r="M425" s="88">
        <f t="shared" si="177"/>
        <v>0</v>
      </c>
      <c r="N425" s="89"/>
      <c r="O425" s="87">
        <f t="shared" si="178"/>
        <v>0</v>
      </c>
      <c r="P425" s="57">
        <v>0</v>
      </c>
      <c r="Q425" s="57">
        <v>0</v>
      </c>
      <c r="R425" s="54"/>
      <c r="S425" s="55">
        <v>0</v>
      </c>
      <c r="T425" s="56"/>
      <c r="U425" s="57">
        <f t="shared" si="179"/>
        <v>0</v>
      </c>
      <c r="V425" s="57">
        <v>10</v>
      </c>
      <c r="W425" s="90">
        <v>7</v>
      </c>
      <c r="X425" s="56"/>
      <c r="Y425" s="91">
        <f t="shared" si="180"/>
        <v>0</v>
      </c>
      <c r="Z425" s="58"/>
      <c r="AA425" s="59"/>
      <c r="AB425" s="59">
        <v>0</v>
      </c>
      <c r="AC425" s="60">
        <f t="shared" si="181"/>
        <v>225</v>
      </c>
      <c r="AD425" s="60"/>
      <c r="AE425" s="61">
        <f t="shared" si="203"/>
        <v>4.5</v>
      </c>
      <c r="AF425" s="61">
        <v>0</v>
      </c>
      <c r="AG425" s="61">
        <v>0</v>
      </c>
      <c r="AH425" s="92"/>
      <c r="AI425" s="112">
        <v>100</v>
      </c>
      <c r="AJ425" s="93">
        <f t="shared" si="182"/>
        <v>120.5</v>
      </c>
      <c r="AK425" s="94"/>
      <c r="AL425" s="62"/>
      <c r="AM425" s="63">
        <f t="shared" si="183"/>
        <v>100</v>
      </c>
      <c r="AN425" s="63">
        <f t="shared" si="184"/>
        <v>1</v>
      </c>
      <c r="AO425" s="63">
        <f t="shared" si="185"/>
        <v>0</v>
      </c>
      <c r="AP425" s="63"/>
      <c r="AQ425" s="63">
        <f t="shared" si="186"/>
        <v>20</v>
      </c>
      <c r="AR425" s="63">
        <f t="shared" si="187"/>
        <v>1</v>
      </c>
      <c r="AS425" s="63">
        <f t="shared" si="188"/>
        <v>0</v>
      </c>
      <c r="AT425" s="63">
        <f t="shared" si="189"/>
        <v>0</v>
      </c>
      <c r="AU425" s="63">
        <f t="shared" si="190"/>
        <v>0</v>
      </c>
      <c r="AV425" s="63">
        <f t="shared" si="191"/>
        <v>0</v>
      </c>
      <c r="AW425" s="63">
        <f t="shared" si="192"/>
        <v>0</v>
      </c>
      <c r="AX425" s="63">
        <f t="shared" si="193"/>
        <v>0</v>
      </c>
      <c r="AY425" s="64">
        <f t="shared" si="194"/>
        <v>0.5</v>
      </c>
      <c r="AZ425" s="65">
        <f t="shared" si="195"/>
        <v>120.5</v>
      </c>
      <c r="BA425" s="45"/>
      <c r="BB425" s="66">
        <f t="shared" si="196"/>
        <v>120.5</v>
      </c>
      <c r="BC425" s="62">
        <f t="shared" si="197"/>
        <v>20.5</v>
      </c>
      <c r="BD425" s="62">
        <f t="shared" si="198"/>
        <v>20.5</v>
      </c>
      <c r="BE425" s="62">
        <f t="shared" si="199"/>
        <v>0.5</v>
      </c>
      <c r="BF425" s="62">
        <f t="shared" si="200"/>
        <v>0.5</v>
      </c>
      <c r="BG425" s="62">
        <f t="shared" si="201"/>
        <v>0.5</v>
      </c>
      <c r="BH425" s="62">
        <f t="shared" si="202"/>
        <v>0.5</v>
      </c>
      <c r="BI425" s="62"/>
    </row>
    <row r="426" spans="1:61" ht="30" customHeight="1">
      <c r="A426" s="83">
        <v>414</v>
      </c>
      <c r="B426" s="50" t="s">
        <v>894</v>
      </c>
      <c r="C426" s="84" t="s">
        <v>779</v>
      </c>
      <c r="D426" s="84" t="s">
        <v>895</v>
      </c>
      <c r="E426" s="85" t="s">
        <v>826</v>
      </c>
      <c r="F426" s="68">
        <v>45544</v>
      </c>
      <c r="G426" s="51">
        <v>208</v>
      </c>
      <c r="H426" s="52">
        <v>26</v>
      </c>
      <c r="I426" s="53">
        <f t="shared" si="175"/>
        <v>208</v>
      </c>
      <c r="J426" s="86"/>
      <c r="K426" s="87">
        <f t="shared" si="176"/>
        <v>0</v>
      </c>
      <c r="L426" s="86"/>
      <c r="M426" s="88">
        <f t="shared" si="177"/>
        <v>0</v>
      </c>
      <c r="N426" s="89"/>
      <c r="O426" s="87">
        <f t="shared" si="178"/>
        <v>0</v>
      </c>
      <c r="P426" s="57">
        <v>0</v>
      </c>
      <c r="Q426" s="57">
        <v>0</v>
      </c>
      <c r="R426" s="54"/>
      <c r="S426" s="55">
        <v>0</v>
      </c>
      <c r="T426" s="56"/>
      <c r="U426" s="57">
        <f t="shared" si="179"/>
        <v>0</v>
      </c>
      <c r="V426" s="57">
        <v>9.6150000000000002</v>
      </c>
      <c r="W426" s="90">
        <v>7</v>
      </c>
      <c r="X426" s="56">
        <v>8</v>
      </c>
      <c r="Y426" s="91">
        <f t="shared" si="180"/>
        <v>8</v>
      </c>
      <c r="Z426" s="58"/>
      <c r="AA426" s="59"/>
      <c r="AB426" s="59">
        <v>3</v>
      </c>
      <c r="AC426" s="60">
        <f t="shared" si="181"/>
        <v>219.61500000000001</v>
      </c>
      <c r="AD426" s="60"/>
      <c r="AE426" s="61">
        <f t="shared" si="203"/>
        <v>4.3923000000000005</v>
      </c>
      <c r="AF426" s="61">
        <v>0</v>
      </c>
      <c r="AG426" s="61">
        <v>0</v>
      </c>
      <c r="AH426" s="92"/>
      <c r="AI426" s="112">
        <v>100</v>
      </c>
      <c r="AJ426" s="93">
        <f t="shared" si="182"/>
        <v>115.2227</v>
      </c>
      <c r="AK426" s="94"/>
      <c r="AL426" s="62"/>
      <c r="AM426" s="63">
        <f t="shared" si="183"/>
        <v>100</v>
      </c>
      <c r="AN426" s="63">
        <f t="shared" si="184"/>
        <v>1</v>
      </c>
      <c r="AO426" s="63">
        <f t="shared" si="185"/>
        <v>0</v>
      </c>
      <c r="AP426" s="63"/>
      <c r="AQ426" s="63">
        <f t="shared" si="186"/>
        <v>0</v>
      </c>
      <c r="AR426" s="63">
        <f t="shared" si="187"/>
        <v>0</v>
      </c>
      <c r="AS426" s="63">
        <f t="shared" si="188"/>
        <v>10</v>
      </c>
      <c r="AT426" s="63">
        <f t="shared" si="189"/>
        <v>1</v>
      </c>
      <c r="AU426" s="63">
        <f t="shared" si="190"/>
        <v>5</v>
      </c>
      <c r="AV426" s="63">
        <f t="shared" si="191"/>
        <v>1</v>
      </c>
      <c r="AW426" s="63">
        <f t="shared" si="192"/>
        <v>0</v>
      </c>
      <c r="AX426" s="63">
        <f t="shared" si="193"/>
        <v>0</v>
      </c>
      <c r="AY426" s="64">
        <f t="shared" si="194"/>
        <v>0.22270000000000323</v>
      </c>
      <c r="AZ426" s="65">
        <f t="shared" si="195"/>
        <v>115.2227</v>
      </c>
      <c r="BA426" s="45"/>
      <c r="BB426" s="66">
        <f t="shared" si="196"/>
        <v>115.2227</v>
      </c>
      <c r="BC426" s="62">
        <f t="shared" si="197"/>
        <v>15.222700000000003</v>
      </c>
      <c r="BD426" s="62">
        <f t="shared" si="198"/>
        <v>15.222700000000003</v>
      </c>
      <c r="BE426" s="62">
        <f t="shared" si="199"/>
        <v>15.222700000000003</v>
      </c>
      <c r="BF426" s="62">
        <f t="shared" si="200"/>
        <v>5.2227000000000032</v>
      </c>
      <c r="BG426" s="62">
        <f t="shared" si="201"/>
        <v>0.22270000000000323</v>
      </c>
      <c r="BH426" s="62">
        <f t="shared" si="202"/>
        <v>0.22270000000000323</v>
      </c>
      <c r="BI426" s="62"/>
    </row>
    <row r="427" spans="1:61" ht="30" customHeight="1">
      <c r="A427" s="83">
        <v>415</v>
      </c>
      <c r="B427" s="50" t="s">
        <v>896</v>
      </c>
      <c r="C427" s="84" t="s">
        <v>897</v>
      </c>
      <c r="D427" s="84" t="s">
        <v>898</v>
      </c>
      <c r="E427" s="85" t="s">
        <v>826</v>
      </c>
      <c r="F427" s="68">
        <v>45572</v>
      </c>
      <c r="G427" s="51">
        <v>208</v>
      </c>
      <c r="H427" s="52">
        <v>26</v>
      </c>
      <c r="I427" s="53">
        <f t="shared" si="175"/>
        <v>208</v>
      </c>
      <c r="J427" s="86"/>
      <c r="K427" s="87">
        <f t="shared" si="176"/>
        <v>0</v>
      </c>
      <c r="L427" s="86"/>
      <c r="M427" s="88">
        <f t="shared" si="177"/>
        <v>0</v>
      </c>
      <c r="N427" s="89"/>
      <c r="O427" s="87">
        <f t="shared" si="178"/>
        <v>0</v>
      </c>
      <c r="P427" s="57">
        <v>0</v>
      </c>
      <c r="Q427" s="57">
        <v>0</v>
      </c>
      <c r="R427" s="54"/>
      <c r="S427" s="55">
        <v>0</v>
      </c>
      <c r="T427" s="56"/>
      <c r="U427" s="57">
        <f t="shared" si="179"/>
        <v>0</v>
      </c>
      <c r="V427" s="57">
        <v>10</v>
      </c>
      <c r="W427" s="90">
        <v>7</v>
      </c>
      <c r="X427" s="56"/>
      <c r="Y427" s="91">
        <f t="shared" si="180"/>
        <v>0</v>
      </c>
      <c r="Z427" s="58"/>
      <c r="AA427" s="59"/>
      <c r="AB427" s="59">
        <v>0</v>
      </c>
      <c r="AC427" s="60">
        <f t="shared" si="181"/>
        <v>225</v>
      </c>
      <c r="AD427" s="60"/>
      <c r="AE427" s="61">
        <f t="shared" si="203"/>
        <v>4.5</v>
      </c>
      <c r="AF427" s="61">
        <v>0</v>
      </c>
      <c r="AG427" s="61">
        <v>0</v>
      </c>
      <c r="AH427" s="92"/>
      <c r="AI427" s="112">
        <v>100</v>
      </c>
      <c r="AJ427" s="93">
        <f t="shared" si="182"/>
        <v>120.5</v>
      </c>
      <c r="AK427" s="94"/>
      <c r="AL427" s="62"/>
      <c r="AM427" s="63">
        <f t="shared" si="183"/>
        <v>100</v>
      </c>
      <c r="AN427" s="63">
        <f t="shared" si="184"/>
        <v>1</v>
      </c>
      <c r="AO427" s="63">
        <f t="shared" si="185"/>
        <v>0</v>
      </c>
      <c r="AP427" s="63"/>
      <c r="AQ427" s="63">
        <f t="shared" si="186"/>
        <v>20</v>
      </c>
      <c r="AR427" s="63">
        <f t="shared" si="187"/>
        <v>1</v>
      </c>
      <c r="AS427" s="63">
        <f t="shared" si="188"/>
        <v>0</v>
      </c>
      <c r="AT427" s="63">
        <f t="shared" si="189"/>
        <v>0</v>
      </c>
      <c r="AU427" s="63">
        <f t="shared" si="190"/>
        <v>0</v>
      </c>
      <c r="AV427" s="63">
        <f t="shared" si="191"/>
        <v>0</v>
      </c>
      <c r="AW427" s="63">
        <f t="shared" si="192"/>
        <v>0</v>
      </c>
      <c r="AX427" s="63">
        <f t="shared" si="193"/>
        <v>0</v>
      </c>
      <c r="AY427" s="64">
        <f t="shared" si="194"/>
        <v>0.5</v>
      </c>
      <c r="AZ427" s="65">
        <f t="shared" si="195"/>
        <v>120.5</v>
      </c>
      <c r="BA427" s="45"/>
      <c r="BB427" s="66">
        <f t="shared" si="196"/>
        <v>120.5</v>
      </c>
      <c r="BC427" s="62">
        <f t="shared" si="197"/>
        <v>20.5</v>
      </c>
      <c r="BD427" s="62">
        <f t="shared" si="198"/>
        <v>20.5</v>
      </c>
      <c r="BE427" s="62">
        <f t="shared" si="199"/>
        <v>0.5</v>
      </c>
      <c r="BF427" s="62">
        <f t="shared" si="200"/>
        <v>0.5</v>
      </c>
      <c r="BG427" s="62">
        <f t="shared" si="201"/>
        <v>0.5</v>
      </c>
      <c r="BH427" s="62">
        <f t="shared" si="202"/>
        <v>0.5</v>
      </c>
      <c r="BI427" s="62"/>
    </row>
    <row r="428" spans="1:61" ht="30" customHeight="1">
      <c r="A428" s="83">
        <v>416</v>
      </c>
      <c r="B428" s="50" t="s">
        <v>899</v>
      </c>
      <c r="C428" s="84" t="s">
        <v>336</v>
      </c>
      <c r="D428" s="84" t="s">
        <v>668</v>
      </c>
      <c r="E428" s="85" t="s">
        <v>826</v>
      </c>
      <c r="F428" s="68">
        <v>45572</v>
      </c>
      <c r="G428" s="51">
        <v>208</v>
      </c>
      <c r="H428" s="52">
        <v>26</v>
      </c>
      <c r="I428" s="53">
        <f t="shared" si="175"/>
        <v>208</v>
      </c>
      <c r="J428" s="86"/>
      <c r="K428" s="87">
        <f t="shared" si="176"/>
        <v>0</v>
      </c>
      <c r="L428" s="86"/>
      <c r="M428" s="88">
        <f t="shared" si="177"/>
        <v>0</v>
      </c>
      <c r="N428" s="89"/>
      <c r="O428" s="87">
        <f t="shared" si="178"/>
        <v>0</v>
      </c>
      <c r="P428" s="57">
        <v>0</v>
      </c>
      <c r="Q428" s="57">
        <v>0</v>
      </c>
      <c r="R428" s="54"/>
      <c r="S428" s="55">
        <v>0</v>
      </c>
      <c r="T428" s="56"/>
      <c r="U428" s="57">
        <f t="shared" si="179"/>
        <v>0</v>
      </c>
      <c r="V428" s="57">
        <v>9.6150000000000002</v>
      </c>
      <c r="W428" s="90">
        <v>7</v>
      </c>
      <c r="X428" s="56">
        <v>8</v>
      </c>
      <c r="Y428" s="91">
        <f t="shared" si="180"/>
        <v>8</v>
      </c>
      <c r="Z428" s="58"/>
      <c r="AA428" s="59"/>
      <c r="AB428" s="59">
        <v>0</v>
      </c>
      <c r="AC428" s="60">
        <f t="shared" si="181"/>
        <v>216.61500000000001</v>
      </c>
      <c r="AD428" s="60"/>
      <c r="AE428" s="61">
        <f t="shared" si="203"/>
        <v>4.3323</v>
      </c>
      <c r="AF428" s="61">
        <v>0</v>
      </c>
      <c r="AG428" s="61">
        <v>0</v>
      </c>
      <c r="AH428" s="92"/>
      <c r="AI428" s="112">
        <v>100</v>
      </c>
      <c r="AJ428" s="93">
        <f t="shared" si="182"/>
        <v>112.28270000000001</v>
      </c>
      <c r="AK428" s="94"/>
      <c r="AL428" s="62"/>
      <c r="AM428" s="63">
        <f t="shared" si="183"/>
        <v>100</v>
      </c>
      <c r="AN428" s="63">
        <f t="shared" si="184"/>
        <v>1</v>
      </c>
      <c r="AO428" s="63">
        <f t="shared" si="185"/>
        <v>0</v>
      </c>
      <c r="AP428" s="63"/>
      <c r="AQ428" s="63">
        <f t="shared" si="186"/>
        <v>0</v>
      </c>
      <c r="AR428" s="63">
        <f t="shared" si="187"/>
        <v>0</v>
      </c>
      <c r="AS428" s="63">
        <f t="shared" si="188"/>
        <v>10</v>
      </c>
      <c r="AT428" s="63">
        <f t="shared" si="189"/>
        <v>1</v>
      </c>
      <c r="AU428" s="63">
        <f t="shared" si="190"/>
        <v>0</v>
      </c>
      <c r="AV428" s="63">
        <f t="shared" si="191"/>
        <v>0</v>
      </c>
      <c r="AW428" s="63">
        <f t="shared" si="192"/>
        <v>2</v>
      </c>
      <c r="AX428" s="63">
        <f t="shared" si="193"/>
        <v>2</v>
      </c>
      <c r="AY428" s="64">
        <f t="shared" si="194"/>
        <v>0.2827000000000055</v>
      </c>
      <c r="AZ428" s="65">
        <f t="shared" si="195"/>
        <v>112.28270000000001</v>
      </c>
      <c r="BA428" s="45"/>
      <c r="BB428" s="66">
        <f t="shared" si="196"/>
        <v>112.28270000000001</v>
      </c>
      <c r="BC428" s="62">
        <f t="shared" si="197"/>
        <v>12.282700000000006</v>
      </c>
      <c r="BD428" s="62">
        <f t="shared" si="198"/>
        <v>12.282700000000006</v>
      </c>
      <c r="BE428" s="62">
        <f t="shared" si="199"/>
        <v>12.282700000000006</v>
      </c>
      <c r="BF428" s="62">
        <f t="shared" si="200"/>
        <v>2.2827000000000055</v>
      </c>
      <c r="BG428" s="62">
        <f t="shared" si="201"/>
        <v>2.2827000000000055</v>
      </c>
      <c r="BH428" s="62">
        <f t="shared" si="202"/>
        <v>0.2827000000000055</v>
      </c>
      <c r="BI428" s="62"/>
    </row>
    <row r="429" spans="1:61" ht="30" customHeight="1">
      <c r="A429" s="83">
        <v>417</v>
      </c>
      <c r="B429" s="50" t="s">
        <v>900</v>
      </c>
      <c r="C429" s="84" t="s">
        <v>901</v>
      </c>
      <c r="D429" s="84" t="s">
        <v>543</v>
      </c>
      <c r="E429" s="85" t="s">
        <v>826</v>
      </c>
      <c r="F429" s="68">
        <v>45575</v>
      </c>
      <c r="G429" s="51">
        <v>208</v>
      </c>
      <c r="H429" s="52">
        <v>26</v>
      </c>
      <c r="I429" s="53">
        <f t="shared" ref="I429:I487" si="204">G429/IF(H429&gt;26,30,26)*H429</f>
        <v>208</v>
      </c>
      <c r="J429" s="86"/>
      <c r="K429" s="87">
        <f t="shared" ref="K429:K487" si="205">G429/26/8*1.5*J429</f>
        <v>0</v>
      </c>
      <c r="L429" s="86"/>
      <c r="M429" s="88">
        <f t="shared" ref="M429:M487" si="206">G429/26/8*2*L429</f>
        <v>0</v>
      </c>
      <c r="N429" s="89"/>
      <c r="O429" s="87">
        <f t="shared" ref="O429:O487" si="207">(G429/26/8*2)*N429</f>
        <v>0</v>
      </c>
      <c r="P429" s="57">
        <v>0</v>
      </c>
      <c r="Q429" s="57">
        <v>0</v>
      </c>
      <c r="R429" s="54"/>
      <c r="S429" s="55">
        <v>0</v>
      </c>
      <c r="T429" s="56"/>
      <c r="U429" s="57">
        <f t="shared" ref="U429:U487" si="208">G429/26*T429</f>
        <v>0</v>
      </c>
      <c r="V429" s="57">
        <v>9.7959999999999994</v>
      </c>
      <c r="W429" s="90">
        <v>7</v>
      </c>
      <c r="X429" s="56">
        <v>4.22</v>
      </c>
      <c r="Y429" s="91">
        <f t="shared" ref="Y429:Y487" si="209">G429/26/8*X429</f>
        <v>4.22</v>
      </c>
      <c r="Z429" s="58"/>
      <c r="AA429" s="59"/>
      <c r="AB429" s="59">
        <v>0</v>
      </c>
      <c r="AC429" s="60">
        <f t="shared" ref="AC429:AC487" si="210">I429+K429+M429+O429+P429+Q429+R429+S429+U429+V429+W429-Y429-Z429-AA429+AB429</f>
        <v>220.57599999999999</v>
      </c>
      <c r="AD429" s="60"/>
      <c r="AE429" s="61">
        <f t="shared" si="203"/>
        <v>4.4115200000000003</v>
      </c>
      <c r="AF429" s="61">
        <v>0</v>
      </c>
      <c r="AG429" s="61">
        <v>0</v>
      </c>
      <c r="AH429" s="92"/>
      <c r="AI429" s="112">
        <v>100</v>
      </c>
      <c r="AJ429" s="93">
        <f t="shared" ref="AJ429:AJ487" si="211">AC429-AE429-AD429-AF429-AG429-AH429-AI429</f>
        <v>116.16448</v>
      </c>
      <c r="AK429" s="94"/>
      <c r="AL429" s="62"/>
      <c r="AM429" s="63">
        <f t="shared" ref="AM429:AM487" si="212">100*AN429</f>
        <v>100</v>
      </c>
      <c r="AN429" s="63">
        <f t="shared" ref="AN429:AN487" si="213">INT(BB429/100)</f>
        <v>1</v>
      </c>
      <c r="AO429" s="63">
        <f t="shared" ref="AO429:AO487" si="214">50*AP429</f>
        <v>0</v>
      </c>
      <c r="AP429" s="63"/>
      <c r="AQ429" s="63">
        <f t="shared" ref="AQ429:AQ487" si="215">20*AR429</f>
        <v>0</v>
      </c>
      <c r="AR429" s="63">
        <f t="shared" ref="AR429:AR487" si="216">INT(BD429/20)</f>
        <v>0</v>
      </c>
      <c r="AS429" s="63">
        <f t="shared" ref="AS429:AS487" si="217">10*AT429</f>
        <v>10</v>
      </c>
      <c r="AT429" s="63">
        <f t="shared" ref="AT429:AT487" si="218">INT(BE429/10)</f>
        <v>1</v>
      </c>
      <c r="AU429" s="63">
        <f t="shared" ref="AU429:AU487" si="219">5*AV429</f>
        <v>5</v>
      </c>
      <c r="AV429" s="63">
        <f t="shared" ref="AV429:AV487" si="220">INT(BF429/5)</f>
        <v>1</v>
      </c>
      <c r="AW429" s="63">
        <f t="shared" ref="AW429:AW487" si="221">1*AX429</f>
        <v>1</v>
      </c>
      <c r="AX429" s="63">
        <f t="shared" ref="AX429:AX487" si="222">INT(BG429/1)</f>
        <v>1</v>
      </c>
      <c r="AY429" s="64">
        <f t="shared" ref="AY429:AY487" si="223">BH429</f>
        <v>0.16447999999999752</v>
      </c>
      <c r="AZ429" s="65">
        <f t="shared" ref="AZ429:AZ487" si="224">AM429+AO429+AQ429+AS429+AU429+AW429+AY429</f>
        <v>116.16448</v>
      </c>
      <c r="BA429" s="45"/>
      <c r="BB429" s="66">
        <f t="shared" ref="BB429:BB487" si="225">AJ429-0</f>
        <v>116.16448</v>
      </c>
      <c r="BC429" s="62">
        <f t="shared" ref="BC429:BC487" si="226">BB429-AM429</f>
        <v>16.164479999999998</v>
      </c>
      <c r="BD429" s="62">
        <f t="shared" ref="BD429:BD487" si="227">BC429-AO429</f>
        <v>16.164479999999998</v>
      </c>
      <c r="BE429" s="62">
        <f t="shared" ref="BE429:BE487" si="228">BD429-AQ429</f>
        <v>16.164479999999998</v>
      </c>
      <c r="BF429" s="62">
        <f t="shared" ref="BF429:BF487" si="229">BE429-AS429</f>
        <v>6.1644799999999975</v>
      </c>
      <c r="BG429" s="62">
        <f t="shared" ref="BG429:BG487" si="230">BF429-AU429</f>
        <v>1.1644799999999975</v>
      </c>
      <c r="BH429" s="62">
        <f t="shared" ref="BH429:BH487" si="231">BG429-AW429</f>
        <v>0.16447999999999752</v>
      </c>
      <c r="BI429" s="62"/>
    </row>
    <row r="430" spans="1:61" ht="30" customHeight="1">
      <c r="A430" s="83">
        <v>418</v>
      </c>
      <c r="B430" s="50" t="s">
        <v>902</v>
      </c>
      <c r="C430" s="84" t="s">
        <v>903</v>
      </c>
      <c r="D430" s="84" t="s">
        <v>904</v>
      </c>
      <c r="E430" s="85" t="s">
        <v>826</v>
      </c>
      <c r="F430" s="68">
        <v>45588</v>
      </c>
      <c r="G430" s="51">
        <v>208</v>
      </c>
      <c r="H430" s="52">
        <v>26</v>
      </c>
      <c r="I430" s="53">
        <f t="shared" si="204"/>
        <v>208</v>
      </c>
      <c r="J430" s="86"/>
      <c r="K430" s="87">
        <f t="shared" si="205"/>
        <v>0</v>
      </c>
      <c r="L430" s="86"/>
      <c r="M430" s="88">
        <f t="shared" si="206"/>
        <v>0</v>
      </c>
      <c r="N430" s="89"/>
      <c r="O430" s="87">
        <f t="shared" si="207"/>
        <v>0</v>
      </c>
      <c r="P430" s="57">
        <v>0</v>
      </c>
      <c r="Q430" s="57">
        <v>0</v>
      </c>
      <c r="R430" s="54"/>
      <c r="S430" s="55">
        <v>0</v>
      </c>
      <c r="T430" s="56"/>
      <c r="U430" s="57">
        <f t="shared" si="208"/>
        <v>0</v>
      </c>
      <c r="V430" s="57">
        <v>9.9730000000000008</v>
      </c>
      <c r="W430" s="90">
        <v>7</v>
      </c>
      <c r="X430" s="56">
        <v>0.57999999999999996</v>
      </c>
      <c r="Y430" s="91">
        <f t="shared" si="209"/>
        <v>0.57999999999999996</v>
      </c>
      <c r="Z430" s="58"/>
      <c r="AA430" s="59"/>
      <c r="AB430" s="59">
        <v>3</v>
      </c>
      <c r="AC430" s="60">
        <f t="shared" si="210"/>
        <v>227.393</v>
      </c>
      <c r="AD430" s="60"/>
      <c r="AE430" s="61">
        <f t="shared" si="203"/>
        <v>4.54786</v>
      </c>
      <c r="AF430" s="61">
        <v>0</v>
      </c>
      <c r="AG430" s="61">
        <v>0</v>
      </c>
      <c r="AH430" s="92"/>
      <c r="AI430" s="112">
        <v>100</v>
      </c>
      <c r="AJ430" s="93">
        <f t="shared" si="211"/>
        <v>122.84514000000001</v>
      </c>
      <c r="AK430" s="94"/>
      <c r="AL430" s="62"/>
      <c r="AM430" s="63">
        <f t="shared" si="212"/>
        <v>100</v>
      </c>
      <c r="AN430" s="63">
        <f t="shared" si="213"/>
        <v>1</v>
      </c>
      <c r="AO430" s="63">
        <f t="shared" si="214"/>
        <v>0</v>
      </c>
      <c r="AP430" s="63"/>
      <c r="AQ430" s="63">
        <f t="shared" si="215"/>
        <v>20</v>
      </c>
      <c r="AR430" s="63">
        <f t="shared" si="216"/>
        <v>1</v>
      </c>
      <c r="AS430" s="63">
        <f t="shared" si="217"/>
        <v>0</v>
      </c>
      <c r="AT430" s="63">
        <f t="shared" si="218"/>
        <v>0</v>
      </c>
      <c r="AU430" s="63">
        <f t="shared" si="219"/>
        <v>0</v>
      </c>
      <c r="AV430" s="63">
        <f t="shared" si="220"/>
        <v>0</v>
      </c>
      <c r="AW430" s="63">
        <f t="shared" si="221"/>
        <v>2</v>
      </c>
      <c r="AX430" s="63">
        <f t="shared" si="222"/>
        <v>2</v>
      </c>
      <c r="AY430" s="64">
        <f t="shared" si="223"/>
        <v>0.84514000000001488</v>
      </c>
      <c r="AZ430" s="65">
        <f t="shared" si="224"/>
        <v>122.84514000000001</v>
      </c>
      <c r="BA430" s="45"/>
      <c r="BB430" s="66">
        <f t="shared" si="225"/>
        <v>122.84514000000001</v>
      </c>
      <c r="BC430" s="62">
        <f t="shared" si="226"/>
        <v>22.845140000000015</v>
      </c>
      <c r="BD430" s="62">
        <f t="shared" si="227"/>
        <v>22.845140000000015</v>
      </c>
      <c r="BE430" s="62">
        <f t="shared" si="228"/>
        <v>2.8451400000000149</v>
      </c>
      <c r="BF430" s="62">
        <f t="shared" si="229"/>
        <v>2.8451400000000149</v>
      </c>
      <c r="BG430" s="62">
        <f t="shared" si="230"/>
        <v>2.8451400000000149</v>
      </c>
      <c r="BH430" s="62">
        <f t="shared" si="231"/>
        <v>0.84514000000001488</v>
      </c>
      <c r="BI430" s="62"/>
    </row>
    <row r="431" spans="1:61" ht="30" customHeight="1">
      <c r="A431" s="83">
        <v>419</v>
      </c>
      <c r="B431" s="50" t="s">
        <v>905</v>
      </c>
      <c r="C431" s="84" t="s">
        <v>906</v>
      </c>
      <c r="D431" s="84" t="s">
        <v>907</v>
      </c>
      <c r="E431" s="85" t="s">
        <v>826</v>
      </c>
      <c r="F431" s="68">
        <v>45600</v>
      </c>
      <c r="G431" s="51">
        <v>208</v>
      </c>
      <c r="H431" s="52">
        <v>26</v>
      </c>
      <c r="I431" s="53">
        <f t="shared" si="204"/>
        <v>208</v>
      </c>
      <c r="J431" s="86"/>
      <c r="K431" s="87">
        <f t="shared" si="205"/>
        <v>0</v>
      </c>
      <c r="L431" s="86"/>
      <c r="M431" s="88">
        <f t="shared" si="206"/>
        <v>0</v>
      </c>
      <c r="N431" s="89"/>
      <c r="O431" s="87">
        <f t="shared" si="207"/>
        <v>0</v>
      </c>
      <c r="P431" s="57">
        <v>0</v>
      </c>
      <c r="Q431" s="57">
        <v>0</v>
      </c>
      <c r="R431" s="54"/>
      <c r="S431" s="55">
        <v>0</v>
      </c>
      <c r="T431" s="56"/>
      <c r="U431" s="57">
        <f t="shared" si="208"/>
        <v>0</v>
      </c>
      <c r="V431" s="57">
        <v>10</v>
      </c>
      <c r="W431" s="90">
        <v>7</v>
      </c>
      <c r="X431" s="56"/>
      <c r="Y431" s="91">
        <f t="shared" si="209"/>
        <v>0</v>
      </c>
      <c r="Z431" s="58"/>
      <c r="AA431" s="59"/>
      <c r="AB431" s="59">
        <v>0</v>
      </c>
      <c r="AC431" s="60">
        <f t="shared" si="210"/>
        <v>225</v>
      </c>
      <c r="AD431" s="60"/>
      <c r="AE431" s="61">
        <f t="shared" si="203"/>
        <v>4.5</v>
      </c>
      <c r="AF431" s="61">
        <v>0</v>
      </c>
      <c r="AG431" s="61">
        <v>0</v>
      </c>
      <c r="AH431" s="92"/>
      <c r="AI431" s="112">
        <v>100</v>
      </c>
      <c r="AJ431" s="93">
        <f t="shared" si="211"/>
        <v>120.5</v>
      </c>
      <c r="AK431" s="94"/>
      <c r="AL431" s="62"/>
      <c r="AM431" s="63">
        <f t="shared" si="212"/>
        <v>100</v>
      </c>
      <c r="AN431" s="63">
        <f t="shared" si="213"/>
        <v>1</v>
      </c>
      <c r="AO431" s="63">
        <f t="shared" si="214"/>
        <v>0</v>
      </c>
      <c r="AP431" s="63"/>
      <c r="AQ431" s="63">
        <f t="shared" si="215"/>
        <v>20</v>
      </c>
      <c r="AR431" s="63">
        <f t="shared" si="216"/>
        <v>1</v>
      </c>
      <c r="AS431" s="63">
        <f t="shared" si="217"/>
        <v>0</v>
      </c>
      <c r="AT431" s="63">
        <f t="shared" si="218"/>
        <v>0</v>
      </c>
      <c r="AU431" s="63">
        <f t="shared" si="219"/>
        <v>0</v>
      </c>
      <c r="AV431" s="63">
        <f t="shared" si="220"/>
        <v>0</v>
      </c>
      <c r="AW431" s="63">
        <f t="shared" si="221"/>
        <v>0</v>
      </c>
      <c r="AX431" s="63">
        <f t="shared" si="222"/>
        <v>0</v>
      </c>
      <c r="AY431" s="64">
        <f t="shared" si="223"/>
        <v>0.5</v>
      </c>
      <c r="AZ431" s="65">
        <f t="shared" si="224"/>
        <v>120.5</v>
      </c>
      <c r="BA431" s="45"/>
      <c r="BB431" s="66">
        <f t="shared" si="225"/>
        <v>120.5</v>
      </c>
      <c r="BC431" s="62">
        <f t="shared" si="226"/>
        <v>20.5</v>
      </c>
      <c r="BD431" s="62">
        <f t="shared" si="227"/>
        <v>20.5</v>
      </c>
      <c r="BE431" s="62">
        <f t="shared" si="228"/>
        <v>0.5</v>
      </c>
      <c r="BF431" s="62">
        <f t="shared" si="229"/>
        <v>0.5</v>
      </c>
      <c r="BG431" s="62">
        <f t="shared" si="230"/>
        <v>0.5</v>
      </c>
      <c r="BH431" s="62">
        <f t="shared" si="231"/>
        <v>0.5</v>
      </c>
      <c r="BI431" s="62"/>
    </row>
    <row r="432" spans="1:61" ht="30" customHeight="1">
      <c r="A432" s="83">
        <v>420</v>
      </c>
      <c r="B432" s="50" t="s">
        <v>908</v>
      </c>
      <c r="C432" s="84" t="s">
        <v>909</v>
      </c>
      <c r="D432" s="84" t="s">
        <v>910</v>
      </c>
      <c r="E432" s="85" t="s">
        <v>826</v>
      </c>
      <c r="F432" s="68">
        <v>45600</v>
      </c>
      <c r="G432" s="51">
        <v>208</v>
      </c>
      <c r="H432" s="52">
        <v>26</v>
      </c>
      <c r="I432" s="53">
        <f t="shared" si="204"/>
        <v>208</v>
      </c>
      <c r="J432" s="86"/>
      <c r="K432" s="87">
        <f t="shared" si="205"/>
        <v>0</v>
      </c>
      <c r="L432" s="86"/>
      <c r="M432" s="88">
        <f t="shared" si="206"/>
        <v>0</v>
      </c>
      <c r="N432" s="89"/>
      <c r="O432" s="87">
        <f t="shared" si="207"/>
        <v>0</v>
      </c>
      <c r="P432" s="57">
        <v>0</v>
      </c>
      <c r="Q432" s="57">
        <v>0</v>
      </c>
      <c r="R432" s="54"/>
      <c r="S432" s="55">
        <v>0</v>
      </c>
      <c r="T432" s="56"/>
      <c r="U432" s="57">
        <f t="shared" si="208"/>
        <v>0</v>
      </c>
      <c r="V432" s="57">
        <v>10</v>
      </c>
      <c r="W432" s="90">
        <v>7</v>
      </c>
      <c r="X432" s="56"/>
      <c r="Y432" s="91">
        <f t="shared" si="209"/>
        <v>0</v>
      </c>
      <c r="Z432" s="58"/>
      <c r="AA432" s="59"/>
      <c r="AB432" s="59">
        <v>0</v>
      </c>
      <c r="AC432" s="60">
        <f t="shared" si="210"/>
        <v>225</v>
      </c>
      <c r="AD432" s="60"/>
      <c r="AE432" s="61">
        <f t="shared" si="203"/>
        <v>4.5</v>
      </c>
      <c r="AF432" s="61">
        <v>0</v>
      </c>
      <c r="AG432" s="61">
        <v>0</v>
      </c>
      <c r="AH432" s="92"/>
      <c r="AI432" s="112">
        <v>100</v>
      </c>
      <c r="AJ432" s="93">
        <f t="shared" si="211"/>
        <v>120.5</v>
      </c>
      <c r="AK432" s="94"/>
      <c r="AL432" s="62"/>
      <c r="AM432" s="63">
        <f t="shared" si="212"/>
        <v>100</v>
      </c>
      <c r="AN432" s="63">
        <f t="shared" si="213"/>
        <v>1</v>
      </c>
      <c r="AO432" s="63">
        <f t="shared" si="214"/>
        <v>0</v>
      </c>
      <c r="AP432" s="63"/>
      <c r="AQ432" s="63">
        <f t="shared" si="215"/>
        <v>20</v>
      </c>
      <c r="AR432" s="63">
        <f t="shared" si="216"/>
        <v>1</v>
      </c>
      <c r="AS432" s="63">
        <f t="shared" si="217"/>
        <v>0</v>
      </c>
      <c r="AT432" s="63">
        <f t="shared" si="218"/>
        <v>0</v>
      </c>
      <c r="AU432" s="63">
        <f t="shared" si="219"/>
        <v>0</v>
      </c>
      <c r="AV432" s="63">
        <f t="shared" si="220"/>
        <v>0</v>
      </c>
      <c r="AW432" s="63">
        <f t="shared" si="221"/>
        <v>0</v>
      </c>
      <c r="AX432" s="63">
        <f t="shared" si="222"/>
        <v>0</v>
      </c>
      <c r="AY432" s="64">
        <f t="shared" si="223"/>
        <v>0.5</v>
      </c>
      <c r="AZ432" s="65">
        <f t="shared" si="224"/>
        <v>120.5</v>
      </c>
      <c r="BA432" s="45"/>
      <c r="BB432" s="66">
        <f t="shared" si="225"/>
        <v>120.5</v>
      </c>
      <c r="BC432" s="62">
        <f t="shared" si="226"/>
        <v>20.5</v>
      </c>
      <c r="BD432" s="62">
        <f t="shared" si="227"/>
        <v>20.5</v>
      </c>
      <c r="BE432" s="62">
        <f t="shared" si="228"/>
        <v>0.5</v>
      </c>
      <c r="BF432" s="62">
        <f t="shared" si="229"/>
        <v>0.5</v>
      </c>
      <c r="BG432" s="62">
        <f t="shared" si="230"/>
        <v>0.5</v>
      </c>
      <c r="BH432" s="62">
        <f t="shared" si="231"/>
        <v>0.5</v>
      </c>
      <c r="BI432" s="62"/>
    </row>
    <row r="433" spans="1:61" ht="30" customHeight="1">
      <c r="A433" s="83">
        <v>421</v>
      </c>
      <c r="B433" s="50" t="s">
        <v>911</v>
      </c>
      <c r="C433" s="84" t="s">
        <v>334</v>
      </c>
      <c r="D433" s="84" t="s">
        <v>912</v>
      </c>
      <c r="E433" s="85" t="s">
        <v>826</v>
      </c>
      <c r="F433" s="68">
        <v>45604</v>
      </c>
      <c r="G433" s="51">
        <v>208</v>
      </c>
      <c r="H433" s="52">
        <v>26</v>
      </c>
      <c r="I433" s="53">
        <f t="shared" si="204"/>
        <v>208</v>
      </c>
      <c r="J433" s="86"/>
      <c r="K433" s="87">
        <f t="shared" si="205"/>
        <v>0</v>
      </c>
      <c r="L433" s="86"/>
      <c r="M433" s="88">
        <f t="shared" si="206"/>
        <v>0</v>
      </c>
      <c r="N433" s="89"/>
      <c r="O433" s="87">
        <f t="shared" si="207"/>
        <v>0</v>
      </c>
      <c r="P433" s="57">
        <v>0</v>
      </c>
      <c r="Q433" s="57">
        <v>0</v>
      </c>
      <c r="R433" s="54"/>
      <c r="S433" s="55">
        <v>0</v>
      </c>
      <c r="T433" s="56"/>
      <c r="U433" s="57">
        <f t="shared" si="208"/>
        <v>0</v>
      </c>
      <c r="V433" s="57">
        <v>10</v>
      </c>
      <c r="W433" s="90">
        <v>7</v>
      </c>
      <c r="X433" s="56"/>
      <c r="Y433" s="91">
        <f t="shared" si="209"/>
        <v>0</v>
      </c>
      <c r="Z433" s="58"/>
      <c r="AA433" s="59"/>
      <c r="AB433" s="59">
        <v>0</v>
      </c>
      <c r="AC433" s="60">
        <f t="shared" si="210"/>
        <v>225</v>
      </c>
      <c r="AD433" s="60"/>
      <c r="AE433" s="61">
        <f t="shared" si="203"/>
        <v>4.5</v>
      </c>
      <c r="AF433" s="61">
        <v>0</v>
      </c>
      <c r="AG433" s="61">
        <v>0</v>
      </c>
      <c r="AH433" s="92"/>
      <c r="AI433" s="112">
        <v>100</v>
      </c>
      <c r="AJ433" s="93">
        <f t="shared" si="211"/>
        <v>120.5</v>
      </c>
      <c r="AK433" s="94"/>
      <c r="AL433" s="62"/>
      <c r="AM433" s="63">
        <f t="shared" si="212"/>
        <v>100</v>
      </c>
      <c r="AN433" s="63">
        <f t="shared" si="213"/>
        <v>1</v>
      </c>
      <c r="AO433" s="63">
        <f t="shared" si="214"/>
        <v>0</v>
      </c>
      <c r="AP433" s="63"/>
      <c r="AQ433" s="63">
        <f t="shared" si="215"/>
        <v>20</v>
      </c>
      <c r="AR433" s="63">
        <f t="shared" si="216"/>
        <v>1</v>
      </c>
      <c r="AS433" s="63">
        <f t="shared" si="217"/>
        <v>0</v>
      </c>
      <c r="AT433" s="63">
        <f t="shared" si="218"/>
        <v>0</v>
      </c>
      <c r="AU433" s="63">
        <f t="shared" si="219"/>
        <v>0</v>
      </c>
      <c r="AV433" s="63">
        <f t="shared" si="220"/>
        <v>0</v>
      </c>
      <c r="AW433" s="63">
        <f t="shared" si="221"/>
        <v>0</v>
      </c>
      <c r="AX433" s="63">
        <f t="shared" si="222"/>
        <v>0</v>
      </c>
      <c r="AY433" s="64">
        <f t="shared" si="223"/>
        <v>0.5</v>
      </c>
      <c r="AZ433" s="65">
        <f t="shared" si="224"/>
        <v>120.5</v>
      </c>
      <c r="BA433" s="45"/>
      <c r="BB433" s="66">
        <f t="shared" si="225"/>
        <v>120.5</v>
      </c>
      <c r="BC433" s="62">
        <f t="shared" si="226"/>
        <v>20.5</v>
      </c>
      <c r="BD433" s="62">
        <f t="shared" si="227"/>
        <v>20.5</v>
      </c>
      <c r="BE433" s="62">
        <f t="shared" si="228"/>
        <v>0.5</v>
      </c>
      <c r="BF433" s="62">
        <f t="shared" si="229"/>
        <v>0.5</v>
      </c>
      <c r="BG433" s="62">
        <f t="shared" si="230"/>
        <v>0.5</v>
      </c>
      <c r="BH433" s="62">
        <f t="shared" si="231"/>
        <v>0.5</v>
      </c>
      <c r="BI433" s="62"/>
    </row>
    <row r="434" spans="1:61" ht="30" customHeight="1">
      <c r="A434" s="83">
        <v>422</v>
      </c>
      <c r="B434" s="50" t="s">
        <v>913</v>
      </c>
      <c r="C434" s="84" t="s">
        <v>914</v>
      </c>
      <c r="D434" s="84" t="s">
        <v>915</v>
      </c>
      <c r="E434" s="85" t="s">
        <v>826</v>
      </c>
      <c r="F434" s="68">
        <v>45604</v>
      </c>
      <c r="G434" s="51">
        <v>208</v>
      </c>
      <c r="H434" s="52">
        <v>26</v>
      </c>
      <c r="I434" s="53">
        <f t="shared" si="204"/>
        <v>208</v>
      </c>
      <c r="J434" s="86"/>
      <c r="K434" s="87">
        <f t="shared" si="205"/>
        <v>0</v>
      </c>
      <c r="L434" s="86"/>
      <c r="M434" s="88">
        <f t="shared" si="206"/>
        <v>0</v>
      </c>
      <c r="N434" s="89"/>
      <c r="O434" s="87">
        <f t="shared" si="207"/>
        <v>0</v>
      </c>
      <c r="P434" s="57">
        <v>0</v>
      </c>
      <c r="Q434" s="57">
        <v>0</v>
      </c>
      <c r="R434" s="54"/>
      <c r="S434" s="55">
        <v>0</v>
      </c>
      <c r="T434" s="56"/>
      <c r="U434" s="57">
        <f t="shared" si="208"/>
        <v>0</v>
      </c>
      <c r="V434" s="57">
        <v>0</v>
      </c>
      <c r="W434" s="90">
        <v>7</v>
      </c>
      <c r="X434" s="56">
        <v>33.32</v>
      </c>
      <c r="Y434" s="91">
        <f t="shared" si="209"/>
        <v>33.32</v>
      </c>
      <c r="Z434" s="58"/>
      <c r="AA434" s="59"/>
      <c r="AB434" s="59">
        <v>0</v>
      </c>
      <c r="AC434" s="60">
        <f t="shared" si="210"/>
        <v>181.68</v>
      </c>
      <c r="AD434" s="60"/>
      <c r="AE434" s="61">
        <f t="shared" si="203"/>
        <v>3.6336000000000004</v>
      </c>
      <c r="AF434" s="61">
        <v>0</v>
      </c>
      <c r="AG434" s="61">
        <v>0</v>
      </c>
      <c r="AH434" s="92"/>
      <c r="AI434" s="112">
        <v>100</v>
      </c>
      <c r="AJ434" s="93">
        <f t="shared" si="211"/>
        <v>78.046400000000006</v>
      </c>
      <c r="AK434" s="94"/>
      <c r="AL434" s="62"/>
      <c r="AM434" s="63">
        <f t="shared" si="212"/>
        <v>0</v>
      </c>
      <c r="AN434" s="63">
        <f t="shared" si="213"/>
        <v>0</v>
      </c>
      <c r="AO434" s="63">
        <f t="shared" si="214"/>
        <v>0</v>
      </c>
      <c r="AP434" s="63"/>
      <c r="AQ434" s="63">
        <f t="shared" si="215"/>
        <v>60</v>
      </c>
      <c r="AR434" s="63">
        <f t="shared" si="216"/>
        <v>3</v>
      </c>
      <c r="AS434" s="63">
        <f t="shared" si="217"/>
        <v>10</v>
      </c>
      <c r="AT434" s="63">
        <f t="shared" si="218"/>
        <v>1</v>
      </c>
      <c r="AU434" s="63">
        <f t="shared" si="219"/>
        <v>5</v>
      </c>
      <c r="AV434" s="63">
        <f t="shared" si="220"/>
        <v>1</v>
      </c>
      <c r="AW434" s="63">
        <f t="shared" si="221"/>
        <v>3</v>
      </c>
      <c r="AX434" s="63">
        <f t="shared" si="222"/>
        <v>3</v>
      </c>
      <c r="AY434" s="64">
        <f t="shared" si="223"/>
        <v>4.6400000000005548E-2</v>
      </c>
      <c r="AZ434" s="65">
        <f t="shared" si="224"/>
        <v>78.046400000000006</v>
      </c>
      <c r="BA434" s="45"/>
      <c r="BB434" s="66">
        <f t="shared" si="225"/>
        <v>78.046400000000006</v>
      </c>
      <c r="BC434" s="62">
        <f t="shared" si="226"/>
        <v>78.046400000000006</v>
      </c>
      <c r="BD434" s="62">
        <f t="shared" si="227"/>
        <v>78.046400000000006</v>
      </c>
      <c r="BE434" s="62">
        <f t="shared" si="228"/>
        <v>18.046400000000006</v>
      </c>
      <c r="BF434" s="62">
        <f t="shared" si="229"/>
        <v>8.0464000000000055</v>
      </c>
      <c r="BG434" s="62">
        <f t="shared" si="230"/>
        <v>3.0464000000000055</v>
      </c>
      <c r="BH434" s="62">
        <f t="shared" si="231"/>
        <v>4.6400000000005548E-2</v>
      </c>
      <c r="BI434" s="62"/>
    </row>
    <row r="435" spans="1:61" ht="30" customHeight="1">
      <c r="A435" s="83">
        <v>423</v>
      </c>
      <c r="B435" s="50" t="s">
        <v>916</v>
      </c>
      <c r="C435" s="84" t="s">
        <v>245</v>
      </c>
      <c r="D435" s="84" t="s">
        <v>828</v>
      </c>
      <c r="E435" s="85" t="s">
        <v>826</v>
      </c>
      <c r="F435" s="68">
        <v>45629</v>
      </c>
      <c r="G435" s="51">
        <v>208</v>
      </c>
      <c r="H435" s="52">
        <v>26</v>
      </c>
      <c r="I435" s="53">
        <f t="shared" si="204"/>
        <v>208</v>
      </c>
      <c r="J435" s="86"/>
      <c r="K435" s="87">
        <f t="shared" si="205"/>
        <v>0</v>
      </c>
      <c r="L435" s="86"/>
      <c r="M435" s="88">
        <f t="shared" si="206"/>
        <v>0</v>
      </c>
      <c r="N435" s="89"/>
      <c r="O435" s="87">
        <f t="shared" si="207"/>
        <v>0</v>
      </c>
      <c r="P435" s="57">
        <v>0</v>
      </c>
      <c r="Q435" s="57">
        <v>0</v>
      </c>
      <c r="R435" s="54"/>
      <c r="S435" s="55">
        <v>0</v>
      </c>
      <c r="T435" s="56"/>
      <c r="U435" s="57">
        <f t="shared" si="208"/>
        <v>0</v>
      </c>
      <c r="V435" s="57">
        <v>0</v>
      </c>
      <c r="W435" s="90">
        <v>7</v>
      </c>
      <c r="X435" s="56">
        <v>23.13</v>
      </c>
      <c r="Y435" s="91">
        <f t="shared" si="209"/>
        <v>23.13</v>
      </c>
      <c r="Z435" s="58"/>
      <c r="AA435" s="59"/>
      <c r="AB435" s="59">
        <v>0</v>
      </c>
      <c r="AC435" s="60">
        <f t="shared" si="210"/>
        <v>191.87</v>
      </c>
      <c r="AD435" s="60"/>
      <c r="AE435" s="61">
        <f t="shared" si="203"/>
        <v>3.8374000000000001</v>
      </c>
      <c r="AF435" s="61">
        <v>0</v>
      </c>
      <c r="AG435" s="61">
        <v>0</v>
      </c>
      <c r="AH435" s="92"/>
      <c r="AI435" s="112">
        <v>100</v>
      </c>
      <c r="AJ435" s="93">
        <f t="shared" si="211"/>
        <v>88.032600000000002</v>
      </c>
      <c r="AK435" s="94"/>
      <c r="AL435" s="62"/>
      <c r="AM435" s="63">
        <f t="shared" si="212"/>
        <v>0</v>
      </c>
      <c r="AN435" s="63">
        <f t="shared" si="213"/>
        <v>0</v>
      </c>
      <c r="AO435" s="63">
        <f t="shared" si="214"/>
        <v>0</v>
      </c>
      <c r="AP435" s="63"/>
      <c r="AQ435" s="63">
        <f t="shared" si="215"/>
        <v>80</v>
      </c>
      <c r="AR435" s="63">
        <f t="shared" si="216"/>
        <v>4</v>
      </c>
      <c r="AS435" s="63">
        <f t="shared" si="217"/>
        <v>0</v>
      </c>
      <c r="AT435" s="63">
        <f t="shared" si="218"/>
        <v>0</v>
      </c>
      <c r="AU435" s="63">
        <f t="shared" si="219"/>
        <v>5</v>
      </c>
      <c r="AV435" s="63">
        <f t="shared" si="220"/>
        <v>1</v>
      </c>
      <c r="AW435" s="63">
        <f t="shared" si="221"/>
        <v>3</v>
      </c>
      <c r="AX435" s="63">
        <f t="shared" si="222"/>
        <v>3</v>
      </c>
      <c r="AY435" s="64">
        <f t="shared" si="223"/>
        <v>3.2600000000002183E-2</v>
      </c>
      <c r="AZ435" s="65">
        <f t="shared" si="224"/>
        <v>88.032600000000002</v>
      </c>
      <c r="BA435" s="45"/>
      <c r="BB435" s="66">
        <f t="shared" si="225"/>
        <v>88.032600000000002</v>
      </c>
      <c r="BC435" s="62">
        <f t="shared" si="226"/>
        <v>88.032600000000002</v>
      </c>
      <c r="BD435" s="62">
        <f t="shared" si="227"/>
        <v>88.032600000000002</v>
      </c>
      <c r="BE435" s="62">
        <f t="shared" si="228"/>
        <v>8.0326000000000022</v>
      </c>
      <c r="BF435" s="62">
        <f t="shared" si="229"/>
        <v>8.0326000000000022</v>
      </c>
      <c r="BG435" s="62">
        <f t="shared" si="230"/>
        <v>3.0326000000000022</v>
      </c>
      <c r="BH435" s="62">
        <f t="shared" si="231"/>
        <v>3.2600000000002183E-2</v>
      </c>
      <c r="BI435" s="62"/>
    </row>
    <row r="436" spans="1:61" ht="30" customHeight="1">
      <c r="A436" s="83">
        <v>424</v>
      </c>
      <c r="B436" s="50" t="s">
        <v>917</v>
      </c>
      <c r="C436" s="84" t="s">
        <v>333</v>
      </c>
      <c r="D436" s="84" t="s">
        <v>918</v>
      </c>
      <c r="E436" s="85" t="s">
        <v>826</v>
      </c>
      <c r="F436" s="68">
        <v>45659</v>
      </c>
      <c r="G436" s="51">
        <v>208</v>
      </c>
      <c r="H436" s="52">
        <v>26</v>
      </c>
      <c r="I436" s="53">
        <f t="shared" si="204"/>
        <v>208</v>
      </c>
      <c r="J436" s="86"/>
      <c r="K436" s="87">
        <f t="shared" si="205"/>
        <v>0</v>
      </c>
      <c r="L436" s="86"/>
      <c r="M436" s="88">
        <f t="shared" si="206"/>
        <v>0</v>
      </c>
      <c r="N436" s="89"/>
      <c r="O436" s="87">
        <f t="shared" si="207"/>
        <v>0</v>
      </c>
      <c r="P436" s="57">
        <v>0</v>
      </c>
      <c r="Q436" s="57">
        <v>0</v>
      </c>
      <c r="R436" s="54"/>
      <c r="S436" s="55">
        <v>0</v>
      </c>
      <c r="T436" s="56"/>
      <c r="U436" s="57">
        <f t="shared" si="208"/>
        <v>0</v>
      </c>
      <c r="V436" s="57">
        <v>9.8539999999999992</v>
      </c>
      <c r="W436" s="90">
        <v>7</v>
      </c>
      <c r="X436" s="56">
        <v>3.03</v>
      </c>
      <c r="Y436" s="91">
        <f t="shared" si="209"/>
        <v>3.03</v>
      </c>
      <c r="Z436" s="58"/>
      <c r="AA436" s="59"/>
      <c r="AB436" s="59">
        <v>0</v>
      </c>
      <c r="AC436" s="60">
        <f t="shared" si="210"/>
        <v>221.82399999999998</v>
      </c>
      <c r="AD436" s="60"/>
      <c r="AE436" s="61">
        <f t="shared" si="203"/>
        <v>4.4364799999999995</v>
      </c>
      <c r="AF436" s="61">
        <v>0</v>
      </c>
      <c r="AG436" s="61">
        <v>0</v>
      </c>
      <c r="AH436" s="92"/>
      <c r="AI436" s="112">
        <v>100</v>
      </c>
      <c r="AJ436" s="93">
        <f t="shared" si="211"/>
        <v>117.38751999999999</v>
      </c>
      <c r="AK436" s="94"/>
      <c r="AL436" s="62"/>
      <c r="AM436" s="63">
        <f t="shared" si="212"/>
        <v>100</v>
      </c>
      <c r="AN436" s="63">
        <f t="shared" si="213"/>
        <v>1</v>
      </c>
      <c r="AO436" s="63">
        <f t="shared" si="214"/>
        <v>0</v>
      </c>
      <c r="AP436" s="63"/>
      <c r="AQ436" s="63">
        <f t="shared" si="215"/>
        <v>0</v>
      </c>
      <c r="AR436" s="63">
        <f t="shared" si="216"/>
        <v>0</v>
      </c>
      <c r="AS436" s="63">
        <f t="shared" si="217"/>
        <v>10</v>
      </c>
      <c r="AT436" s="63">
        <f t="shared" si="218"/>
        <v>1</v>
      </c>
      <c r="AU436" s="63">
        <f t="shared" si="219"/>
        <v>5</v>
      </c>
      <c r="AV436" s="63">
        <f t="shared" si="220"/>
        <v>1</v>
      </c>
      <c r="AW436" s="63">
        <f t="shared" si="221"/>
        <v>2</v>
      </c>
      <c r="AX436" s="63">
        <f t="shared" si="222"/>
        <v>2</v>
      </c>
      <c r="AY436" s="64">
        <f t="shared" si="223"/>
        <v>0.38751999999999498</v>
      </c>
      <c r="AZ436" s="65">
        <f t="shared" si="224"/>
        <v>117.38751999999999</v>
      </c>
      <c r="BA436" s="45"/>
      <c r="BB436" s="66">
        <f t="shared" si="225"/>
        <v>117.38751999999999</v>
      </c>
      <c r="BC436" s="62">
        <f t="shared" si="226"/>
        <v>17.387519999999995</v>
      </c>
      <c r="BD436" s="62">
        <f t="shared" si="227"/>
        <v>17.387519999999995</v>
      </c>
      <c r="BE436" s="62">
        <f t="shared" si="228"/>
        <v>17.387519999999995</v>
      </c>
      <c r="BF436" s="62">
        <f t="shared" si="229"/>
        <v>7.387519999999995</v>
      </c>
      <c r="BG436" s="62">
        <f t="shared" si="230"/>
        <v>2.387519999999995</v>
      </c>
      <c r="BH436" s="62">
        <f t="shared" si="231"/>
        <v>0.38751999999999498</v>
      </c>
      <c r="BI436" s="62"/>
    </row>
    <row r="437" spans="1:61" ht="30" customHeight="1">
      <c r="A437" s="83">
        <v>425</v>
      </c>
      <c r="B437" s="50" t="s">
        <v>919</v>
      </c>
      <c r="C437" s="84" t="s">
        <v>193</v>
      </c>
      <c r="D437" s="84" t="s">
        <v>920</v>
      </c>
      <c r="E437" s="85" t="s">
        <v>826</v>
      </c>
      <c r="F437" s="68">
        <v>45666</v>
      </c>
      <c r="G437" s="51">
        <v>208</v>
      </c>
      <c r="H437" s="52">
        <v>20</v>
      </c>
      <c r="I437" s="53">
        <f t="shared" si="204"/>
        <v>160</v>
      </c>
      <c r="J437" s="86"/>
      <c r="K437" s="87">
        <f t="shared" si="205"/>
        <v>0</v>
      </c>
      <c r="L437" s="86"/>
      <c r="M437" s="88">
        <f t="shared" si="206"/>
        <v>0</v>
      </c>
      <c r="N437" s="89"/>
      <c r="O437" s="87">
        <f t="shared" si="207"/>
        <v>0</v>
      </c>
      <c r="P437" s="57">
        <v>0</v>
      </c>
      <c r="Q437" s="57">
        <v>0</v>
      </c>
      <c r="R437" s="54"/>
      <c r="S437" s="55">
        <v>0</v>
      </c>
      <c r="T437" s="56"/>
      <c r="U437" s="57">
        <f t="shared" si="208"/>
        <v>0</v>
      </c>
      <c r="V437" s="57">
        <v>0</v>
      </c>
      <c r="W437" s="90">
        <v>7</v>
      </c>
      <c r="X437" s="56">
        <v>8</v>
      </c>
      <c r="Y437" s="91">
        <f t="shared" si="209"/>
        <v>8</v>
      </c>
      <c r="Z437" s="58"/>
      <c r="AA437" s="59"/>
      <c r="AB437" s="59">
        <v>0</v>
      </c>
      <c r="AC437" s="60">
        <f t="shared" si="210"/>
        <v>159</v>
      </c>
      <c r="AD437" s="60"/>
      <c r="AE437" s="61">
        <f t="shared" si="203"/>
        <v>3.18</v>
      </c>
      <c r="AF437" s="61">
        <v>0</v>
      </c>
      <c r="AG437" s="61">
        <v>0</v>
      </c>
      <c r="AH437" s="92"/>
      <c r="AI437" s="112">
        <v>0</v>
      </c>
      <c r="AJ437" s="93">
        <f t="shared" si="211"/>
        <v>155.82</v>
      </c>
      <c r="AK437" s="94"/>
      <c r="AL437" s="62"/>
      <c r="AM437" s="63">
        <f t="shared" si="212"/>
        <v>100</v>
      </c>
      <c r="AN437" s="63">
        <f t="shared" si="213"/>
        <v>1</v>
      </c>
      <c r="AO437" s="63">
        <f t="shared" si="214"/>
        <v>0</v>
      </c>
      <c r="AP437" s="63"/>
      <c r="AQ437" s="63">
        <f t="shared" si="215"/>
        <v>40</v>
      </c>
      <c r="AR437" s="63">
        <f t="shared" si="216"/>
        <v>2</v>
      </c>
      <c r="AS437" s="63">
        <f t="shared" si="217"/>
        <v>10</v>
      </c>
      <c r="AT437" s="63">
        <f t="shared" si="218"/>
        <v>1</v>
      </c>
      <c r="AU437" s="63">
        <f t="shared" si="219"/>
        <v>5</v>
      </c>
      <c r="AV437" s="63">
        <f t="shared" si="220"/>
        <v>1</v>
      </c>
      <c r="AW437" s="63">
        <f t="shared" si="221"/>
        <v>0</v>
      </c>
      <c r="AX437" s="63">
        <f t="shared" si="222"/>
        <v>0</v>
      </c>
      <c r="AY437" s="64">
        <f t="shared" si="223"/>
        <v>0.81999999999999318</v>
      </c>
      <c r="AZ437" s="65">
        <f t="shared" si="224"/>
        <v>155.82</v>
      </c>
      <c r="BA437" s="45"/>
      <c r="BB437" s="66">
        <f t="shared" si="225"/>
        <v>155.82</v>
      </c>
      <c r="BC437" s="62">
        <f t="shared" si="226"/>
        <v>55.819999999999993</v>
      </c>
      <c r="BD437" s="62">
        <f t="shared" si="227"/>
        <v>55.819999999999993</v>
      </c>
      <c r="BE437" s="62">
        <f t="shared" si="228"/>
        <v>15.819999999999993</v>
      </c>
      <c r="BF437" s="62">
        <f t="shared" si="229"/>
        <v>5.8199999999999932</v>
      </c>
      <c r="BG437" s="62">
        <f t="shared" si="230"/>
        <v>0.81999999999999318</v>
      </c>
      <c r="BH437" s="62">
        <f t="shared" si="231"/>
        <v>0.81999999999999318</v>
      </c>
      <c r="BI437" s="62"/>
    </row>
    <row r="438" spans="1:61" ht="30" customHeight="1">
      <c r="A438" s="83">
        <v>426</v>
      </c>
      <c r="B438" s="50" t="s">
        <v>921</v>
      </c>
      <c r="C438" s="84" t="s">
        <v>922</v>
      </c>
      <c r="D438" s="84" t="s">
        <v>895</v>
      </c>
      <c r="E438" s="85" t="s">
        <v>826</v>
      </c>
      <c r="F438" s="68">
        <v>45671</v>
      </c>
      <c r="G438" s="51">
        <v>208</v>
      </c>
      <c r="H438" s="52">
        <v>16</v>
      </c>
      <c r="I438" s="53">
        <f t="shared" si="204"/>
        <v>128</v>
      </c>
      <c r="J438" s="86"/>
      <c r="K438" s="87">
        <f t="shared" si="205"/>
        <v>0</v>
      </c>
      <c r="L438" s="86"/>
      <c r="M438" s="88">
        <f t="shared" si="206"/>
        <v>0</v>
      </c>
      <c r="N438" s="89"/>
      <c r="O438" s="87">
        <f t="shared" si="207"/>
        <v>0</v>
      </c>
      <c r="P438" s="57">
        <v>0</v>
      </c>
      <c r="Q438" s="57">
        <v>0</v>
      </c>
      <c r="R438" s="54"/>
      <c r="S438" s="55">
        <v>0</v>
      </c>
      <c r="T438" s="56"/>
      <c r="U438" s="57">
        <f t="shared" si="208"/>
        <v>0</v>
      </c>
      <c r="V438" s="57">
        <v>6.1539999999999999</v>
      </c>
      <c r="W438" s="90">
        <v>7</v>
      </c>
      <c r="X438" s="56"/>
      <c r="Y438" s="91">
        <f t="shared" si="209"/>
        <v>0</v>
      </c>
      <c r="Z438" s="58"/>
      <c r="AA438" s="59"/>
      <c r="AB438" s="59">
        <v>0</v>
      </c>
      <c r="AC438" s="60">
        <f t="shared" si="210"/>
        <v>141.154</v>
      </c>
      <c r="AD438" s="60"/>
      <c r="AE438" s="61">
        <f t="shared" si="203"/>
        <v>2.82308</v>
      </c>
      <c r="AF438" s="61">
        <v>0</v>
      </c>
      <c r="AG438" s="61">
        <v>0</v>
      </c>
      <c r="AH438" s="92"/>
      <c r="AI438" s="112">
        <v>0</v>
      </c>
      <c r="AJ438" s="93">
        <f t="shared" si="211"/>
        <v>138.33091999999999</v>
      </c>
      <c r="AK438" s="94"/>
      <c r="AL438" s="62"/>
      <c r="AM438" s="63">
        <f t="shared" si="212"/>
        <v>100</v>
      </c>
      <c r="AN438" s="63">
        <f t="shared" si="213"/>
        <v>1</v>
      </c>
      <c r="AO438" s="63">
        <f t="shared" si="214"/>
        <v>0</v>
      </c>
      <c r="AP438" s="63"/>
      <c r="AQ438" s="63">
        <f t="shared" si="215"/>
        <v>20</v>
      </c>
      <c r="AR438" s="63">
        <f t="shared" si="216"/>
        <v>1</v>
      </c>
      <c r="AS438" s="63">
        <f t="shared" si="217"/>
        <v>10</v>
      </c>
      <c r="AT438" s="63">
        <f t="shared" si="218"/>
        <v>1</v>
      </c>
      <c r="AU438" s="63">
        <f t="shared" si="219"/>
        <v>5</v>
      </c>
      <c r="AV438" s="63">
        <f t="shared" si="220"/>
        <v>1</v>
      </c>
      <c r="AW438" s="63">
        <f t="shared" si="221"/>
        <v>3</v>
      </c>
      <c r="AX438" s="63">
        <f t="shared" si="222"/>
        <v>3</v>
      </c>
      <c r="AY438" s="64">
        <f t="shared" si="223"/>
        <v>0.33091999999999189</v>
      </c>
      <c r="AZ438" s="65">
        <f t="shared" si="224"/>
        <v>138.33091999999999</v>
      </c>
      <c r="BA438" s="45"/>
      <c r="BB438" s="66">
        <f t="shared" si="225"/>
        <v>138.33091999999999</v>
      </c>
      <c r="BC438" s="62">
        <f t="shared" si="226"/>
        <v>38.330919999999992</v>
      </c>
      <c r="BD438" s="62">
        <f t="shared" si="227"/>
        <v>38.330919999999992</v>
      </c>
      <c r="BE438" s="62">
        <f t="shared" si="228"/>
        <v>18.330919999999992</v>
      </c>
      <c r="BF438" s="62">
        <f t="shared" si="229"/>
        <v>8.3309199999999919</v>
      </c>
      <c r="BG438" s="62">
        <f t="shared" si="230"/>
        <v>3.3309199999999919</v>
      </c>
      <c r="BH438" s="62">
        <f t="shared" si="231"/>
        <v>0.33091999999999189</v>
      </c>
      <c r="BI438" s="62"/>
    </row>
    <row r="439" spans="1:61" ht="30" customHeight="1">
      <c r="A439" s="83">
        <v>427</v>
      </c>
      <c r="B439" s="50">
        <v>314</v>
      </c>
      <c r="C439" s="84" t="s">
        <v>301</v>
      </c>
      <c r="D439" s="84" t="s">
        <v>532</v>
      </c>
      <c r="E439" s="85" t="s">
        <v>923</v>
      </c>
      <c r="F439" s="68">
        <v>39264</v>
      </c>
      <c r="G439" s="51">
        <v>208</v>
      </c>
      <c r="H439" s="52">
        <v>26</v>
      </c>
      <c r="I439" s="53">
        <f t="shared" si="204"/>
        <v>208</v>
      </c>
      <c r="J439" s="86"/>
      <c r="K439" s="87">
        <f t="shared" si="205"/>
        <v>0</v>
      </c>
      <c r="L439" s="86"/>
      <c r="M439" s="88">
        <f t="shared" si="206"/>
        <v>0</v>
      </c>
      <c r="N439" s="89"/>
      <c r="O439" s="87">
        <f t="shared" si="207"/>
        <v>0</v>
      </c>
      <c r="P439" s="57">
        <v>0</v>
      </c>
      <c r="Q439" s="57">
        <v>0</v>
      </c>
      <c r="R439" s="54"/>
      <c r="S439" s="55">
        <v>11</v>
      </c>
      <c r="T439" s="56"/>
      <c r="U439" s="57">
        <f t="shared" si="208"/>
        <v>0</v>
      </c>
      <c r="V439" s="57">
        <v>10</v>
      </c>
      <c r="W439" s="90">
        <v>7</v>
      </c>
      <c r="X439" s="56"/>
      <c r="Y439" s="91">
        <f t="shared" si="209"/>
        <v>0</v>
      </c>
      <c r="Z439" s="58"/>
      <c r="AA439" s="59"/>
      <c r="AB439" s="59">
        <v>0</v>
      </c>
      <c r="AC439" s="60">
        <f t="shared" si="210"/>
        <v>236</v>
      </c>
      <c r="AD439" s="60"/>
      <c r="AE439" s="61">
        <f t="shared" si="203"/>
        <v>4.72</v>
      </c>
      <c r="AF439" s="61">
        <v>0</v>
      </c>
      <c r="AG439" s="61">
        <v>0</v>
      </c>
      <c r="AH439" s="92"/>
      <c r="AI439" s="112">
        <v>100</v>
      </c>
      <c r="AJ439" s="93">
        <f t="shared" si="211"/>
        <v>131.28</v>
      </c>
      <c r="AK439" s="94"/>
      <c r="AL439" s="62"/>
      <c r="AM439" s="63">
        <f t="shared" si="212"/>
        <v>100</v>
      </c>
      <c r="AN439" s="63">
        <f t="shared" si="213"/>
        <v>1</v>
      </c>
      <c r="AO439" s="63">
        <f t="shared" si="214"/>
        <v>0</v>
      </c>
      <c r="AP439" s="63"/>
      <c r="AQ439" s="63">
        <f t="shared" si="215"/>
        <v>20</v>
      </c>
      <c r="AR439" s="63">
        <f t="shared" si="216"/>
        <v>1</v>
      </c>
      <c r="AS439" s="63">
        <f t="shared" si="217"/>
        <v>10</v>
      </c>
      <c r="AT439" s="63">
        <f t="shared" si="218"/>
        <v>1</v>
      </c>
      <c r="AU439" s="63">
        <f t="shared" si="219"/>
        <v>0</v>
      </c>
      <c r="AV439" s="63">
        <f t="shared" si="220"/>
        <v>0</v>
      </c>
      <c r="AW439" s="63">
        <f t="shared" si="221"/>
        <v>1</v>
      </c>
      <c r="AX439" s="63">
        <f t="shared" si="222"/>
        <v>1</v>
      </c>
      <c r="AY439" s="64">
        <f t="shared" si="223"/>
        <v>0.28000000000000114</v>
      </c>
      <c r="AZ439" s="65">
        <f t="shared" si="224"/>
        <v>131.28</v>
      </c>
      <c r="BA439" s="45"/>
      <c r="BB439" s="66">
        <f t="shared" si="225"/>
        <v>131.28</v>
      </c>
      <c r="BC439" s="62">
        <f t="shared" si="226"/>
        <v>31.28</v>
      </c>
      <c r="BD439" s="62">
        <f t="shared" si="227"/>
        <v>31.28</v>
      </c>
      <c r="BE439" s="62">
        <f t="shared" si="228"/>
        <v>11.280000000000001</v>
      </c>
      <c r="BF439" s="62">
        <f t="shared" si="229"/>
        <v>1.2800000000000011</v>
      </c>
      <c r="BG439" s="62">
        <f t="shared" si="230"/>
        <v>1.2800000000000011</v>
      </c>
      <c r="BH439" s="62">
        <f t="shared" si="231"/>
        <v>0.28000000000000114</v>
      </c>
      <c r="BI439" s="62"/>
    </row>
    <row r="440" spans="1:61" ht="30" customHeight="1">
      <c r="A440" s="83">
        <v>428</v>
      </c>
      <c r="B440" s="50">
        <v>11037</v>
      </c>
      <c r="C440" s="84" t="s">
        <v>924</v>
      </c>
      <c r="D440" s="84" t="s">
        <v>925</v>
      </c>
      <c r="E440" s="85" t="s">
        <v>923</v>
      </c>
      <c r="F440" s="68">
        <v>44562</v>
      </c>
      <c r="G440" s="51">
        <v>208</v>
      </c>
      <c r="H440" s="52">
        <v>26</v>
      </c>
      <c r="I440" s="53">
        <f t="shared" si="204"/>
        <v>208</v>
      </c>
      <c r="J440" s="86"/>
      <c r="K440" s="87">
        <f t="shared" si="205"/>
        <v>0</v>
      </c>
      <c r="L440" s="86"/>
      <c r="M440" s="88">
        <f t="shared" si="206"/>
        <v>0</v>
      </c>
      <c r="N440" s="89"/>
      <c r="O440" s="87">
        <f t="shared" si="207"/>
        <v>0</v>
      </c>
      <c r="P440" s="57">
        <v>0</v>
      </c>
      <c r="Q440" s="57">
        <v>0</v>
      </c>
      <c r="R440" s="54"/>
      <c r="S440" s="55">
        <v>4</v>
      </c>
      <c r="T440" s="56"/>
      <c r="U440" s="57">
        <f t="shared" si="208"/>
        <v>0</v>
      </c>
      <c r="V440" s="57">
        <v>9.9540000000000006</v>
      </c>
      <c r="W440" s="90">
        <v>7</v>
      </c>
      <c r="X440" s="56">
        <v>1</v>
      </c>
      <c r="Y440" s="91">
        <f t="shared" si="209"/>
        <v>1</v>
      </c>
      <c r="Z440" s="58"/>
      <c r="AA440" s="59"/>
      <c r="AB440" s="59">
        <v>0</v>
      </c>
      <c r="AC440" s="60">
        <f t="shared" si="210"/>
        <v>227.95400000000001</v>
      </c>
      <c r="AD440" s="60"/>
      <c r="AE440" s="61">
        <f t="shared" si="203"/>
        <v>4.5590800000000007</v>
      </c>
      <c r="AF440" s="61">
        <v>0</v>
      </c>
      <c r="AG440" s="61">
        <v>0</v>
      </c>
      <c r="AH440" s="92"/>
      <c r="AI440" s="112">
        <v>100</v>
      </c>
      <c r="AJ440" s="93">
        <f t="shared" si="211"/>
        <v>123.39492000000001</v>
      </c>
      <c r="AK440" s="94"/>
      <c r="AL440" s="62"/>
      <c r="AM440" s="63">
        <f t="shared" si="212"/>
        <v>100</v>
      </c>
      <c r="AN440" s="63">
        <f t="shared" si="213"/>
        <v>1</v>
      </c>
      <c r="AO440" s="63">
        <f t="shared" si="214"/>
        <v>0</v>
      </c>
      <c r="AP440" s="63"/>
      <c r="AQ440" s="63">
        <f t="shared" si="215"/>
        <v>20</v>
      </c>
      <c r="AR440" s="63">
        <f t="shared" si="216"/>
        <v>1</v>
      </c>
      <c r="AS440" s="63">
        <f t="shared" si="217"/>
        <v>0</v>
      </c>
      <c r="AT440" s="63">
        <f t="shared" si="218"/>
        <v>0</v>
      </c>
      <c r="AU440" s="63">
        <f t="shared" si="219"/>
        <v>0</v>
      </c>
      <c r="AV440" s="63">
        <f t="shared" si="220"/>
        <v>0</v>
      </c>
      <c r="AW440" s="63">
        <f t="shared" si="221"/>
        <v>3</v>
      </c>
      <c r="AX440" s="63">
        <f t="shared" si="222"/>
        <v>3</v>
      </c>
      <c r="AY440" s="64">
        <f t="shared" si="223"/>
        <v>0.39492000000001326</v>
      </c>
      <c r="AZ440" s="65">
        <f t="shared" si="224"/>
        <v>123.39492000000001</v>
      </c>
      <c r="BA440" s="45"/>
      <c r="BB440" s="66">
        <f t="shared" si="225"/>
        <v>123.39492000000001</v>
      </c>
      <c r="BC440" s="62">
        <f t="shared" si="226"/>
        <v>23.394920000000013</v>
      </c>
      <c r="BD440" s="62">
        <f t="shared" si="227"/>
        <v>23.394920000000013</v>
      </c>
      <c r="BE440" s="62">
        <f t="shared" si="228"/>
        <v>3.3949200000000133</v>
      </c>
      <c r="BF440" s="62">
        <f t="shared" si="229"/>
        <v>3.3949200000000133</v>
      </c>
      <c r="BG440" s="62">
        <f t="shared" si="230"/>
        <v>3.3949200000000133</v>
      </c>
      <c r="BH440" s="62">
        <f t="shared" si="231"/>
        <v>0.39492000000001326</v>
      </c>
      <c r="BI440" s="62"/>
    </row>
    <row r="441" spans="1:61" ht="30" customHeight="1">
      <c r="A441" s="83">
        <v>429</v>
      </c>
      <c r="B441" s="50">
        <v>1536</v>
      </c>
      <c r="C441" s="84" t="s">
        <v>926</v>
      </c>
      <c r="D441" s="84" t="s">
        <v>927</v>
      </c>
      <c r="E441" s="85" t="s">
        <v>923</v>
      </c>
      <c r="F441" s="68">
        <v>37803</v>
      </c>
      <c r="G441" s="51">
        <v>208</v>
      </c>
      <c r="H441" s="52">
        <v>26</v>
      </c>
      <c r="I441" s="53">
        <f t="shared" si="204"/>
        <v>208</v>
      </c>
      <c r="J441" s="86"/>
      <c r="K441" s="87">
        <f t="shared" si="205"/>
        <v>0</v>
      </c>
      <c r="L441" s="86"/>
      <c r="M441" s="88">
        <f t="shared" si="206"/>
        <v>0</v>
      </c>
      <c r="N441" s="89"/>
      <c r="O441" s="87">
        <f t="shared" si="207"/>
        <v>0</v>
      </c>
      <c r="P441" s="57">
        <v>0</v>
      </c>
      <c r="Q441" s="57">
        <v>0</v>
      </c>
      <c r="R441" s="54"/>
      <c r="S441" s="55">
        <v>11</v>
      </c>
      <c r="T441" s="56"/>
      <c r="U441" s="57">
        <f t="shared" si="208"/>
        <v>0</v>
      </c>
      <c r="V441" s="57">
        <v>10</v>
      </c>
      <c r="W441" s="90">
        <v>7</v>
      </c>
      <c r="X441" s="56"/>
      <c r="Y441" s="91">
        <f t="shared" si="209"/>
        <v>0</v>
      </c>
      <c r="Z441" s="58"/>
      <c r="AA441" s="59"/>
      <c r="AB441" s="59">
        <v>0</v>
      </c>
      <c r="AC441" s="60">
        <f t="shared" si="210"/>
        <v>236</v>
      </c>
      <c r="AD441" s="60"/>
      <c r="AE441" s="61">
        <f t="shared" si="203"/>
        <v>4.72</v>
      </c>
      <c r="AF441" s="61">
        <v>0</v>
      </c>
      <c r="AG441" s="61">
        <v>0</v>
      </c>
      <c r="AH441" s="92"/>
      <c r="AI441" s="112">
        <v>100</v>
      </c>
      <c r="AJ441" s="93">
        <f t="shared" si="211"/>
        <v>131.28</v>
      </c>
      <c r="AK441" s="94"/>
      <c r="AL441" s="62"/>
      <c r="AM441" s="63">
        <f t="shared" si="212"/>
        <v>100</v>
      </c>
      <c r="AN441" s="63">
        <f t="shared" si="213"/>
        <v>1</v>
      </c>
      <c r="AO441" s="63">
        <f t="shared" si="214"/>
        <v>0</v>
      </c>
      <c r="AP441" s="63"/>
      <c r="AQ441" s="63">
        <f t="shared" si="215"/>
        <v>20</v>
      </c>
      <c r="AR441" s="63">
        <f t="shared" si="216"/>
        <v>1</v>
      </c>
      <c r="AS441" s="63">
        <f t="shared" si="217"/>
        <v>10</v>
      </c>
      <c r="AT441" s="63">
        <f t="shared" si="218"/>
        <v>1</v>
      </c>
      <c r="AU441" s="63">
        <f t="shared" si="219"/>
        <v>0</v>
      </c>
      <c r="AV441" s="63">
        <f t="shared" si="220"/>
        <v>0</v>
      </c>
      <c r="AW441" s="63">
        <f t="shared" si="221"/>
        <v>1</v>
      </c>
      <c r="AX441" s="63">
        <f t="shared" si="222"/>
        <v>1</v>
      </c>
      <c r="AY441" s="64">
        <f t="shared" si="223"/>
        <v>0.28000000000000114</v>
      </c>
      <c r="AZ441" s="65">
        <f t="shared" si="224"/>
        <v>131.28</v>
      </c>
      <c r="BA441" s="45"/>
      <c r="BB441" s="66">
        <f t="shared" si="225"/>
        <v>131.28</v>
      </c>
      <c r="BC441" s="62">
        <f t="shared" si="226"/>
        <v>31.28</v>
      </c>
      <c r="BD441" s="62">
        <f t="shared" si="227"/>
        <v>31.28</v>
      </c>
      <c r="BE441" s="62">
        <f t="shared" si="228"/>
        <v>11.280000000000001</v>
      </c>
      <c r="BF441" s="62">
        <f t="shared" si="229"/>
        <v>1.2800000000000011</v>
      </c>
      <c r="BG441" s="62">
        <f t="shared" si="230"/>
        <v>1.2800000000000011</v>
      </c>
      <c r="BH441" s="62">
        <f t="shared" si="231"/>
        <v>0.28000000000000114</v>
      </c>
      <c r="BI441" s="62"/>
    </row>
    <row r="442" spans="1:61" ht="30" customHeight="1">
      <c r="A442" s="83">
        <v>430</v>
      </c>
      <c r="B442" s="50">
        <v>2408</v>
      </c>
      <c r="C442" s="84" t="s">
        <v>640</v>
      </c>
      <c r="D442" s="84" t="s">
        <v>120</v>
      </c>
      <c r="E442" s="85" t="s">
        <v>923</v>
      </c>
      <c r="F442" s="68">
        <v>40422</v>
      </c>
      <c r="G442" s="51">
        <v>208</v>
      </c>
      <c r="H442" s="52">
        <v>26</v>
      </c>
      <c r="I442" s="53">
        <f t="shared" si="204"/>
        <v>208</v>
      </c>
      <c r="J442" s="86"/>
      <c r="K442" s="87">
        <f t="shared" si="205"/>
        <v>0</v>
      </c>
      <c r="L442" s="86"/>
      <c r="M442" s="88">
        <f t="shared" si="206"/>
        <v>0</v>
      </c>
      <c r="N442" s="89"/>
      <c r="O442" s="87">
        <f t="shared" si="207"/>
        <v>0</v>
      </c>
      <c r="P442" s="57">
        <v>0</v>
      </c>
      <c r="Q442" s="57">
        <v>0</v>
      </c>
      <c r="R442" s="54"/>
      <c r="S442" s="55">
        <v>11</v>
      </c>
      <c r="T442" s="56"/>
      <c r="U442" s="57">
        <f t="shared" si="208"/>
        <v>0</v>
      </c>
      <c r="V442" s="57">
        <v>9.8580000000000005</v>
      </c>
      <c r="W442" s="90">
        <v>7</v>
      </c>
      <c r="X442" s="56">
        <v>3</v>
      </c>
      <c r="Y442" s="91">
        <f t="shared" si="209"/>
        <v>3</v>
      </c>
      <c r="Z442" s="58"/>
      <c r="AA442" s="59"/>
      <c r="AB442" s="59">
        <v>0</v>
      </c>
      <c r="AC442" s="60">
        <f t="shared" si="210"/>
        <v>232.858</v>
      </c>
      <c r="AD442" s="60"/>
      <c r="AE442" s="61">
        <f t="shared" si="203"/>
        <v>4.6571600000000002</v>
      </c>
      <c r="AF442" s="61">
        <v>0</v>
      </c>
      <c r="AG442" s="61">
        <v>0</v>
      </c>
      <c r="AH442" s="92"/>
      <c r="AI442" s="112">
        <v>100</v>
      </c>
      <c r="AJ442" s="93">
        <f t="shared" si="211"/>
        <v>128.20084</v>
      </c>
      <c r="AK442" s="94"/>
      <c r="AL442" s="62"/>
      <c r="AM442" s="63">
        <f t="shared" si="212"/>
        <v>100</v>
      </c>
      <c r="AN442" s="63">
        <f t="shared" si="213"/>
        <v>1</v>
      </c>
      <c r="AO442" s="63">
        <f t="shared" si="214"/>
        <v>0</v>
      </c>
      <c r="AP442" s="63"/>
      <c r="AQ442" s="63">
        <f t="shared" si="215"/>
        <v>20</v>
      </c>
      <c r="AR442" s="63">
        <f t="shared" si="216"/>
        <v>1</v>
      </c>
      <c r="AS442" s="63">
        <f t="shared" si="217"/>
        <v>0</v>
      </c>
      <c r="AT442" s="63">
        <f t="shared" si="218"/>
        <v>0</v>
      </c>
      <c r="AU442" s="63">
        <f t="shared" si="219"/>
        <v>5</v>
      </c>
      <c r="AV442" s="63">
        <f t="shared" si="220"/>
        <v>1</v>
      </c>
      <c r="AW442" s="63">
        <f t="shared" si="221"/>
        <v>3</v>
      </c>
      <c r="AX442" s="63">
        <f t="shared" si="222"/>
        <v>3</v>
      </c>
      <c r="AY442" s="64">
        <f t="shared" si="223"/>
        <v>0.20083999999999946</v>
      </c>
      <c r="AZ442" s="65">
        <f t="shared" si="224"/>
        <v>128.20084</v>
      </c>
      <c r="BA442" s="45"/>
      <c r="BB442" s="66">
        <f t="shared" si="225"/>
        <v>128.20084</v>
      </c>
      <c r="BC442" s="62">
        <f t="shared" si="226"/>
        <v>28.200839999999999</v>
      </c>
      <c r="BD442" s="62">
        <f t="shared" si="227"/>
        <v>28.200839999999999</v>
      </c>
      <c r="BE442" s="62">
        <f t="shared" si="228"/>
        <v>8.2008399999999995</v>
      </c>
      <c r="BF442" s="62">
        <f t="shared" si="229"/>
        <v>8.2008399999999995</v>
      </c>
      <c r="BG442" s="62">
        <f t="shared" si="230"/>
        <v>3.2008399999999995</v>
      </c>
      <c r="BH442" s="62">
        <f t="shared" si="231"/>
        <v>0.20083999999999946</v>
      </c>
      <c r="BI442" s="62"/>
    </row>
    <row r="443" spans="1:61" ht="30" customHeight="1">
      <c r="A443" s="83">
        <v>431</v>
      </c>
      <c r="B443" s="50">
        <v>2531</v>
      </c>
      <c r="C443" s="84" t="s">
        <v>928</v>
      </c>
      <c r="D443" s="84" t="s">
        <v>929</v>
      </c>
      <c r="E443" s="85" t="s">
        <v>923</v>
      </c>
      <c r="F443" s="68">
        <v>40483</v>
      </c>
      <c r="G443" s="51">
        <v>208</v>
      </c>
      <c r="H443" s="52">
        <v>26</v>
      </c>
      <c r="I443" s="53">
        <f t="shared" si="204"/>
        <v>208</v>
      </c>
      <c r="J443" s="86"/>
      <c r="K443" s="87">
        <f t="shared" si="205"/>
        <v>0</v>
      </c>
      <c r="L443" s="86"/>
      <c r="M443" s="88">
        <f t="shared" si="206"/>
        <v>0</v>
      </c>
      <c r="N443" s="89"/>
      <c r="O443" s="87">
        <f t="shared" si="207"/>
        <v>0</v>
      </c>
      <c r="P443" s="57">
        <v>0</v>
      </c>
      <c r="Q443" s="57">
        <v>0</v>
      </c>
      <c r="R443" s="54"/>
      <c r="S443" s="55">
        <v>11</v>
      </c>
      <c r="T443" s="56"/>
      <c r="U443" s="57">
        <f t="shared" si="208"/>
        <v>0</v>
      </c>
      <c r="V443" s="57">
        <v>10</v>
      </c>
      <c r="W443" s="90">
        <v>7</v>
      </c>
      <c r="X443" s="56"/>
      <c r="Y443" s="91">
        <f t="shared" si="209"/>
        <v>0</v>
      </c>
      <c r="Z443" s="58"/>
      <c r="AA443" s="59"/>
      <c r="AB443" s="59">
        <v>0</v>
      </c>
      <c r="AC443" s="60">
        <f t="shared" si="210"/>
        <v>236</v>
      </c>
      <c r="AD443" s="60"/>
      <c r="AE443" s="61">
        <f t="shared" si="203"/>
        <v>4.72</v>
      </c>
      <c r="AF443" s="61">
        <v>0</v>
      </c>
      <c r="AG443" s="61">
        <v>0</v>
      </c>
      <c r="AH443" s="92"/>
      <c r="AI443" s="112">
        <v>100</v>
      </c>
      <c r="AJ443" s="93">
        <f t="shared" si="211"/>
        <v>131.28</v>
      </c>
      <c r="AK443" s="94"/>
      <c r="AL443" s="62"/>
      <c r="AM443" s="63">
        <f t="shared" si="212"/>
        <v>100</v>
      </c>
      <c r="AN443" s="63">
        <f t="shared" si="213"/>
        <v>1</v>
      </c>
      <c r="AO443" s="63">
        <f t="shared" si="214"/>
        <v>0</v>
      </c>
      <c r="AP443" s="63"/>
      <c r="AQ443" s="63">
        <f t="shared" si="215"/>
        <v>20</v>
      </c>
      <c r="AR443" s="63">
        <f t="shared" si="216"/>
        <v>1</v>
      </c>
      <c r="AS443" s="63">
        <f t="shared" si="217"/>
        <v>10</v>
      </c>
      <c r="AT443" s="63">
        <f t="shared" si="218"/>
        <v>1</v>
      </c>
      <c r="AU443" s="63">
        <f t="shared" si="219"/>
        <v>0</v>
      </c>
      <c r="AV443" s="63">
        <f t="shared" si="220"/>
        <v>0</v>
      </c>
      <c r="AW443" s="63">
        <f t="shared" si="221"/>
        <v>1</v>
      </c>
      <c r="AX443" s="63">
        <f t="shared" si="222"/>
        <v>1</v>
      </c>
      <c r="AY443" s="64">
        <f t="shared" si="223"/>
        <v>0.28000000000000114</v>
      </c>
      <c r="AZ443" s="65">
        <f t="shared" si="224"/>
        <v>131.28</v>
      </c>
      <c r="BA443" s="45"/>
      <c r="BB443" s="66">
        <f t="shared" si="225"/>
        <v>131.28</v>
      </c>
      <c r="BC443" s="62">
        <f t="shared" si="226"/>
        <v>31.28</v>
      </c>
      <c r="BD443" s="62">
        <f t="shared" si="227"/>
        <v>31.28</v>
      </c>
      <c r="BE443" s="62">
        <f t="shared" si="228"/>
        <v>11.280000000000001</v>
      </c>
      <c r="BF443" s="62">
        <f t="shared" si="229"/>
        <v>1.2800000000000011</v>
      </c>
      <c r="BG443" s="62">
        <f t="shared" si="230"/>
        <v>1.2800000000000011</v>
      </c>
      <c r="BH443" s="62">
        <f t="shared" si="231"/>
        <v>0.28000000000000114</v>
      </c>
      <c r="BI443" s="62"/>
    </row>
    <row r="444" spans="1:61" ht="30" customHeight="1">
      <c r="A444" s="83">
        <v>432</v>
      </c>
      <c r="B444" s="50">
        <v>3528</v>
      </c>
      <c r="C444" s="84" t="s">
        <v>930</v>
      </c>
      <c r="D444" s="84" t="s">
        <v>267</v>
      </c>
      <c r="E444" s="85" t="s">
        <v>923</v>
      </c>
      <c r="F444" s="68">
        <v>41155</v>
      </c>
      <c r="G444" s="51">
        <v>208</v>
      </c>
      <c r="H444" s="52">
        <v>26</v>
      </c>
      <c r="I444" s="53">
        <f t="shared" si="204"/>
        <v>208</v>
      </c>
      <c r="J444" s="86"/>
      <c r="K444" s="87">
        <f t="shared" si="205"/>
        <v>0</v>
      </c>
      <c r="L444" s="86"/>
      <c r="M444" s="88">
        <f t="shared" si="206"/>
        <v>0</v>
      </c>
      <c r="N444" s="89"/>
      <c r="O444" s="87">
        <f t="shared" si="207"/>
        <v>0</v>
      </c>
      <c r="P444" s="57">
        <v>0</v>
      </c>
      <c r="Q444" s="57">
        <v>0</v>
      </c>
      <c r="R444" s="54"/>
      <c r="S444" s="55">
        <v>11</v>
      </c>
      <c r="T444" s="56"/>
      <c r="U444" s="57">
        <f t="shared" si="208"/>
        <v>0</v>
      </c>
      <c r="V444" s="57">
        <v>9.2309999999999999</v>
      </c>
      <c r="W444" s="90">
        <v>7</v>
      </c>
      <c r="X444" s="56">
        <v>16</v>
      </c>
      <c r="Y444" s="91">
        <f t="shared" si="209"/>
        <v>16</v>
      </c>
      <c r="Z444" s="58"/>
      <c r="AA444" s="59"/>
      <c r="AB444" s="59">
        <v>0</v>
      </c>
      <c r="AC444" s="60">
        <f t="shared" si="210"/>
        <v>219.23099999999999</v>
      </c>
      <c r="AD444" s="60"/>
      <c r="AE444" s="61">
        <f t="shared" si="203"/>
        <v>4.38462</v>
      </c>
      <c r="AF444" s="61">
        <v>0</v>
      </c>
      <c r="AG444" s="61">
        <v>0</v>
      </c>
      <c r="AH444" s="92"/>
      <c r="AI444" s="112">
        <v>100</v>
      </c>
      <c r="AJ444" s="93">
        <f t="shared" si="211"/>
        <v>114.84637999999998</v>
      </c>
      <c r="AK444" s="94"/>
      <c r="AL444" s="62"/>
      <c r="AM444" s="63">
        <f t="shared" si="212"/>
        <v>100</v>
      </c>
      <c r="AN444" s="63">
        <f t="shared" si="213"/>
        <v>1</v>
      </c>
      <c r="AO444" s="63">
        <f t="shared" si="214"/>
        <v>0</v>
      </c>
      <c r="AP444" s="63"/>
      <c r="AQ444" s="63">
        <f t="shared" si="215"/>
        <v>0</v>
      </c>
      <c r="AR444" s="63">
        <f t="shared" si="216"/>
        <v>0</v>
      </c>
      <c r="AS444" s="63">
        <f t="shared" si="217"/>
        <v>10</v>
      </c>
      <c r="AT444" s="63">
        <f t="shared" si="218"/>
        <v>1</v>
      </c>
      <c r="AU444" s="63">
        <f t="shared" si="219"/>
        <v>0</v>
      </c>
      <c r="AV444" s="63">
        <f t="shared" si="220"/>
        <v>0</v>
      </c>
      <c r="AW444" s="63">
        <f t="shared" si="221"/>
        <v>4</v>
      </c>
      <c r="AX444" s="63">
        <f t="shared" si="222"/>
        <v>4</v>
      </c>
      <c r="AY444" s="64">
        <f t="shared" si="223"/>
        <v>0.84637999999998215</v>
      </c>
      <c r="AZ444" s="65">
        <f t="shared" si="224"/>
        <v>114.84637999999998</v>
      </c>
      <c r="BA444" s="45"/>
      <c r="BB444" s="66">
        <f t="shared" si="225"/>
        <v>114.84637999999998</v>
      </c>
      <c r="BC444" s="62">
        <f t="shared" si="226"/>
        <v>14.846379999999982</v>
      </c>
      <c r="BD444" s="62">
        <f t="shared" si="227"/>
        <v>14.846379999999982</v>
      </c>
      <c r="BE444" s="62">
        <f t="shared" si="228"/>
        <v>14.846379999999982</v>
      </c>
      <c r="BF444" s="62">
        <f t="shared" si="229"/>
        <v>4.8463799999999821</v>
      </c>
      <c r="BG444" s="62">
        <f t="shared" si="230"/>
        <v>4.8463799999999821</v>
      </c>
      <c r="BH444" s="62">
        <f t="shared" si="231"/>
        <v>0.84637999999998215</v>
      </c>
      <c r="BI444" s="62"/>
    </row>
    <row r="445" spans="1:61" ht="30" customHeight="1">
      <c r="A445" s="83">
        <v>433</v>
      </c>
      <c r="B445" s="50">
        <v>3635</v>
      </c>
      <c r="C445" s="84" t="s">
        <v>455</v>
      </c>
      <c r="D445" s="84" t="s">
        <v>931</v>
      </c>
      <c r="E445" s="85" t="s">
        <v>923</v>
      </c>
      <c r="F445" s="68">
        <v>41214</v>
      </c>
      <c r="G445" s="51">
        <v>208</v>
      </c>
      <c r="H445" s="52">
        <v>26</v>
      </c>
      <c r="I445" s="53">
        <f t="shared" si="204"/>
        <v>208</v>
      </c>
      <c r="J445" s="86"/>
      <c r="K445" s="87">
        <f t="shared" si="205"/>
        <v>0</v>
      </c>
      <c r="L445" s="86"/>
      <c r="M445" s="88">
        <f t="shared" si="206"/>
        <v>0</v>
      </c>
      <c r="N445" s="89"/>
      <c r="O445" s="87">
        <f t="shared" si="207"/>
        <v>0</v>
      </c>
      <c r="P445" s="57">
        <v>0</v>
      </c>
      <c r="Q445" s="57">
        <v>0</v>
      </c>
      <c r="R445" s="54"/>
      <c r="S445" s="55">
        <v>11</v>
      </c>
      <c r="T445" s="56"/>
      <c r="U445" s="57">
        <f t="shared" si="208"/>
        <v>0</v>
      </c>
      <c r="V445" s="57">
        <v>10</v>
      </c>
      <c r="W445" s="90">
        <v>7</v>
      </c>
      <c r="X445" s="56"/>
      <c r="Y445" s="91">
        <f t="shared" si="209"/>
        <v>0</v>
      </c>
      <c r="Z445" s="58"/>
      <c r="AA445" s="59"/>
      <c r="AB445" s="59">
        <v>0</v>
      </c>
      <c r="AC445" s="60">
        <f t="shared" si="210"/>
        <v>236</v>
      </c>
      <c r="AD445" s="60"/>
      <c r="AE445" s="61">
        <f t="shared" si="203"/>
        <v>4.72</v>
      </c>
      <c r="AF445" s="61">
        <v>0</v>
      </c>
      <c r="AG445" s="61">
        <v>0</v>
      </c>
      <c r="AH445" s="92"/>
      <c r="AI445" s="112">
        <v>100</v>
      </c>
      <c r="AJ445" s="93">
        <f t="shared" si="211"/>
        <v>131.28</v>
      </c>
      <c r="AK445" s="94"/>
      <c r="AL445" s="62"/>
      <c r="AM445" s="63">
        <f t="shared" si="212"/>
        <v>100</v>
      </c>
      <c r="AN445" s="63">
        <f t="shared" si="213"/>
        <v>1</v>
      </c>
      <c r="AO445" s="63">
        <f t="shared" si="214"/>
        <v>0</v>
      </c>
      <c r="AP445" s="63"/>
      <c r="AQ445" s="63">
        <f t="shared" si="215"/>
        <v>20</v>
      </c>
      <c r="AR445" s="63">
        <f t="shared" si="216"/>
        <v>1</v>
      </c>
      <c r="AS445" s="63">
        <f t="shared" si="217"/>
        <v>10</v>
      </c>
      <c r="AT445" s="63">
        <f t="shared" si="218"/>
        <v>1</v>
      </c>
      <c r="AU445" s="63">
        <f t="shared" si="219"/>
        <v>0</v>
      </c>
      <c r="AV445" s="63">
        <f t="shared" si="220"/>
        <v>0</v>
      </c>
      <c r="AW445" s="63">
        <f t="shared" si="221"/>
        <v>1</v>
      </c>
      <c r="AX445" s="63">
        <f t="shared" si="222"/>
        <v>1</v>
      </c>
      <c r="AY445" s="64">
        <f t="shared" si="223"/>
        <v>0.28000000000000114</v>
      </c>
      <c r="AZ445" s="65">
        <f t="shared" si="224"/>
        <v>131.28</v>
      </c>
      <c r="BA445" s="45"/>
      <c r="BB445" s="66">
        <f t="shared" si="225"/>
        <v>131.28</v>
      </c>
      <c r="BC445" s="62">
        <f t="shared" si="226"/>
        <v>31.28</v>
      </c>
      <c r="BD445" s="62">
        <f t="shared" si="227"/>
        <v>31.28</v>
      </c>
      <c r="BE445" s="62">
        <f t="shared" si="228"/>
        <v>11.280000000000001</v>
      </c>
      <c r="BF445" s="62">
        <f t="shared" si="229"/>
        <v>1.2800000000000011</v>
      </c>
      <c r="BG445" s="62">
        <f t="shared" si="230"/>
        <v>1.2800000000000011</v>
      </c>
      <c r="BH445" s="62">
        <f t="shared" si="231"/>
        <v>0.28000000000000114</v>
      </c>
      <c r="BI445" s="62"/>
    </row>
    <row r="446" spans="1:61" ht="30" customHeight="1">
      <c r="A446" s="83">
        <v>434</v>
      </c>
      <c r="B446" s="50">
        <v>3849</v>
      </c>
      <c r="C446" s="84" t="s">
        <v>104</v>
      </c>
      <c r="D446" s="84" t="s">
        <v>103</v>
      </c>
      <c r="E446" s="85" t="s">
        <v>923</v>
      </c>
      <c r="F446" s="68">
        <v>41337</v>
      </c>
      <c r="G446" s="51">
        <v>208</v>
      </c>
      <c r="H446" s="52">
        <v>26</v>
      </c>
      <c r="I446" s="53">
        <f t="shared" si="204"/>
        <v>208</v>
      </c>
      <c r="J446" s="86"/>
      <c r="K446" s="87">
        <f t="shared" si="205"/>
        <v>0</v>
      </c>
      <c r="L446" s="86"/>
      <c r="M446" s="88">
        <f t="shared" si="206"/>
        <v>0</v>
      </c>
      <c r="N446" s="89"/>
      <c r="O446" s="87">
        <f t="shared" si="207"/>
        <v>0</v>
      </c>
      <c r="P446" s="57">
        <v>0</v>
      </c>
      <c r="Q446" s="57">
        <v>0</v>
      </c>
      <c r="R446" s="54"/>
      <c r="S446" s="55">
        <v>11</v>
      </c>
      <c r="T446" s="56"/>
      <c r="U446" s="57">
        <f t="shared" si="208"/>
        <v>0</v>
      </c>
      <c r="V446" s="57">
        <v>10</v>
      </c>
      <c r="W446" s="90">
        <v>7</v>
      </c>
      <c r="X446" s="56"/>
      <c r="Y446" s="91">
        <f t="shared" si="209"/>
        <v>0</v>
      </c>
      <c r="Z446" s="58"/>
      <c r="AA446" s="59"/>
      <c r="AB446" s="59">
        <v>0</v>
      </c>
      <c r="AC446" s="60">
        <f t="shared" si="210"/>
        <v>236</v>
      </c>
      <c r="AD446" s="60"/>
      <c r="AE446" s="61">
        <f t="shared" si="203"/>
        <v>4.72</v>
      </c>
      <c r="AF446" s="61">
        <v>0</v>
      </c>
      <c r="AG446" s="61">
        <v>0</v>
      </c>
      <c r="AH446" s="92">
        <v>0.5</v>
      </c>
      <c r="AI446" s="112">
        <v>100</v>
      </c>
      <c r="AJ446" s="93">
        <f t="shared" si="211"/>
        <v>130.78</v>
      </c>
      <c r="AK446" s="94"/>
      <c r="AL446" s="62"/>
      <c r="AM446" s="63">
        <f t="shared" si="212"/>
        <v>100</v>
      </c>
      <c r="AN446" s="63">
        <f t="shared" si="213"/>
        <v>1</v>
      </c>
      <c r="AO446" s="63">
        <f t="shared" si="214"/>
        <v>0</v>
      </c>
      <c r="AP446" s="63"/>
      <c r="AQ446" s="63">
        <f t="shared" si="215"/>
        <v>20</v>
      </c>
      <c r="AR446" s="63">
        <f t="shared" si="216"/>
        <v>1</v>
      </c>
      <c r="AS446" s="63">
        <f t="shared" si="217"/>
        <v>10</v>
      </c>
      <c r="AT446" s="63">
        <f t="shared" si="218"/>
        <v>1</v>
      </c>
      <c r="AU446" s="63">
        <f t="shared" si="219"/>
        <v>0</v>
      </c>
      <c r="AV446" s="63">
        <f t="shared" si="220"/>
        <v>0</v>
      </c>
      <c r="AW446" s="63">
        <f t="shared" si="221"/>
        <v>0</v>
      </c>
      <c r="AX446" s="63">
        <f t="shared" si="222"/>
        <v>0</v>
      </c>
      <c r="AY446" s="64">
        <f t="shared" si="223"/>
        <v>0.78000000000000114</v>
      </c>
      <c r="AZ446" s="65">
        <f t="shared" si="224"/>
        <v>130.78</v>
      </c>
      <c r="BA446" s="45"/>
      <c r="BB446" s="66">
        <f t="shared" si="225"/>
        <v>130.78</v>
      </c>
      <c r="BC446" s="62">
        <f t="shared" si="226"/>
        <v>30.78</v>
      </c>
      <c r="BD446" s="62">
        <f t="shared" si="227"/>
        <v>30.78</v>
      </c>
      <c r="BE446" s="62">
        <f t="shared" si="228"/>
        <v>10.780000000000001</v>
      </c>
      <c r="BF446" s="62">
        <f t="shared" si="229"/>
        <v>0.78000000000000114</v>
      </c>
      <c r="BG446" s="62">
        <f t="shared" si="230"/>
        <v>0.78000000000000114</v>
      </c>
      <c r="BH446" s="62">
        <f t="shared" si="231"/>
        <v>0.78000000000000114</v>
      </c>
      <c r="BI446" s="62"/>
    </row>
    <row r="447" spans="1:61" ht="30" customHeight="1">
      <c r="A447" s="83">
        <v>435</v>
      </c>
      <c r="B447" s="50">
        <v>4337</v>
      </c>
      <c r="C447" s="84" t="s">
        <v>932</v>
      </c>
      <c r="D447" s="84" t="s">
        <v>933</v>
      </c>
      <c r="E447" s="85" t="s">
        <v>923</v>
      </c>
      <c r="F447" s="68">
        <v>41624</v>
      </c>
      <c r="G447" s="51">
        <v>208</v>
      </c>
      <c r="H447" s="52">
        <v>26</v>
      </c>
      <c r="I447" s="53">
        <f t="shared" si="204"/>
        <v>208</v>
      </c>
      <c r="J447" s="86"/>
      <c r="K447" s="87">
        <f t="shared" si="205"/>
        <v>0</v>
      </c>
      <c r="L447" s="86"/>
      <c r="M447" s="88">
        <f t="shared" si="206"/>
        <v>0</v>
      </c>
      <c r="N447" s="89"/>
      <c r="O447" s="87">
        <f t="shared" si="207"/>
        <v>0</v>
      </c>
      <c r="P447" s="57">
        <v>0</v>
      </c>
      <c r="Q447" s="57">
        <v>0</v>
      </c>
      <c r="R447" s="54"/>
      <c r="S447" s="55">
        <v>11</v>
      </c>
      <c r="T447" s="56"/>
      <c r="U447" s="57">
        <f t="shared" si="208"/>
        <v>0</v>
      </c>
      <c r="V447" s="57">
        <v>10</v>
      </c>
      <c r="W447" s="90">
        <v>7</v>
      </c>
      <c r="X447" s="56"/>
      <c r="Y447" s="91">
        <f t="shared" si="209"/>
        <v>0</v>
      </c>
      <c r="Z447" s="58"/>
      <c r="AA447" s="59"/>
      <c r="AB447" s="59">
        <v>0</v>
      </c>
      <c r="AC447" s="60">
        <f t="shared" si="210"/>
        <v>236</v>
      </c>
      <c r="AD447" s="60"/>
      <c r="AE447" s="61">
        <f t="shared" si="203"/>
        <v>4.72</v>
      </c>
      <c r="AF447" s="61">
        <v>0</v>
      </c>
      <c r="AG447" s="61">
        <v>0</v>
      </c>
      <c r="AH447" s="92">
        <v>0.5</v>
      </c>
      <c r="AI447" s="112">
        <v>100</v>
      </c>
      <c r="AJ447" s="93">
        <f t="shared" si="211"/>
        <v>130.78</v>
      </c>
      <c r="AK447" s="94"/>
      <c r="AL447" s="62"/>
      <c r="AM447" s="63">
        <f t="shared" si="212"/>
        <v>100</v>
      </c>
      <c r="AN447" s="63">
        <f t="shared" si="213"/>
        <v>1</v>
      </c>
      <c r="AO447" s="63">
        <f t="shared" si="214"/>
        <v>0</v>
      </c>
      <c r="AP447" s="63"/>
      <c r="AQ447" s="63">
        <f t="shared" si="215"/>
        <v>20</v>
      </c>
      <c r="AR447" s="63">
        <f t="shared" si="216"/>
        <v>1</v>
      </c>
      <c r="AS447" s="63">
        <f t="shared" si="217"/>
        <v>10</v>
      </c>
      <c r="AT447" s="63">
        <f t="shared" si="218"/>
        <v>1</v>
      </c>
      <c r="AU447" s="63">
        <f t="shared" si="219"/>
        <v>0</v>
      </c>
      <c r="AV447" s="63">
        <f t="shared" si="220"/>
        <v>0</v>
      </c>
      <c r="AW447" s="63">
        <f t="shared" si="221"/>
        <v>0</v>
      </c>
      <c r="AX447" s="63">
        <f t="shared" si="222"/>
        <v>0</v>
      </c>
      <c r="AY447" s="64">
        <f t="shared" si="223"/>
        <v>0.78000000000000114</v>
      </c>
      <c r="AZ447" s="65">
        <f t="shared" si="224"/>
        <v>130.78</v>
      </c>
      <c r="BA447" s="45"/>
      <c r="BB447" s="66">
        <f t="shared" si="225"/>
        <v>130.78</v>
      </c>
      <c r="BC447" s="62">
        <f t="shared" si="226"/>
        <v>30.78</v>
      </c>
      <c r="BD447" s="62">
        <f t="shared" si="227"/>
        <v>30.78</v>
      </c>
      <c r="BE447" s="62">
        <f t="shared" si="228"/>
        <v>10.780000000000001</v>
      </c>
      <c r="BF447" s="62">
        <f t="shared" si="229"/>
        <v>0.78000000000000114</v>
      </c>
      <c r="BG447" s="62">
        <f t="shared" si="230"/>
        <v>0.78000000000000114</v>
      </c>
      <c r="BH447" s="62">
        <f t="shared" si="231"/>
        <v>0.78000000000000114</v>
      </c>
      <c r="BI447" s="62"/>
    </row>
    <row r="448" spans="1:61" ht="30" customHeight="1">
      <c r="A448" s="83">
        <v>436</v>
      </c>
      <c r="B448" s="50">
        <v>4578</v>
      </c>
      <c r="C448" s="84" t="s">
        <v>782</v>
      </c>
      <c r="D448" s="84" t="s">
        <v>934</v>
      </c>
      <c r="E448" s="85" t="s">
        <v>923</v>
      </c>
      <c r="F448" s="68">
        <v>41793</v>
      </c>
      <c r="G448" s="51">
        <v>208</v>
      </c>
      <c r="H448" s="52">
        <v>26</v>
      </c>
      <c r="I448" s="53">
        <f t="shared" si="204"/>
        <v>208</v>
      </c>
      <c r="J448" s="86"/>
      <c r="K448" s="87">
        <f t="shared" si="205"/>
        <v>0</v>
      </c>
      <c r="L448" s="86"/>
      <c r="M448" s="88">
        <f t="shared" si="206"/>
        <v>0</v>
      </c>
      <c r="N448" s="89"/>
      <c r="O448" s="87">
        <f t="shared" si="207"/>
        <v>0</v>
      </c>
      <c r="P448" s="57">
        <v>0</v>
      </c>
      <c r="Q448" s="57">
        <v>0</v>
      </c>
      <c r="R448" s="54"/>
      <c r="S448" s="55">
        <v>11</v>
      </c>
      <c r="T448" s="56"/>
      <c r="U448" s="57">
        <f t="shared" si="208"/>
        <v>0</v>
      </c>
      <c r="V448" s="57">
        <v>10</v>
      </c>
      <c r="W448" s="90">
        <v>7</v>
      </c>
      <c r="X448" s="56">
        <v>1.1499999999999999</v>
      </c>
      <c r="Y448" s="91">
        <f t="shared" si="209"/>
        <v>1.1499999999999999</v>
      </c>
      <c r="Z448" s="58"/>
      <c r="AA448" s="59"/>
      <c r="AB448" s="59">
        <v>0</v>
      </c>
      <c r="AC448" s="60">
        <f t="shared" si="210"/>
        <v>234.85</v>
      </c>
      <c r="AD448" s="60"/>
      <c r="AE448" s="61">
        <f t="shared" si="203"/>
        <v>4.6970000000000001</v>
      </c>
      <c r="AF448" s="61">
        <v>0</v>
      </c>
      <c r="AG448" s="61">
        <v>0</v>
      </c>
      <c r="AH448" s="92">
        <v>0.5</v>
      </c>
      <c r="AI448" s="112">
        <v>100</v>
      </c>
      <c r="AJ448" s="93">
        <f t="shared" si="211"/>
        <v>129.65299999999999</v>
      </c>
      <c r="AK448" s="94"/>
      <c r="AL448" s="62"/>
      <c r="AM448" s="63">
        <f t="shared" si="212"/>
        <v>100</v>
      </c>
      <c r="AN448" s="63">
        <f t="shared" si="213"/>
        <v>1</v>
      </c>
      <c r="AO448" s="63">
        <f t="shared" si="214"/>
        <v>0</v>
      </c>
      <c r="AP448" s="63"/>
      <c r="AQ448" s="63">
        <f t="shared" si="215"/>
        <v>20</v>
      </c>
      <c r="AR448" s="63">
        <f t="shared" si="216"/>
        <v>1</v>
      </c>
      <c r="AS448" s="63">
        <f t="shared" si="217"/>
        <v>0</v>
      </c>
      <c r="AT448" s="63">
        <f t="shared" si="218"/>
        <v>0</v>
      </c>
      <c r="AU448" s="63">
        <f t="shared" si="219"/>
        <v>5</v>
      </c>
      <c r="AV448" s="63">
        <f t="shared" si="220"/>
        <v>1</v>
      </c>
      <c r="AW448" s="63">
        <f t="shared" si="221"/>
        <v>4</v>
      </c>
      <c r="AX448" s="63">
        <f t="shared" si="222"/>
        <v>4</v>
      </c>
      <c r="AY448" s="64">
        <f t="shared" si="223"/>
        <v>0.65299999999999159</v>
      </c>
      <c r="AZ448" s="65">
        <f t="shared" si="224"/>
        <v>129.65299999999999</v>
      </c>
      <c r="BA448" s="45"/>
      <c r="BB448" s="66">
        <f t="shared" si="225"/>
        <v>129.65299999999999</v>
      </c>
      <c r="BC448" s="62">
        <f t="shared" si="226"/>
        <v>29.652999999999992</v>
      </c>
      <c r="BD448" s="62">
        <f t="shared" si="227"/>
        <v>29.652999999999992</v>
      </c>
      <c r="BE448" s="62">
        <f t="shared" si="228"/>
        <v>9.6529999999999916</v>
      </c>
      <c r="BF448" s="62">
        <f t="shared" si="229"/>
        <v>9.6529999999999916</v>
      </c>
      <c r="BG448" s="62">
        <f t="shared" si="230"/>
        <v>4.6529999999999916</v>
      </c>
      <c r="BH448" s="62">
        <f t="shared" si="231"/>
        <v>0.65299999999999159</v>
      </c>
      <c r="BI448" s="62"/>
    </row>
    <row r="449" spans="1:61" ht="30" customHeight="1">
      <c r="A449" s="83">
        <v>437</v>
      </c>
      <c r="B449" s="50">
        <v>5185</v>
      </c>
      <c r="C449" s="84" t="s">
        <v>370</v>
      </c>
      <c r="D449" s="84" t="s">
        <v>162</v>
      </c>
      <c r="E449" s="85" t="s">
        <v>923</v>
      </c>
      <c r="F449" s="68">
        <v>42037</v>
      </c>
      <c r="G449" s="51">
        <v>208</v>
      </c>
      <c r="H449" s="52">
        <v>26</v>
      </c>
      <c r="I449" s="53">
        <f t="shared" si="204"/>
        <v>208</v>
      </c>
      <c r="J449" s="86"/>
      <c r="K449" s="87">
        <f t="shared" si="205"/>
        <v>0</v>
      </c>
      <c r="L449" s="86"/>
      <c r="M449" s="88">
        <f t="shared" si="206"/>
        <v>0</v>
      </c>
      <c r="N449" s="89"/>
      <c r="O449" s="87">
        <f t="shared" si="207"/>
        <v>0</v>
      </c>
      <c r="P449" s="57">
        <v>0</v>
      </c>
      <c r="Q449" s="57">
        <v>0</v>
      </c>
      <c r="R449" s="54"/>
      <c r="S449" s="55">
        <v>10</v>
      </c>
      <c r="T449" s="56"/>
      <c r="U449" s="57">
        <f t="shared" si="208"/>
        <v>0</v>
      </c>
      <c r="V449" s="57">
        <v>9.6150000000000002</v>
      </c>
      <c r="W449" s="90">
        <v>7</v>
      </c>
      <c r="X449" s="56">
        <v>8</v>
      </c>
      <c r="Y449" s="91">
        <f t="shared" si="209"/>
        <v>8</v>
      </c>
      <c r="Z449" s="58"/>
      <c r="AA449" s="59"/>
      <c r="AB449" s="59">
        <v>0</v>
      </c>
      <c r="AC449" s="60">
        <f t="shared" si="210"/>
        <v>226.61500000000001</v>
      </c>
      <c r="AD449" s="60"/>
      <c r="AE449" s="61">
        <f t="shared" si="203"/>
        <v>4.5323000000000002</v>
      </c>
      <c r="AF449" s="61">
        <v>0</v>
      </c>
      <c r="AG449" s="61">
        <v>0</v>
      </c>
      <c r="AH449" s="92"/>
      <c r="AI449" s="112">
        <v>100</v>
      </c>
      <c r="AJ449" s="93">
        <f t="shared" si="211"/>
        <v>122.08270000000002</v>
      </c>
      <c r="AK449" s="94"/>
      <c r="AL449" s="62"/>
      <c r="AM449" s="63">
        <f t="shared" si="212"/>
        <v>100</v>
      </c>
      <c r="AN449" s="63">
        <f t="shared" si="213"/>
        <v>1</v>
      </c>
      <c r="AO449" s="63">
        <f t="shared" si="214"/>
        <v>0</v>
      </c>
      <c r="AP449" s="63"/>
      <c r="AQ449" s="63">
        <f t="shared" si="215"/>
        <v>20</v>
      </c>
      <c r="AR449" s="63">
        <f t="shared" si="216"/>
        <v>1</v>
      </c>
      <c r="AS449" s="63">
        <f t="shared" si="217"/>
        <v>0</v>
      </c>
      <c r="AT449" s="63">
        <f t="shared" si="218"/>
        <v>0</v>
      </c>
      <c r="AU449" s="63">
        <f t="shared" si="219"/>
        <v>0</v>
      </c>
      <c r="AV449" s="63">
        <f t="shared" si="220"/>
        <v>0</v>
      </c>
      <c r="AW449" s="63">
        <f t="shared" si="221"/>
        <v>2</v>
      </c>
      <c r="AX449" s="63">
        <f t="shared" si="222"/>
        <v>2</v>
      </c>
      <c r="AY449" s="64">
        <f t="shared" si="223"/>
        <v>8.2700000000016871E-2</v>
      </c>
      <c r="AZ449" s="65">
        <f t="shared" si="224"/>
        <v>122.08270000000002</v>
      </c>
      <c r="BA449" s="45"/>
      <c r="BB449" s="66">
        <f t="shared" si="225"/>
        <v>122.08270000000002</v>
      </c>
      <c r="BC449" s="62">
        <f t="shared" si="226"/>
        <v>22.082700000000017</v>
      </c>
      <c r="BD449" s="62">
        <f t="shared" si="227"/>
        <v>22.082700000000017</v>
      </c>
      <c r="BE449" s="62">
        <f t="shared" si="228"/>
        <v>2.0827000000000169</v>
      </c>
      <c r="BF449" s="62">
        <f t="shared" si="229"/>
        <v>2.0827000000000169</v>
      </c>
      <c r="BG449" s="62">
        <f t="shared" si="230"/>
        <v>2.0827000000000169</v>
      </c>
      <c r="BH449" s="62">
        <f t="shared" si="231"/>
        <v>8.2700000000016871E-2</v>
      </c>
      <c r="BI449" s="62"/>
    </row>
    <row r="450" spans="1:61" ht="30" customHeight="1">
      <c r="A450" s="83">
        <v>438</v>
      </c>
      <c r="B450" s="50">
        <v>5638</v>
      </c>
      <c r="C450" s="84" t="s">
        <v>935</v>
      </c>
      <c r="D450" s="84" t="s">
        <v>936</v>
      </c>
      <c r="E450" s="85" t="s">
        <v>923</v>
      </c>
      <c r="F450" s="68">
        <v>42278</v>
      </c>
      <c r="G450" s="51">
        <v>208</v>
      </c>
      <c r="H450" s="52">
        <v>26</v>
      </c>
      <c r="I450" s="53">
        <f t="shared" si="204"/>
        <v>208</v>
      </c>
      <c r="J450" s="86"/>
      <c r="K450" s="87">
        <f t="shared" si="205"/>
        <v>0</v>
      </c>
      <c r="L450" s="86"/>
      <c r="M450" s="88">
        <f t="shared" si="206"/>
        <v>0</v>
      </c>
      <c r="N450" s="89"/>
      <c r="O450" s="87">
        <f t="shared" si="207"/>
        <v>0</v>
      </c>
      <c r="P450" s="57">
        <v>0</v>
      </c>
      <c r="Q450" s="57">
        <v>0</v>
      </c>
      <c r="R450" s="54"/>
      <c r="S450" s="55">
        <v>10</v>
      </c>
      <c r="T450" s="56"/>
      <c r="U450" s="57">
        <f t="shared" si="208"/>
        <v>0</v>
      </c>
      <c r="V450" s="57">
        <v>9.8539999999999992</v>
      </c>
      <c r="W450" s="90">
        <v>7</v>
      </c>
      <c r="X450" s="56">
        <v>3.02</v>
      </c>
      <c r="Y450" s="91">
        <f t="shared" si="209"/>
        <v>3.02</v>
      </c>
      <c r="Z450" s="58"/>
      <c r="AA450" s="59"/>
      <c r="AB450" s="59">
        <v>0</v>
      </c>
      <c r="AC450" s="60">
        <f t="shared" si="210"/>
        <v>231.83399999999997</v>
      </c>
      <c r="AD450" s="60"/>
      <c r="AE450" s="61">
        <f t="shared" si="203"/>
        <v>4.6366799999999992</v>
      </c>
      <c r="AF450" s="61">
        <v>0</v>
      </c>
      <c r="AG450" s="61">
        <v>0</v>
      </c>
      <c r="AH450" s="92">
        <v>0.5</v>
      </c>
      <c r="AI450" s="112">
        <v>100</v>
      </c>
      <c r="AJ450" s="93">
        <f t="shared" si="211"/>
        <v>126.69731999999996</v>
      </c>
      <c r="AK450" s="94"/>
      <c r="AL450" s="62"/>
      <c r="AM450" s="63">
        <f t="shared" si="212"/>
        <v>100</v>
      </c>
      <c r="AN450" s="63">
        <f t="shared" si="213"/>
        <v>1</v>
      </c>
      <c r="AO450" s="63">
        <f t="shared" si="214"/>
        <v>0</v>
      </c>
      <c r="AP450" s="63"/>
      <c r="AQ450" s="63">
        <f t="shared" si="215"/>
        <v>20</v>
      </c>
      <c r="AR450" s="63">
        <f t="shared" si="216"/>
        <v>1</v>
      </c>
      <c r="AS450" s="63">
        <f t="shared" si="217"/>
        <v>0</v>
      </c>
      <c r="AT450" s="63">
        <f t="shared" si="218"/>
        <v>0</v>
      </c>
      <c r="AU450" s="63">
        <f t="shared" si="219"/>
        <v>5</v>
      </c>
      <c r="AV450" s="63">
        <f t="shared" si="220"/>
        <v>1</v>
      </c>
      <c r="AW450" s="63">
        <f t="shared" si="221"/>
        <v>1</v>
      </c>
      <c r="AX450" s="63">
        <f t="shared" si="222"/>
        <v>1</v>
      </c>
      <c r="AY450" s="64">
        <f t="shared" si="223"/>
        <v>0.69731999999996219</v>
      </c>
      <c r="AZ450" s="65">
        <f t="shared" si="224"/>
        <v>126.69731999999996</v>
      </c>
      <c r="BA450" s="45"/>
      <c r="BB450" s="66">
        <f t="shared" si="225"/>
        <v>126.69731999999996</v>
      </c>
      <c r="BC450" s="62">
        <f t="shared" si="226"/>
        <v>26.697319999999962</v>
      </c>
      <c r="BD450" s="62">
        <f t="shared" si="227"/>
        <v>26.697319999999962</v>
      </c>
      <c r="BE450" s="62">
        <f t="shared" si="228"/>
        <v>6.6973199999999622</v>
      </c>
      <c r="BF450" s="62">
        <f t="shared" si="229"/>
        <v>6.6973199999999622</v>
      </c>
      <c r="BG450" s="62">
        <f t="shared" si="230"/>
        <v>1.6973199999999622</v>
      </c>
      <c r="BH450" s="62">
        <f t="shared" si="231"/>
        <v>0.69731999999996219</v>
      </c>
      <c r="BI450" s="62"/>
    </row>
    <row r="451" spans="1:61" ht="30" customHeight="1">
      <c r="A451" s="83">
        <v>439</v>
      </c>
      <c r="B451" s="50">
        <v>5659</v>
      </c>
      <c r="C451" s="84" t="s">
        <v>101</v>
      </c>
      <c r="D451" s="84" t="s">
        <v>937</v>
      </c>
      <c r="E451" s="85" t="s">
        <v>923</v>
      </c>
      <c r="F451" s="68">
        <v>42278</v>
      </c>
      <c r="G451" s="51">
        <v>208</v>
      </c>
      <c r="H451" s="52">
        <v>26</v>
      </c>
      <c r="I451" s="53">
        <f t="shared" si="204"/>
        <v>208</v>
      </c>
      <c r="J451" s="86"/>
      <c r="K451" s="87">
        <f t="shared" si="205"/>
        <v>0</v>
      </c>
      <c r="L451" s="86"/>
      <c r="M451" s="88">
        <f t="shared" si="206"/>
        <v>0</v>
      </c>
      <c r="N451" s="89"/>
      <c r="O451" s="87">
        <f t="shared" si="207"/>
        <v>0</v>
      </c>
      <c r="P451" s="57">
        <v>0</v>
      </c>
      <c r="Q451" s="57">
        <v>0</v>
      </c>
      <c r="R451" s="54"/>
      <c r="S451" s="55">
        <v>10</v>
      </c>
      <c r="T451" s="56"/>
      <c r="U451" s="57">
        <f t="shared" si="208"/>
        <v>0</v>
      </c>
      <c r="V451" s="57">
        <v>9.5579999999999998</v>
      </c>
      <c r="W451" s="90">
        <v>7</v>
      </c>
      <c r="X451" s="56">
        <v>9.1999999999999993</v>
      </c>
      <c r="Y451" s="91">
        <f t="shared" si="209"/>
        <v>9.1999999999999993</v>
      </c>
      <c r="Z451" s="58"/>
      <c r="AA451" s="59"/>
      <c r="AB451" s="59">
        <v>0</v>
      </c>
      <c r="AC451" s="60">
        <f t="shared" si="210"/>
        <v>225.358</v>
      </c>
      <c r="AD451" s="60"/>
      <c r="AE451" s="61">
        <f t="shared" si="203"/>
        <v>4.5071599999999998</v>
      </c>
      <c r="AF451" s="61">
        <v>0</v>
      </c>
      <c r="AG451" s="61">
        <v>0</v>
      </c>
      <c r="AH451" s="92">
        <v>0.5</v>
      </c>
      <c r="AI451" s="112">
        <v>100</v>
      </c>
      <c r="AJ451" s="93">
        <f t="shared" si="211"/>
        <v>120.35084000000001</v>
      </c>
      <c r="AK451" s="94"/>
      <c r="AL451" s="62"/>
      <c r="AM451" s="63">
        <f t="shared" si="212"/>
        <v>100</v>
      </c>
      <c r="AN451" s="63">
        <f t="shared" si="213"/>
        <v>1</v>
      </c>
      <c r="AO451" s="63">
        <f t="shared" si="214"/>
        <v>0</v>
      </c>
      <c r="AP451" s="63"/>
      <c r="AQ451" s="63">
        <f t="shared" si="215"/>
        <v>20</v>
      </c>
      <c r="AR451" s="63">
        <f t="shared" si="216"/>
        <v>1</v>
      </c>
      <c r="AS451" s="63">
        <f t="shared" si="217"/>
        <v>0</v>
      </c>
      <c r="AT451" s="63">
        <f t="shared" si="218"/>
        <v>0</v>
      </c>
      <c r="AU451" s="63">
        <f t="shared" si="219"/>
        <v>0</v>
      </c>
      <c r="AV451" s="63">
        <f t="shared" si="220"/>
        <v>0</v>
      </c>
      <c r="AW451" s="63">
        <f t="shared" si="221"/>
        <v>0</v>
      </c>
      <c r="AX451" s="63">
        <f t="shared" si="222"/>
        <v>0</v>
      </c>
      <c r="AY451" s="64">
        <f t="shared" si="223"/>
        <v>0.35084000000000515</v>
      </c>
      <c r="AZ451" s="65">
        <f t="shared" si="224"/>
        <v>120.35084000000001</v>
      </c>
      <c r="BA451" s="45"/>
      <c r="BB451" s="66">
        <f t="shared" si="225"/>
        <v>120.35084000000001</v>
      </c>
      <c r="BC451" s="62">
        <f t="shared" si="226"/>
        <v>20.350840000000005</v>
      </c>
      <c r="BD451" s="62">
        <f t="shared" si="227"/>
        <v>20.350840000000005</v>
      </c>
      <c r="BE451" s="62">
        <f t="shared" si="228"/>
        <v>0.35084000000000515</v>
      </c>
      <c r="BF451" s="62">
        <f t="shared" si="229"/>
        <v>0.35084000000000515</v>
      </c>
      <c r="BG451" s="62">
        <f t="shared" si="230"/>
        <v>0.35084000000000515</v>
      </c>
      <c r="BH451" s="62">
        <f t="shared" si="231"/>
        <v>0.35084000000000515</v>
      </c>
      <c r="BI451" s="62"/>
    </row>
    <row r="452" spans="1:61" ht="30" customHeight="1">
      <c r="A452" s="83">
        <v>440</v>
      </c>
      <c r="B452" s="50">
        <v>5778</v>
      </c>
      <c r="C452" s="84" t="s">
        <v>308</v>
      </c>
      <c r="D452" s="84" t="s">
        <v>938</v>
      </c>
      <c r="E452" s="85" t="s">
        <v>923</v>
      </c>
      <c r="F452" s="68">
        <v>42359</v>
      </c>
      <c r="G452" s="51">
        <v>208</v>
      </c>
      <c r="H452" s="52">
        <v>26</v>
      </c>
      <c r="I452" s="53">
        <f t="shared" si="204"/>
        <v>208</v>
      </c>
      <c r="J452" s="86"/>
      <c r="K452" s="87">
        <f t="shared" si="205"/>
        <v>0</v>
      </c>
      <c r="L452" s="86"/>
      <c r="M452" s="88">
        <f t="shared" si="206"/>
        <v>0</v>
      </c>
      <c r="N452" s="89"/>
      <c r="O452" s="87">
        <f t="shared" si="207"/>
        <v>0</v>
      </c>
      <c r="P452" s="57">
        <v>0</v>
      </c>
      <c r="Q452" s="57">
        <v>0</v>
      </c>
      <c r="R452" s="54"/>
      <c r="S452" s="55">
        <v>10</v>
      </c>
      <c r="T452" s="56"/>
      <c r="U452" s="57">
        <f t="shared" si="208"/>
        <v>0</v>
      </c>
      <c r="V452" s="57">
        <v>0</v>
      </c>
      <c r="W452" s="90">
        <v>7</v>
      </c>
      <c r="X452" s="56">
        <v>14.5</v>
      </c>
      <c r="Y452" s="91">
        <f t="shared" si="209"/>
        <v>14.5</v>
      </c>
      <c r="Z452" s="58"/>
      <c r="AA452" s="59"/>
      <c r="AB452" s="59">
        <v>0</v>
      </c>
      <c r="AC452" s="60">
        <f t="shared" si="210"/>
        <v>210.5</v>
      </c>
      <c r="AD452" s="60"/>
      <c r="AE452" s="61">
        <f t="shared" si="203"/>
        <v>4.21</v>
      </c>
      <c r="AF452" s="61">
        <v>0</v>
      </c>
      <c r="AG452" s="61">
        <v>0</v>
      </c>
      <c r="AH452" s="92"/>
      <c r="AI452" s="112">
        <v>100</v>
      </c>
      <c r="AJ452" s="93">
        <f t="shared" si="211"/>
        <v>106.28999999999999</v>
      </c>
      <c r="AK452" s="94"/>
      <c r="AL452" s="62"/>
      <c r="AM452" s="63">
        <f t="shared" si="212"/>
        <v>100</v>
      </c>
      <c r="AN452" s="63">
        <f t="shared" si="213"/>
        <v>1</v>
      </c>
      <c r="AO452" s="63">
        <f t="shared" si="214"/>
        <v>0</v>
      </c>
      <c r="AP452" s="63"/>
      <c r="AQ452" s="63">
        <f t="shared" si="215"/>
        <v>0</v>
      </c>
      <c r="AR452" s="63">
        <f t="shared" si="216"/>
        <v>0</v>
      </c>
      <c r="AS452" s="63">
        <f t="shared" si="217"/>
        <v>0</v>
      </c>
      <c r="AT452" s="63">
        <f t="shared" si="218"/>
        <v>0</v>
      </c>
      <c r="AU452" s="63">
        <f t="shared" si="219"/>
        <v>5</v>
      </c>
      <c r="AV452" s="63">
        <f t="shared" si="220"/>
        <v>1</v>
      </c>
      <c r="AW452" s="63">
        <f t="shared" si="221"/>
        <v>1</v>
      </c>
      <c r="AX452" s="63">
        <f t="shared" si="222"/>
        <v>1</v>
      </c>
      <c r="AY452" s="64">
        <f t="shared" si="223"/>
        <v>0.28999999999999204</v>
      </c>
      <c r="AZ452" s="65">
        <f t="shared" si="224"/>
        <v>106.28999999999999</v>
      </c>
      <c r="BA452" s="45"/>
      <c r="BB452" s="66">
        <f t="shared" si="225"/>
        <v>106.28999999999999</v>
      </c>
      <c r="BC452" s="62">
        <f t="shared" si="226"/>
        <v>6.289999999999992</v>
      </c>
      <c r="BD452" s="62">
        <f t="shared" si="227"/>
        <v>6.289999999999992</v>
      </c>
      <c r="BE452" s="62">
        <f t="shared" si="228"/>
        <v>6.289999999999992</v>
      </c>
      <c r="BF452" s="62">
        <f t="shared" si="229"/>
        <v>6.289999999999992</v>
      </c>
      <c r="BG452" s="62">
        <f t="shared" si="230"/>
        <v>1.289999999999992</v>
      </c>
      <c r="BH452" s="62">
        <f t="shared" si="231"/>
        <v>0.28999999999999204</v>
      </c>
      <c r="BI452" s="62"/>
    </row>
    <row r="453" spans="1:61" ht="30" customHeight="1">
      <c r="A453" s="83">
        <v>441</v>
      </c>
      <c r="B453" s="50">
        <v>5851</v>
      </c>
      <c r="C453" s="84" t="s">
        <v>939</v>
      </c>
      <c r="D453" s="84" t="s">
        <v>940</v>
      </c>
      <c r="E453" s="85" t="s">
        <v>923</v>
      </c>
      <c r="F453" s="68">
        <v>42346</v>
      </c>
      <c r="G453" s="51">
        <v>208</v>
      </c>
      <c r="H453" s="52">
        <v>26</v>
      </c>
      <c r="I453" s="53">
        <f t="shared" si="204"/>
        <v>208</v>
      </c>
      <c r="J453" s="86"/>
      <c r="K453" s="87">
        <f t="shared" si="205"/>
        <v>0</v>
      </c>
      <c r="L453" s="86"/>
      <c r="M453" s="88">
        <f t="shared" si="206"/>
        <v>0</v>
      </c>
      <c r="N453" s="89"/>
      <c r="O453" s="87">
        <f t="shared" si="207"/>
        <v>0</v>
      </c>
      <c r="P453" s="57">
        <v>0</v>
      </c>
      <c r="Q453" s="57">
        <v>0</v>
      </c>
      <c r="R453" s="54"/>
      <c r="S453" s="55">
        <v>10</v>
      </c>
      <c r="T453" s="56"/>
      <c r="U453" s="57">
        <f t="shared" si="208"/>
        <v>0</v>
      </c>
      <c r="V453" s="57">
        <v>10</v>
      </c>
      <c r="W453" s="90">
        <v>7</v>
      </c>
      <c r="X453" s="56"/>
      <c r="Y453" s="91">
        <f t="shared" si="209"/>
        <v>0</v>
      </c>
      <c r="Z453" s="58"/>
      <c r="AA453" s="59"/>
      <c r="AB453" s="59">
        <v>0</v>
      </c>
      <c r="AC453" s="60">
        <f t="shared" si="210"/>
        <v>235</v>
      </c>
      <c r="AD453" s="60"/>
      <c r="AE453" s="61">
        <f t="shared" si="203"/>
        <v>4.7</v>
      </c>
      <c r="AF453" s="61">
        <v>0</v>
      </c>
      <c r="AG453" s="61">
        <v>0</v>
      </c>
      <c r="AH453" s="92">
        <v>0.5</v>
      </c>
      <c r="AI453" s="112">
        <v>100</v>
      </c>
      <c r="AJ453" s="93">
        <f t="shared" si="211"/>
        <v>129.80000000000001</v>
      </c>
      <c r="AK453" s="94"/>
      <c r="AL453" s="62"/>
      <c r="AM453" s="63">
        <f t="shared" si="212"/>
        <v>100</v>
      </c>
      <c r="AN453" s="63">
        <f t="shared" si="213"/>
        <v>1</v>
      </c>
      <c r="AO453" s="63">
        <f t="shared" si="214"/>
        <v>0</v>
      </c>
      <c r="AP453" s="63"/>
      <c r="AQ453" s="63">
        <f t="shared" si="215"/>
        <v>20</v>
      </c>
      <c r="AR453" s="63">
        <f t="shared" si="216"/>
        <v>1</v>
      </c>
      <c r="AS453" s="63">
        <f t="shared" si="217"/>
        <v>0</v>
      </c>
      <c r="AT453" s="63">
        <f t="shared" si="218"/>
        <v>0</v>
      </c>
      <c r="AU453" s="63">
        <f t="shared" si="219"/>
        <v>5</v>
      </c>
      <c r="AV453" s="63">
        <f t="shared" si="220"/>
        <v>1</v>
      </c>
      <c r="AW453" s="63">
        <f t="shared" si="221"/>
        <v>4</v>
      </c>
      <c r="AX453" s="63">
        <f t="shared" si="222"/>
        <v>4</v>
      </c>
      <c r="AY453" s="64">
        <f t="shared" si="223"/>
        <v>0.80000000000001137</v>
      </c>
      <c r="AZ453" s="65">
        <f t="shared" si="224"/>
        <v>129.80000000000001</v>
      </c>
      <c r="BA453" s="45"/>
      <c r="BB453" s="66">
        <f t="shared" si="225"/>
        <v>129.80000000000001</v>
      </c>
      <c r="BC453" s="62">
        <f t="shared" si="226"/>
        <v>29.800000000000011</v>
      </c>
      <c r="BD453" s="62">
        <f t="shared" si="227"/>
        <v>29.800000000000011</v>
      </c>
      <c r="BE453" s="62">
        <f t="shared" si="228"/>
        <v>9.8000000000000114</v>
      </c>
      <c r="BF453" s="62">
        <f t="shared" si="229"/>
        <v>9.8000000000000114</v>
      </c>
      <c r="BG453" s="62">
        <f t="shared" si="230"/>
        <v>4.8000000000000114</v>
      </c>
      <c r="BH453" s="62">
        <f t="shared" si="231"/>
        <v>0.80000000000001137</v>
      </c>
      <c r="BI453" s="62"/>
    </row>
    <row r="454" spans="1:61" ht="30" customHeight="1">
      <c r="A454" s="83">
        <v>442</v>
      </c>
      <c r="B454" s="50">
        <v>6313</v>
      </c>
      <c r="C454" s="84" t="s">
        <v>941</v>
      </c>
      <c r="D454" s="84" t="s">
        <v>942</v>
      </c>
      <c r="E454" s="85" t="s">
        <v>923</v>
      </c>
      <c r="F454" s="68">
        <v>42584</v>
      </c>
      <c r="G454" s="51">
        <v>208</v>
      </c>
      <c r="H454" s="52">
        <v>26</v>
      </c>
      <c r="I454" s="53">
        <f t="shared" si="204"/>
        <v>208</v>
      </c>
      <c r="J454" s="86"/>
      <c r="K454" s="87">
        <f t="shared" si="205"/>
        <v>0</v>
      </c>
      <c r="L454" s="86"/>
      <c r="M454" s="88">
        <f t="shared" si="206"/>
        <v>0</v>
      </c>
      <c r="N454" s="89"/>
      <c r="O454" s="87">
        <f t="shared" si="207"/>
        <v>0</v>
      </c>
      <c r="P454" s="57">
        <v>0</v>
      </c>
      <c r="Q454" s="57">
        <v>0</v>
      </c>
      <c r="R454" s="54"/>
      <c r="S454" s="55">
        <v>9</v>
      </c>
      <c r="T454" s="56"/>
      <c r="U454" s="57">
        <f t="shared" si="208"/>
        <v>0</v>
      </c>
      <c r="V454" s="57">
        <v>10</v>
      </c>
      <c r="W454" s="90">
        <v>7</v>
      </c>
      <c r="X454" s="56"/>
      <c r="Y454" s="91">
        <f t="shared" si="209"/>
        <v>0</v>
      </c>
      <c r="Z454" s="58"/>
      <c r="AA454" s="59"/>
      <c r="AB454" s="59">
        <v>0</v>
      </c>
      <c r="AC454" s="60">
        <f t="shared" si="210"/>
        <v>234</v>
      </c>
      <c r="AD454" s="60"/>
      <c r="AE454" s="61">
        <f t="shared" si="203"/>
        <v>4.68</v>
      </c>
      <c r="AF454" s="61">
        <v>0</v>
      </c>
      <c r="AG454" s="61">
        <v>0</v>
      </c>
      <c r="AH454" s="92"/>
      <c r="AI454" s="112">
        <v>100</v>
      </c>
      <c r="AJ454" s="93">
        <f t="shared" si="211"/>
        <v>129.32</v>
      </c>
      <c r="AK454" s="94"/>
      <c r="AL454" s="62"/>
      <c r="AM454" s="63">
        <f t="shared" si="212"/>
        <v>100</v>
      </c>
      <c r="AN454" s="63">
        <f t="shared" si="213"/>
        <v>1</v>
      </c>
      <c r="AO454" s="63">
        <f t="shared" si="214"/>
        <v>0</v>
      </c>
      <c r="AP454" s="63"/>
      <c r="AQ454" s="63">
        <f t="shared" si="215"/>
        <v>20</v>
      </c>
      <c r="AR454" s="63">
        <f t="shared" si="216"/>
        <v>1</v>
      </c>
      <c r="AS454" s="63">
        <f t="shared" si="217"/>
        <v>0</v>
      </c>
      <c r="AT454" s="63">
        <f t="shared" si="218"/>
        <v>0</v>
      </c>
      <c r="AU454" s="63">
        <f t="shared" si="219"/>
        <v>5</v>
      </c>
      <c r="AV454" s="63">
        <f t="shared" si="220"/>
        <v>1</v>
      </c>
      <c r="AW454" s="63">
        <f t="shared" si="221"/>
        <v>4</v>
      </c>
      <c r="AX454" s="63">
        <f t="shared" si="222"/>
        <v>4</v>
      </c>
      <c r="AY454" s="64">
        <f t="shared" si="223"/>
        <v>0.31999999999999318</v>
      </c>
      <c r="AZ454" s="65">
        <f t="shared" si="224"/>
        <v>129.32</v>
      </c>
      <c r="BA454" s="45"/>
      <c r="BB454" s="66">
        <f t="shared" si="225"/>
        <v>129.32</v>
      </c>
      <c r="BC454" s="62">
        <f t="shared" si="226"/>
        <v>29.319999999999993</v>
      </c>
      <c r="BD454" s="62">
        <f t="shared" si="227"/>
        <v>29.319999999999993</v>
      </c>
      <c r="BE454" s="62">
        <f t="shared" si="228"/>
        <v>9.3199999999999932</v>
      </c>
      <c r="BF454" s="62">
        <f t="shared" si="229"/>
        <v>9.3199999999999932</v>
      </c>
      <c r="BG454" s="62">
        <f t="shared" si="230"/>
        <v>4.3199999999999932</v>
      </c>
      <c r="BH454" s="62">
        <f t="shared" si="231"/>
        <v>0.31999999999999318</v>
      </c>
      <c r="BI454" s="62"/>
    </row>
    <row r="455" spans="1:61" ht="30" customHeight="1">
      <c r="A455" s="83">
        <v>443</v>
      </c>
      <c r="B455" s="50">
        <v>9408</v>
      </c>
      <c r="C455" s="84" t="s">
        <v>464</v>
      </c>
      <c r="D455" s="84" t="s">
        <v>943</v>
      </c>
      <c r="E455" s="85" t="s">
        <v>923</v>
      </c>
      <c r="F455" s="68">
        <v>44013</v>
      </c>
      <c r="G455" s="51">
        <v>208</v>
      </c>
      <c r="H455" s="52">
        <v>26</v>
      </c>
      <c r="I455" s="53">
        <f t="shared" si="204"/>
        <v>208</v>
      </c>
      <c r="J455" s="86"/>
      <c r="K455" s="87">
        <f t="shared" si="205"/>
        <v>0</v>
      </c>
      <c r="L455" s="86"/>
      <c r="M455" s="88">
        <f t="shared" si="206"/>
        <v>0</v>
      </c>
      <c r="N455" s="89"/>
      <c r="O455" s="87">
        <f t="shared" si="207"/>
        <v>0</v>
      </c>
      <c r="P455" s="57">
        <v>0</v>
      </c>
      <c r="Q455" s="57">
        <v>0</v>
      </c>
      <c r="R455" s="54"/>
      <c r="S455" s="55">
        <v>5</v>
      </c>
      <c r="T455" s="56"/>
      <c r="U455" s="57">
        <f t="shared" si="208"/>
        <v>0</v>
      </c>
      <c r="V455" s="57">
        <v>10</v>
      </c>
      <c r="W455" s="90">
        <v>7</v>
      </c>
      <c r="X455" s="56"/>
      <c r="Y455" s="91">
        <f t="shared" si="209"/>
        <v>0</v>
      </c>
      <c r="Z455" s="58"/>
      <c r="AA455" s="59"/>
      <c r="AB455" s="59">
        <v>0</v>
      </c>
      <c r="AC455" s="60">
        <f t="shared" si="210"/>
        <v>230</v>
      </c>
      <c r="AD455" s="60"/>
      <c r="AE455" s="61">
        <f t="shared" si="203"/>
        <v>4.6000000000000005</v>
      </c>
      <c r="AF455" s="61">
        <v>0</v>
      </c>
      <c r="AG455" s="61">
        <v>0</v>
      </c>
      <c r="AH455" s="92"/>
      <c r="AI455" s="112">
        <v>100</v>
      </c>
      <c r="AJ455" s="93">
        <f t="shared" si="211"/>
        <v>125.4</v>
      </c>
      <c r="AK455" s="94"/>
      <c r="AL455" s="62"/>
      <c r="AM455" s="63">
        <f t="shared" si="212"/>
        <v>100</v>
      </c>
      <c r="AN455" s="63">
        <f t="shared" si="213"/>
        <v>1</v>
      </c>
      <c r="AO455" s="63">
        <f t="shared" si="214"/>
        <v>0</v>
      </c>
      <c r="AP455" s="63"/>
      <c r="AQ455" s="63">
        <f t="shared" si="215"/>
        <v>20</v>
      </c>
      <c r="AR455" s="63">
        <f t="shared" si="216"/>
        <v>1</v>
      </c>
      <c r="AS455" s="63">
        <f t="shared" si="217"/>
        <v>0</v>
      </c>
      <c r="AT455" s="63">
        <f t="shared" si="218"/>
        <v>0</v>
      </c>
      <c r="AU455" s="63">
        <f t="shared" si="219"/>
        <v>5</v>
      </c>
      <c r="AV455" s="63">
        <f t="shared" si="220"/>
        <v>1</v>
      </c>
      <c r="AW455" s="63">
        <f t="shared" si="221"/>
        <v>0</v>
      </c>
      <c r="AX455" s="63">
        <f t="shared" si="222"/>
        <v>0</v>
      </c>
      <c r="AY455" s="64">
        <f t="shared" si="223"/>
        <v>0.40000000000000568</v>
      </c>
      <c r="AZ455" s="65">
        <f t="shared" si="224"/>
        <v>125.4</v>
      </c>
      <c r="BA455" s="45"/>
      <c r="BB455" s="66">
        <f t="shared" si="225"/>
        <v>125.4</v>
      </c>
      <c r="BC455" s="62">
        <f t="shared" si="226"/>
        <v>25.400000000000006</v>
      </c>
      <c r="BD455" s="62">
        <f t="shared" si="227"/>
        <v>25.400000000000006</v>
      </c>
      <c r="BE455" s="62">
        <f t="shared" si="228"/>
        <v>5.4000000000000057</v>
      </c>
      <c r="BF455" s="62">
        <f t="shared" si="229"/>
        <v>5.4000000000000057</v>
      </c>
      <c r="BG455" s="62">
        <f t="shared" si="230"/>
        <v>0.40000000000000568</v>
      </c>
      <c r="BH455" s="62">
        <f t="shared" si="231"/>
        <v>0.40000000000000568</v>
      </c>
      <c r="BI455" s="62"/>
    </row>
    <row r="456" spans="1:61" ht="30" customHeight="1">
      <c r="A456" s="83">
        <v>444</v>
      </c>
      <c r="B456" s="50" t="s">
        <v>944</v>
      </c>
      <c r="C456" s="84" t="s">
        <v>373</v>
      </c>
      <c r="D456" s="84" t="s">
        <v>573</v>
      </c>
      <c r="E456" s="85" t="s">
        <v>923</v>
      </c>
      <c r="F456" s="68">
        <v>44896</v>
      </c>
      <c r="G456" s="51">
        <v>208</v>
      </c>
      <c r="H456" s="52">
        <v>0</v>
      </c>
      <c r="I456" s="53">
        <f t="shared" si="204"/>
        <v>0</v>
      </c>
      <c r="J456" s="86"/>
      <c r="K456" s="87">
        <f t="shared" si="205"/>
        <v>0</v>
      </c>
      <c r="L456" s="86"/>
      <c r="M456" s="88">
        <f t="shared" si="206"/>
        <v>0</v>
      </c>
      <c r="N456" s="89"/>
      <c r="O456" s="87">
        <f t="shared" si="207"/>
        <v>0</v>
      </c>
      <c r="P456" s="57">
        <v>0</v>
      </c>
      <c r="Q456" s="57">
        <v>0</v>
      </c>
      <c r="R456" s="54"/>
      <c r="S456" s="55"/>
      <c r="T456" s="56"/>
      <c r="U456" s="57">
        <f t="shared" si="208"/>
        <v>0</v>
      </c>
      <c r="V456" s="57"/>
      <c r="W456" s="90"/>
      <c r="X456" s="56"/>
      <c r="Y456" s="91">
        <f t="shared" si="209"/>
        <v>0</v>
      </c>
      <c r="Z456" s="58"/>
      <c r="AA456" s="59"/>
      <c r="AB456" s="59"/>
      <c r="AC456" s="60">
        <f t="shared" si="210"/>
        <v>0</v>
      </c>
      <c r="AD456" s="60"/>
      <c r="AE456" s="61">
        <f t="shared" si="203"/>
        <v>0</v>
      </c>
      <c r="AF456" s="61">
        <v>0</v>
      </c>
      <c r="AG456" s="61">
        <v>0</v>
      </c>
      <c r="AH456" s="92"/>
      <c r="AI456" s="112">
        <v>0</v>
      </c>
      <c r="AJ456" s="93">
        <f t="shared" si="211"/>
        <v>0</v>
      </c>
      <c r="AK456" s="94"/>
      <c r="AL456" s="62"/>
      <c r="AM456" s="63">
        <f t="shared" si="212"/>
        <v>0</v>
      </c>
      <c r="AN456" s="63">
        <f t="shared" si="213"/>
        <v>0</v>
      </c>
      <c r="AO456" s="63">
        <f t="shared" si="214"/>
        <v>0</v>
      </c>
      <c r="AP456" s="63"/>
      <c r="AQ456" s="63">
        <f t="shared" si="215"/>
        <v>0</v>
      </c>
      <c r="AR456" s="63">
        <f t="shared" si="216"/>
        <v>0</v>
      </c>
      <c r="AS456" s="63">
        <f t="shared" si="217"/>
        <v>0</v>
      </c>
      <c r="AT456" s="63">
        <f t="shared" si="218"/>
        <v>0</v>
      </c>
      <c r="AU456" s="63">
        <f t="shared" si="219"/>
        <v>0</v>
      </c>
      <c r="AV456" s="63">
        <f t="shared" si="220"/>
        <v>0</v>
      </c>
      <c r="AW456" s="63">
        <f t="shared" si="221"/>
        <v>0</v>
      </c>
      <c r="AX456" s="63">
        <f t="shared" si="222"/>
        <v>0</v>
      </c>
      <c r="AY456" s="64">
        <f t="shared" si="223"/>
        <v>0</v>
      </c>
      <c r="AZ456" s="65">
        <f t="shared" si="224"/>
        <v>0</v>
      </c>
      <c r="BA456" s="45"/>
      <c r="BB456" s="66">
        <f t="shared" si="225"/>
        <v>0</v>
      </c>
      <c r="BC456" s="62">
        <f t="shared" si="226"/>
        <v>0</v>
      </c>
      <c r="BD456" s="62">
        <f t="shared" si="227"/>
        <v>0</v>
      </c>
      <c r="BE456" s="62">
        <f t="shared" si="228"/>
        <v>0</v>
      </c>
      <c r="BF456" s="62">
        <f t="shared" si="229"/>
        <v>0</v>
      </c>
      <c r="BG456" s="62">
        <f t="shared" si="230"/>
        <v>0</v>
      </c>
      <c r="BH456" s="62">
        <f t="shared" si="231"/>
        <v>0</v>
      </c>
      <c r="BI456" s="62"/>
    </row>
    <row r="457" spans="1:61" ht="30" customHeight="1">
      <c r="A457" s="83">
        <v>445</v>
      </c>
      <c r="B457" s="50" t="s">
        <v>945</v>
      </c>
      <c r="C457" s="84" t="s">
        <v>782</v>
      </c>
      <c r="D457" s="84" t="s">
        <v>584</v>
      </c>
      <c r="E457" s="85" t="s">
        <v>923</v>
      </c>
      <c r="F457" s="68">
        <v>45048</v>
      </c>
      <c r="G457" s="51">
        <v>208</v>
      </c>
      <c r="H457" s="52">
        <v>26</v>
      </c>
      <c r="I457" s="53">
        <f t="shared" si="204"/>
        <v>208</v>
      </c>
      <c r="J457" s="86"/>
      <c r="K457" s="87">
        <f t="shared" si="205"/>
        <v>0</v>
      </c>
      <c r="L457" s="86"/>
      <c r="M457" s="88">
        <f t="shared" si="206"/>
        <v>0</v>
      </c>
      <c r="N457" s="89"/>
      <c r="O457" s="87">
        <f t="shared" si="207"/>
        <v>0</v>
      </c>
      <c r="P457" s="57">
        <v>0</v>
      </c>
      <c r="Q457" s="57">
        <v>0</v>
      </c>
      <c r="R457" s="54"/>
      <c r="S457" s="55">
        <v>2</v>
      </c>
      <c r="T457" s="56"/>
      <c r="U457" s="57">
        <f t="shared" si="208"/>
        <v>0</v>
      </c>
      <c r="V457" s="57">
        <v>10</v>
      </c>
      <c r="W457" s="90">
        <v>7</v>
      </c>
      <c r="X457" s="56"/>
      <c r="Y457" s="91">
        <f t="shared" si="209"/>
        <v>0</v>
      </c>
      <c r="Z457" s="58"/>
      <c r="AA457" s="59"/>
      <c r="AB457" s="59">
        <v>0</v>
      </c>
      <c r="AC457" s="60">
        <f t="shared" si="210"/>
        <v>227</v>
      </c>
      <c r="AD457" s="60"/>
      <c r="AE457" s="61">
        <f t="shared" si="203"/>
        <v>4.54</v>
      </c>
      <c r="AF457" s="61">
        <v>0</v>
      </c>
      <c r="AG457" s="61">
        <v>0</v>
      </c>
      <c r="AH457" s="92"/>
      <c r="AI457" s="112">
        <v>100</v>
      </c>
      <c r="AJ457" s="93">
        <f t="shared" si="211"/>
        <v>122.46000000000001</v>
      </c>
      <c r="AK457" s="94"/>
      <c r="AL457" s="62"/>
      <c r="AM457" s="63">
        <f t="shared" si="212"/>
        <v>100</v>
      </c>
      <c r="AN457" s="63">
        <f t="shared" si="213"/>
        <v>1</v>
      </c>
      <c r="AO457" s="63">
        <f t="shared" si="214"/>
        <v>0</v>
      </c>
      <c r="AP457" s="63"/>
      <c r="AQ457" s="63">
        <f t="shared" si="215"/>
        <v>20</v>
      </c>
      <c r="AR457" s="63">
        <f t="shared" si="216"/>
        <v>1</v>
      </c>
      <c r="AS457" s="63">
        <f t="shared" si="217"/>
        <v>0</v>
      </c>
      <c r="AT457" s="63">
        <f t="shared" si="218"/>
        <v>0</v>
      </c>
      <c r="AU457" s="63">
        <f t="shared" si="219"/>
        <v>0</v>
      </c>
      <c r="AV457" s="63">
        <f t="shared" si="220"/>
        <v>0</v>
      </c>
      <c r="AW457" s="63">
        <f t="shared" si="221"/>
        <v>2</v>
      </c>
      <c r="AX457" s="63">
        <f t="shared" si="222"/>
        <v>2</v>
      </c>
      <c r="AY457" s="64">
        <f t="shared" si="223"/>
        <v>0.46000000000000796</v>
      </c>
      <c r="AZ457" s="65">
        <f t="shared" si="224"/>
        <v>122.46000000000001</v>
      </c>
      <c r="BA457" s="45"/>
      <c r="BB457" s="66">
        <f t="shared" si="225"/>
        <v>122.46000000000001</v>
      </c>
      <c r="BC457" s="62">
        <f t="shared" si="226"/>
        <v>22.460000000000008</v>
      </c>
      <c r="BD457" s="62">
        <f t="shared" si="227"/>
        <v>22.460000000000008</v>
      </c>
      <c r="BE457" s="62">
        <f t="shared" si="228"/>
        <v>2.460000000000008</v>
      </c>
      <c r="BF457" s="62">
        <f t="shared" si="229"/>
        <v>2.460000000000008</v>
      </c>
      <c r="BG457" s="62">
        <f t="shared" si="230"/>
        <v>2.460000000000008</v>
      </c>
      <c r="BH457" s="62">
        <f t="shared" si="231"/>
        <v>0.46000000000000796</v>
      </c>
      <c r="BI457" s="62"/>
    </row>
    <row r="458" spans="1:61" ht="30" customHeight="1">
      <c r="A458" s="83">
        <v>446</v>
      </c>
      <c r="B458" s="50" t="s">
        <v>946</v>
      </c>
      <c r="C458" s="84" t="s">
        <v>787</v>
      </c>
      <c r="D458" s="84" t="s">
        <v>947</v>
      </c>
      <c r="E458" s="85" t="s">
        <v>923</v>
      </c>
      <c r="F458" s="68">
        <v>45057</v>
      </c>
      <c r="G458" s="51">
        <v>208</v>
      </c>
      <c r="H458" s="52">
        <v>26</v>
      </c>
      <c r="I458" s="53">
        <f t="shared" si="204"/>
        <v>208</v>
      </c>
      <c r="J458" s="86"/>
      <c r="K458" s="87">
        <f t="shared" si="205"/>
        <v>0</v>
      </c>
      <c r="L458" s="86"/>
      <c r="M458" s="88">
        <f t="shared" si="206"/>
        <v>0</v>
      </c>
      <c r="N458" s="89"/>
      <c r="O458" s="87">
        <f t="shared" si="207"/>
        <v>0</v>
      </c>
      <c r="P458" s="57">
        <v>0</v>
      </c>
      <c r="Q458" s="57">
        <v>0</v>
      </c>
      <c r="R458" s="54"/>
      <c r="S458" s="55">
        <v>2</v>
      </c>
      <c r="T458" s="56"/>
      <c r="U458" s="57">
        <f t="shared" si="208"/>
        <v>0</v>
      </c>
      <c r="V458" s="57">
        <v>0</v>
      </c>
      <c r="W458" s="90">
        <v>7</v>
      </c>
      <c r="X458" s="56">
        <v>24</v>
      </c>
      <c r="Y458" s="91">
        <f t="shared" si="209"/>
        <v>24</v>
      </c>
      <c r="Z458" s="58"/>
      <c r="AA458" s="59"/>
      <c r="AB458" s="59">
        <v>0</v>
      </c>
      <c r="AC458" s="60">
        <f t="shared" si="210"/>
        <v>193</v>
      </c>
      <c r="AD458" s="60"/>
      <c r="AE458" s="61">
        <f t="shared" si="203"/>
        <v>3.86</v>
      </c>
      <c r="AF458" s="61">
        <v>0</v>
      </c>
      <c r="AG458" s="61">
        <v>0</v>
      </c>
      <c r="AH458" s="92"/>
      <c r="AI458" s="112">
        <v>100</v>
      </c>
      <c r="AJ458" s="93">
        <f t="shared" si="211"/>
        <v>89.139999999999986</v>
      </c>
      <c r="AK458" s="94"/>
      <c r="AL458" s="62"/>
      <c r="AM458" s="63">
        <f t="shared" si="212"/>
        <v>0</v>
      </c>
      <c r="AN458" s="63">
        <f t="shared" si="213"/>
        <v>0</v>
      </c>
      <c r="AO458" s="63">
        <f t="shared" si="214"/>
        <v>0</v>
      </c>
      <c r="AP458" s="63"/>
      <c r="AQ458" s="63">
        <f t="shared" si="215"/>
        <v>80</v>
      </c>
      <c r="AR458" s="63">
        <f t="shared" si="216"/>
        <v>4</v>
      </c>
      <c r="AS458" s="63">
        <f t="shared" si="217"/>
        <v>0</v>
      </c>
      <c r="AT458" s="63">
        <f t="shared" si="218"/>
        <v>0</v>
      </c>
      <c r="AU458" s="63">
        <f t="shared" si="219"/>
        <v>5</v>
      </c>
      <c r="AV458" s="63">
        <f t="shared" si="220"/>
        <v>1</v>
      </c>
      <c r="AW458" s="63">
        <f t="shared" si="221"/>
        <v>4</v>
      </c>
      <c r="AX458" s="63">
        <f t="shared" si="222"/>
        <v>4</v>
      </c>
      <c r="AY458" s="64">
        <f t="shared" si="223"/>
        <v>0.13999999999998636</v>
      </c>
      <c r="AZ458" s="65">
        <f t="shared" si="224"/>
        <v>89.139999999999986</v>
      </c>
      <c r="BA458" s="45"/>
      <c r="BB458" s="66">
        <f t="shared" si="225"/>
        <v>89.139999999999986</v>
      </c>
      <c r="BC458" s="62">
        <f t="shared" si="226"/>
        <v>89.139999999999986</v>
      </c>
      <c r="BD458" s="62">
        <f t="shared" si="227"/>
        <v>89.139999999999986</v>
      </c>
      <c r="BE458" s="62">
        <f t="shared" si="228"/>
        <v>9.1399999999999864</v>
      </c>
      <c r="BF458" s="62">
        <f t="shared" si="229"/>
        <v>9.1399999999999864</v>
      </c>
      <c r="BG458" s="62">
        <f t="shared" si="230"/>
        <v>4.1399999999999864</v>
      </c>
      <c r="BH458" s="62">
        <f t="shared" si="231"/>
        <v>0.13999999999998636</v>
      </c>
      <c r="BI458" s="62"/>
    </row>
    <row r="459" spans="1:61" ht="30" customHeight="1">
      <c r="A459" s="83">
        <v>447</v>
      </c>
      <c r="B459" s="50" t="s">
        <v>948</v>
      </c>
      <c r="C459" s="84" t="s">
        <v>949</v>
      </c>
      <c r="D459" s="84" t="s">
        <v>542</v>
      </c>
      <c r="E459" s="85" t="s">
        <v>923</v>
      </c>
      <c r="F459" s="68">
        <v>45062</v>
      </c>
      <c r="G459" s="51">
        <v>208</v>
      </c>
      <c r="H459" s="52">
        <v>26</v>
      </c>
      <c r="I459" s="53">
        <f t="shared" si="204"/>
        <v>208</v>
      </c>
      <c r="J459" s="86"/>
      <c r="K459" s="87">
        <f t="shared" si="205"/>
        <v>0</v>
      </c>
      <c r="L459" s="86"/>
      <c r="M459" s="88">
        <f t="shared" si="206"/>
        <v>0</v>
      </c>
      <c r="N459" s="89"/>
      <c r="O459" s="87">
        <f t="shared" si="207"/>
        <v>0</v>
      </c>
      <c r="P459" s="57">
        <v>0</v>
      </c>
      <c r="Q459" s="57">
        <v>0</v>
      </c>
      <c r="R459" s="54"/>
      <c r="S459" s="55">
        <v>2</v>
      </c>
      <c r="T459" s="56"/>
      <c r="U459" s="57">
        <f t="shared" si="208"/>
        <v>0</v>
      </c>
      <c r="V459" s="57">
        <v>10</v>
      </c>
      <c r="W459" s="90">
        <v>7</v>
      </c>
      <c r="X459" s="56"/>
      <c r="Y459" s="91">
        <f t="shared" si="209"/>
        <v>0</v>
      </c>
      <c r="Z459" s="58"/>
      <c r="AA459" s="59"/>
      <c r="AB459" s="59">
        <v>0</v>
      </c>
      <c r="AC459" s="60">
        <f t="shared" si="210"/>
        <v>227</v>
      </c>
      <c r="AD459" s="60"/>
      <c r="AE459" s="61">
        <f t="shared" si="203"/>
        <v>4.54</v>
      </c>
      <c r="AF459" s="61">
        <v>0</v>
      </c>
      <c r="AG459" s="61">
        <v>0</v>
      </c>
      <c r="AH459" s="92"/>
      <c r="AI459" s="112">
        <v>100</v>
      </c>
      <c r="AJ459" s="93">
        <f t="shared" si="211"/>
        <v>122.46000000000001</v>
      </c>
      <c r="AK459" s="94"/>
      <c r="AL459" s="62"/>
      <c r="AM459" s="63">
        <f t="shared" si="212"/>
        <v>100</v>
      </c>
      <c r="AN459" s="63">
        <f t="shared" si="213"/>
        <v>1</v>
      </c>
      <c r="AO459" s="63">
        <f t="shared" si="214"/>
        <v>0</v>
      </c>
      <c r="AP459" s="63"/>
      <c r="AQ459" s="63">
        <f t="shared" si="215"/>
        <v>20</v>
      </c>
      <c r="AR459" s="63">
        <f t="shared" si="216"/>
        <v>1</v>
      </c>
      <c r="AS459" s="63">
        <f t="shared" si="217"/>
        <v>0</v>
      </c>
      <c r="AT459" s="63">
        <f t="shared" si="218"/>
        <v>0</v>
      </c>
      <c r="AU459" s="63">
        <f t="shared" si="219"/>
        <v>0</v>
      </c>
      <c r="AV459" s="63">
        <f t="shared" si="220"/>
        <v>0</v>
      </c>
      <c r="AW459" s="63">
        <f t="shared" si="221"/>
        <v>2</v>
      </c>
      <c r="AX459" s="63">
        <f t="shared" si="222"/>
        <v>2</v>
      </c>
      <c r="AY459" s="64">
        <f t="shared" si="223"/>
        <v>0.46000000000000796</v>
      </c>
      <c r="AZ459" s="65">
        <f t="shared" si="224"/>
        <v>122.46000000000001</v>
      </c>
      <c r="BA459" s="45"/>
      <c r="BB459" s="66">
        <f t="shared" si="225"/>
        <v>122.46000000000001</v>
      </c>
      <c r="BC459" s="62">
        <f t="shared" si="226"/>
        <v>22.460000000000008</v>
      </c>
      <c r="BD459" s="62">
        <f t="shared" si="227"/>
        <v>22.460000000000008</v>
      </c>
      <c r="BE459" s="62">
        <f t="shared" si="228"/>
        <v>2.460000000000008</v>
      </c>
      <c r="BF459" s="62">
        <f t="shared" si="229"/>
        <v>2.460000000000008</v>
      </c>
      <c r="BG459" s="62">
        <f t="shared" si="230"/>
        <v>2.460000000000008</v>
      </c>
      <c r="BH459" s="62">
        <f t="shared" si="231"/>
        <v>0.46000000000000796</v>
      </c>
      <c r="BI459" s="62"/>
    </row>
    <row r="460" spans="1:61" ht="30" customHeight="1">
      <c r="A460" s="83">
        <v>448</v>
      </c>
      <c r="B460" s="50" t="s">
        <v>950</v>
      </c>
      <c r="C460" s="84" t="s">
        <v>951</v>
      </c>
      <c r="D460" s="84" t="s">
        <v>952</v>
      </c>
      <c r="E460" s="85" t="s">
        <v>923</v>
      </c>
      <c r="F460" s="68">
        <v>45110</v>
      </c>
      <c r="G460" s="51">
        <v>208</v>
      </c>
      <c r="H460" s="52">
        <v>26</v>
      </c>
      <c r="I460" s="53">
        <f t="shared" si="204"/>
        <v>208</v>
      </c>
      <c r="J460" s="86"/>
      <c r="K460" s="87">
        <f t="shared" si="205"/>
        <v>0</v>
      </c>
      <c r="L460" s="86"/>
      <c r="M460" s="88">
        <f t="shared" si="206"/>
        <v>0</v>
      </c>
      <c r="N460" s="89"/>
      <c r="O460" s="87">
        <f t="shared" si="207"/>
        <v>0</v>
      </c>
      <c r="P460" s="57">
        <v>0</v>
      </c>
      <c r="Q460" s="57">
        <v>0</v>
      </c>
      <c r="R460" s="54"/>
      <c r="S460" s="55">
        <v>2</v>
      </c>
      <c r="T460" s="56"/>
      <c r="U460" s="57">
        <f t="shared" si="208"/>
        <v>0</v>
      </c>
      <c r="V460" s="57">
        <v>9.4</v>
      </c>
      <c r="W460" s="90">
        <v>7</v>
      </c>
      <c r="X460" s="56">
        <v>12.5</v>
      </c>
      <c r="Y460" s="91">
        <f t="shared" si="209"/>
        <v>12.5</v>
      </c>
      <c r="Z460" s="58"/>
      <c r="AA460" s="59"/>
      <c r="AB460" s="59">
        <v>0</v>
      </c>
      <c r="AC460" s="60">
        <f t="shared" si="210"/>
        <v>213.9</v>
      </c>
      <c r="AD460" s="60"/>
      <c r="AE460" s="61">
        <f t="shared" ref="AE460:AE504" si="232">IF(AC460&gt;=300,300*2%,IF(AC460&lt;=0,0*2%,IF(AC460&lt;=100,100*2%,SUM(AC460*2%))))</f>
        <v>4.2780000000000005</v>
      </c>
      <c r="AF460" s="61">
        <v>0</v>
      </c>
      <c r="AG460" s="61">
        <v>0</v>
      </c>
      <c r="AH460" s="92"/>
      <c r="AI460" s="112">
        <v>100</v>
      </c>
      <c r="AJ460" s="93">
        <f t="shared" si="211"/>
        <v>109.62200000000001</v>
      </c>
      <c r="AK460" s="94"/>
      <c r="AL460" s="62"/>
      <c r="AM460" s="63">
        <f t="shared" si="212"/>
        <v>100</v>
      </c>
      <c r="AN460" s="63">
        <f t="shared" si="213"/>
        <v>1</v>
      </c>
      <c r="AO460" s="63">
        <f t="shared" si="214"/>
        <v>0</v>
      </c>
      <c r="AP460" s="63"/>
      <c r="AQ460" s="63">
        <f t="shared" si="215"/>
        <v>0</v>
      </c>
      <c r="AR460" s="63">
        <f t="shared" si="216"/>
        <v>0</v>
      </c>
      <c r="AS460" s="63">
        <f t="shared" si="217"/>
        <v>0</v>
      </c>
      <c r="AT460" s="63">
        <f t="shared" si="218"/>
        <v>0</v>
      </c>
      <c r="AU460" s="63">
        <f t="shared" si="219"/>
        <v>5</v>
      </c>
      <c r="AV460" s="63">
        <f t="shared" si="220"/>
        <v>1</v>
      </c>
      <c r="AW460" s="63">
        <f t="shared" si="221"/>
        <v>4</v>
      </c>
      <c r="AX460" s="63">
        <f t="shared" si="222"/>
        <v>4</v>
      </c>
      <c r="AY460" s="64">
        <f t="shared" si="223"/>
        <v>0.6220000000000141</v>
      </c>
      <c r="AZ460" s="65">
        <f t="shared" si="224"/>
        <v>109.62200000000001</v>
      </c>
      <c r="BA460" s="45"/>
      <c r="BB460" s="66">
        <f t="shared" si="225"/>
        <v>109.62200000000001</v>
      </c>
      <c r="BC460" s="62">
        <f t="shared" si="226"/>
        <v>9.6220000000000141</v>
      </c>
      <c r="BD460" s="62">
        <f t="shared" si="227"/>
        <v>9.6220000000000141</v>
      </c>
      <c r="BE460" s="62">
        <f t="shared" si="228"/>
        <v>9.6220000000000141</v>
      </c>
      <c r="BF460" s="62">
        <f t="shared" si="229"/>
        <v>9.6220000000000141</v>
      </c>
      <c r="BG460" s="62">
        <f t="shared" si="230"/>
        <v>4.6220000000000141</v>
      </c>
      <c r="BH460" s="62">
        <f t="shared" si="231"/>
        <v>0.6220000000000141</v>
      </c>
      <c r="BI460" s="62"/>
    </row>
    <row r="461" spans="1:61" ht="30" customHeight="1">
      <c r="A461" s="83">
        <v>449</v>
      </c>
      <c r="B461" s="50" t="s">
        <v>953</v>
      </c>
      <c r="C461" s="84" t="s">
        <v>857</v>
      </c>
      <c r="D461" s="84" t="s">
        <v>107</v>
      </c>
      <c r="E461" s="85" t="s">
        <v>923</v>
      </c>
      <c r="F461" s="68">
        <v>45140</v>
      </c>
      <c r="G461" s="51">
        <v>208</v>
      </c>
      <c r="H461" s="52">
        <v>26</v>
      </c>
      <c r="I461" s="53">
        <f t="shared" si="204"/>
        <v>208</v>
      </c>
      <c r="J461" s="86"/>
      <c r="K461" s="87">
        <f t="shared" si="205"/>
        <v>0</v>
      </c>
      <c r="L461" s="86"/>
      <c r="M461" s="88">
        <f t="shared" si="206"/>
        <v>0</v>
      </c>
      <c r="N461" s="89"/>
      <c r="O461" s="87">
        <f t="shared" si="207"/>
        <v>0</v>
      </c>
      <c r="P461" s="57">
        <v>0</v>
      </c>
      <c r="Q461" s="57">
        <v>0</v>
      </c>
      <c r="R461" s="54"/>
      <c r="S461" s="55">
        <v>2</v>
      </c>
      <c r="T461" s="56"/>
      <c r="U461" s="57">
        <f t="shared" si="208"/>
        <v>0</v>
      </c>
      <c r="V461" s="57">
        <v>9.6150000000000002</v>
      </c>
      <c r="W461" s="90">
        <v>7</v>
      </c>
      <c r="X461" s="56">
        <v>8</v>
      </c>
      <c r="Y461" s="91">
        <f t="shared" si="209"/>
        <v>8</v>
      </c>
      <c r="Z461" s="58"/>
      <c r="AA461" s="59"/>
      <c r="AB461" s="59">
        <v>0</v>
      </c>
      <c r="AC461" s="60">
        <f t="shared" si="210"/>
        <v>218.61500000000001</v>
      </c>
      <c r="AD461" s="60"/>
      <c r="AE461" s="61">
        <f t="shared" si="232"/>
        <v>4.3723000000000001</v>
      </c>
      <c r="AF461" s="61">
        <v>0</v>
      </c>
      <c r="AG461" s="61">
        <v>0</v>
      </c>
      <c r="AH461" s="92"/>
      <c r="AI461" s="112">
        <v>100</v>
      </c>
      <c r="AJ461" s="93">
        <f t="shared" si="211"/>
        <v>114.24270000000001</v>
      </c>
      <c r="AK461" s="94"/>
      <c r="AL461" s="62"/>
      <c r="AM461" s="63">
        <f t="shared" si="212"/>
        <v>100</v>
      </c>
      <c r="AN461" s="63">
        <f t="shared" si="213"/>
        <v>1</v>
      </c>
      <c r="AO461" s="63">
        <f t="shared" si="214"/>
        <v>0</v>
      </c>
      <c r="AP461" s="63"/>
      <c r="AQ461" s="63">
        <f t="shared" si="215"/>
        <v>0</v>
      </c>
      <c r="AR461" s="63">
        <f t="shared" si="216"/>
        <v>0</v>
      </c>
      <c r="AS461" s="63">
        <f t="shared" si="217"/>
        <v>10</v>
      </c>
      <c r="AT461" s="63">
        <f t="shared" si="218"/>
        <v>1</v>
      </c>
      <c r="AU461" s="63">
        <f t="shared" si="219"/>
        <v>0</v>
      </c>
      <c r="AV461" s="63">
        <f t="shared" si="220"/>
        <v>0</v>
      </c>
      <c r="AW461" s="63">
        <f t="shared" si="221"/>
        <v>4</v>
      </c>
      <c r="AX461" s="63">
        <f t="shared" si="222"/>
        <v>4</v>
      </c>
      <c r="AY461" s="64">
        <f t="shared" si="223"/>
        <v>0.24270000000001346</v>
      </c>
      <c r="AZ461" s="65">
        <f t="shared" si="224"/>
        <v>114.24270000000001</v>
      </c>
      <c r="BA461" s="45"/>
      <c r="BB461" s="66">
        <f t="shared" si="225"/>
        <v>114.24270000000001</v>
      </c>
      <c r="BC461" s="62">
        <f t="shared" si="226"/>
        <v>14.242700000000013</v>
      </c>
      <c r="BD461" s="62">
        <f t="shared" si="227"/>
        <v>14.242700000000013</v>
      </c>
      <c r="BE461" s="62">
        <f t="shared" si="228"/>
        <v>14.242700000000013</v>
      </c>
      <c r="BF461" s="62">
        <f t="shared" si="229"/>
        <v>4.2427000000000135</v>
      </c>
      <c r="BG461" s="62">
        <f t="shared" si="230"/>
        <v>4.2427000000000135</v>
      </c>
      <c r="BH461" s="62">
        <f t="shared" si="231"/>
        <v>0.24270000000001346</v>
      </c>
      <c r="BI461" s="62"/>
    </row>
    <row r="462" spans="1:61" ht="30" customHeight="1">
      <c r="A462" s="83">
        <v>450</v>
      </c>
      <c r="B462" s="50" t="s">
        <v>954</v>
      </c>
      <c r="C462" s="84" t="s">
        <v>955</v>
      </c>
      <c r="D462" s="84" t="s">
        <v>956</v>
      </c>
      <c r="E462" s="85" t="s">
        <v>923</v>
      </c>
      <c r="F462" s="68">
        <v>45188</v>
      </c>
      <c r="G462" s="51">
        <v>208</v>
      </c>
      <c r="H462" s="52">
        <v>26</v>
      </c>
      <c r="I462" s="53">
        <f t="shared" si="204"/>
        <v>208</v>
      </c>
      <c r="J462" s="86"/>
      <c r="K462" s="87">
        <f t="shared" si="205"/>
        <v>0</v>
      </c>
      <c r="L462" s="86"/>
      <c r="M462" s="88">
        <f t="shared" si="206"/>
        <v>0</v>
      </c>
      <c r="N462" s="89"/>
      <c r="O462" s="87">
        <f t="shared" si="207"/>
        <v>0</v>
      </c>
      <c r="P462" s="57">
        <v>0</v>
      </c>
      <c r="Q462" s="57">
        <v>0</v>
      </c>
      <c r="R462" s="54"/>
      <c r="S462" s="55">
        <v>2</v>
      </c>
      <c r="T462" s="56"/>
      <c r="U462" s="57">
        <f t="shared" si="208"/>
        <v>0</v>
      </c>
      <c r="V462" s="57">
        <v>9.1620000000000008</v>
      </c>
      <c r="W462" s="90">
        <v>7</v>
      </c>
      <c r="X462" s="56">
        <v>17.47</v>
      </c>
      <c r="Y462" s="91">
        <f t="shared" si="209"/>
        <v>17.47</v>
      </c>
      <c r="Z462" s="58"/>
      <c r="AA462" s="59"/>
      <c r="AB462" s="59">
        <v>0</v>
      </c>
      <c r="AC462" s="60">
        <f t="shared" si="210"/>
        <v>208.69200000000001</v>
      </c>
      <c r="AD462" s="60"/>
      <c r="AE462" s="61">
        <f t="shared" si="232"/>
        <v>4.1738400000000002</v>
      </c>
      <c r="AF462" s="61">
        <v>0</v>
      </c>
      <c r="AG462" s="61">
        <v>0</v>
      </c>
      <c r="AH462" s="92"/>
      <c r="AI462" s="112">
        <v>100</v>
      </c>
      <c r="AJ462" s="93">
        <f t="shared" si="211"/>
        <v>104.51815999999999</v>
      </c>
      <c r="AK462" s="94"/>
      <c r="AL462" s="62"/>
      <c r="AM462" s="63">
        <f t="shared" si="212"/>
        <v>100</v>
      </c>
      <c r="AN462" s="63">
        <f t="shared" si="213"/>
        <v>1</v>
      </c>
      <c r="AO462" s="63">
        <f t="shared" si="214"/>
        <v>0</v>
      </c>
      <c r="AP462" s="63"/>
      <c r="AQ462" s="63">
        <f t="shared" si="215"/>
        <v>0</v>
      </c>
      <c r="AR462" s="63">
        <f t="shared" si="216"/>
        <v>0</v>
      </c>
      <c r="AS462" s="63">
        <f t="shared" si="217"/>
        <v>0</v>
      </c>
      <c r="AT462" s="63">
        <f t="shared" si="218"/>
        <v>0</v>
      </c>
      <c r="AU462" s="63">
        <f t="shared" si="219"/>
        <v>0</v>
      </c>
      <c r="AV462" s="63">
        <f t="shared" si="220"/>
        <v>0</v>
      </c>
      <c r="AW462" s="63">
        <f t="shared" si="221"/>
        <v>4</v>
      </c>
      <c r="AX462" s="63">
        <f t="shared" si="222"/>
        <v>4</v>
      </c>
      <c r="AY462" s="64">
        <f t="shared" si="223"/>
        <v>0.51815999999999462</v>
      </c>
      <c r="AZ462" s="65">
        <f t="shared" si="224"/>
        <v>104.51815999999999</v>
      </c>
      <c r="BA462" s="45"/>
      <c r="BB462" s="66">
        <f t="shared" si="225"/>
        <v>104.51815999999999</v>
      </c>
      <c r="BC462" s="62">
        <f t="shared" si="226"/>
        <v>4.5181599999999946</v>
      </c>
      <c r="BD462" s="62">
        <f t="shared" si="227"/>
        <v>4.5181599999999946</v>
      </c>
      <c r="BE462" s="62">
        <f t="shared" si="228"/>
        <v>4.5181599999999946</v>
      </c>
      <c r="BF462" s="62">
        <f t="shared" si="229"/>
        <v>4.5181599999999946</v>
      </c>
      <c r="BG462" s="62">
        <f t="shared" si="230"/>
        <v>4.5181599999999946</v>
      </c>
      <c r="BH462" s="62">
        <f t="shared" si="231"/>
        <v>0.51815999999999462</v>
      </c>
      <c r="BI462" s="62"/>
    </row>
    <row r="463" spans="1:61" ht="30" customHeight="1">
      <c r="A463" s="83">
        <v>451</v>
      </c>
      <c r="B463" s="50" t="s">
        <v>957</v>
      </c>
      <c r="C463" s="84" t="s">
        <v>958</v>
      </c>
      <c r="D463" s="84" t="s">
        <v>203</v>
      </c>
      <c r="E463" s="85" t="s">
        <v>923</v>
      </c>
      <c r="F463" s="68">
        <v>45306</v>
      </c>
      <c r="G463" s="51">
        <v>208</v>
      </c>
      <c r="H463" s="52">
        <v>26</v>
      </c>
      <c r="I463" s="53">
        <f t="shared" si="204"/>
        <v>208</v>
      </c>
      <c r="J463" s="86"/>
      <c r="K463" s="87">
        <f t="shared" si="205"/>
        <v>0</v>
      </c>
      <c r="L463" s="86"/>
      <c r="M463" s="88">
        <f t="shared" si="206"/>
        <v>0</v>
      </c>
      <c r="N463" s="89"/>
      <c r="O463" s="87">
        <f t="shared" si="207"/>
        <v>0</v>
      </c>
      <c r="P463" s="57">
        <v>0</v>
      </c>
      <c r="Q463" s="57">
        <v>0</v>
      </c>
      <c r="R463" s="54"/>
      <c r="S463" s="55">
        <v>2</v>
      </c>
      <c r="T463" s="56"/>
      <c r="U463" s="57">
        <f t="shared" si="208"/>
        <v>0</v>
      </c>
      <c r="V463" s="57">
        <v>10</v>
      </c>
      <c r="W463" s="90">
        <v>7</v>
      </c>
      <c r="X463" s="56"/>
      <c r="Y463" s="91">
        <f t="shared" si="209"/>
        <v>0</v>
      </c>
      <c r="Z463" s="58"/>
      <c r="AA463" s="59"/>
      <c r="AB463" s="59">
        <v>0</v>
      </c>
      <c r="AC463" s="60">
        <f t="shared" si="210"/>
        <v>227</v>
      </c>
      <c r="AD463" s="60"/>
      <c r="AE463" s="61">
        <f t="shared" si="232"/>
        <v>4.54</v>
      </c>
      <c r="AF463" s="61">
        <v>0</v>
      </c>
      <c r="AG463" s="61">
        <v>0</v>
      </c>
      <c r="AH463" s="92"/>
      <c r="AI463" s="112">
        <v>100</v>
      </c>
      <c r="AJ463" s="93">
        <f t="shared" si="211"/>
        <v>122.46000000000001</v>
      </c>
      <c r="AK463" s="94"/>
      <c r="AL463" s="62"/>
      <c r="AM463" s="63">
        <f t="shared" si="212"/>
        <v>100</v>
      </c>
      <c r="AN463" s="63">
        <f t="shared" si="213"/>
        <v>1</v>
      </c>
      <c r="AO463" s="63">
        <f t="shared" si="214"/>
        <v>0</v>
      </c>
      <c r="AP463" s="63"/>
      <c r="AQ463" s="63">
        <f t="shared" si="215"/>
        <v>20</v>
      </c>
      <c r="AR463" s="63">
        <f t="shared" si="216"/>
        <v>1</v>
      </c>
      <c r="AS463" s="63">
        <f t="shared" si="217"/>
        <v>0</v>
      </c>
      <c r="AT463" s="63">
        <f t="shared" si="218"/>
        <v>0</v>
      </c>
      <c r="AU463" s="63">
        <f t="shared" si="219"/>
        <v>0</v>
      </c>
      <c r="AV463" s="63">
        <f t="shared" si="220"/>
        <v>0</v>
      </c>
      <c r="AW463" s="63">
        <f t="shared" si="221"/>
        <v>2</v>
      </c>
      <c r="AX463" s="63">
        <f t="shared" si="222"/>
        <v>2</v>
      </c>
      <c r="AY463" s="64">
        <f t="shared" si="223"/>
        <v>0.46000000000000796</v>
      </c>
      <c r="AZ463" s="65">
        <f t="shared" si="224"/>
        <v>122.46000000000001</v>
      </c>
      <c r="BA463" s="45"/>
      <c r="BB463" s="66">
        <f t="shared" si="225"/>
        <v>122.46000000000001</v>
      </c>
      <c r="BC463" s="62">
        <f t="shared" si="226"/>
        <v>22.460000000000008</v>
      </c>
      <c r="BD463" s="62">
        <f t="shared" si="227"/>
        <v>22.460000000000008</v>
      </c>
      <c r="BE463" s="62">
        <f t="shared" si="228"/>
        <v>2.460000000000008</v>
      </c>
      <c r="BF463" s="62">
        <f t="shared" si="229"/>
        <v>2.460000000000008</v>
      </c>
      <c r="BG463" s="62">
        <f t="shared" si="230"/>
        <v>2.460000000000008</v>
      </c>
      <c r="BH463" s="62">
        <f t="shared" si="231"/>
        <v>0.46000000000000796</v>
      </c>
      <c r="BI463" s="62"/>
    </row>
    <row r="464" spans="1:61" ht="30" customHeight="1">
      <c r="A464" s="83">
        <v>452</v>
      </c>
      <c r="B464" s="50" t="s">
        <v>959</v>
      </c>
      <c r="C464" s="84" t="s">
        <v>763</v>
      </c>
      <c r="D464" s="84" t="s">
        <v>960</v>
      </c>
      <c r="E464" s="85" t="s">
        <v>923</v>
      </c>
      <c r="F464" s="68">
        <v>45313</v>
      </c>
      <c r="G464" s="51">
        <v>208</v>
      </c>
      <c r="H464" s="52">
        <v>26</v>
      </c>
      <c r="I464" s="53">
        <f t="shared" si="204"/>
        <v>208</v>
      </c>
      <c r="J464" s="86"/>
      <c r="K464" s="87">
        <f t="shared" si="205"/>
        <v>0</v>
      </c>
      <c r="L464" s="86"/>
      <c r="M464" s="88">
        <f t="shared" si="206"/>
        <v>0</v>
      </c>
      <c r="N464" s="89"/>
      <c r="O464" s="87">
        <f t="shared" si="207"/>
        <v>0</v>
      </c>
      <c r="P464" s="57">
        <v>0</v>
      </c>
      <c r="Q464" s="57">
        <v>0</v>
      </c>
      <c r="R464" s="54"/>
      <c r="S464" s="55">
        <v>2</v>
      </c>
      <c r="T464" s="56"/>
      <c r="U464" s="57">
        <f t="shared" si="208"/>
        <v>0</v>
      </c>
      <c r="V464" s="57">
        <v>10</v>
      </c>
      <c r="W464" s="90">
        <v>7</v>
      </c>
      <c r="X464" s="56"/>
      <c r="Y464" s="91">
        <f t="shared" si="209"/>
        <v>0</v>
      </c>
      <c r="Z464" s="58"/>
      <c r="AA464" s="59"/>
      <c r="AB464" s="59">
        <v>0</v>
      </c>
      <c r="AC464" s="60">
        <f t="shared" si="210"/>
        <v>227</v>
      </c>
      <c r="AD464" s="60"/>
      <c r="AE464" s="61">
        <f t="shared" si="232"/>
        <v>4.54</v>
      </c>
      <c r="AF464" s="61">
        <v>0</v>
      </c>
      <c r="AG464" s="61">
        <v>0</v>
      </c>
      <c r="AH464" s="92"/>
      <c r="AI464" s="112">
        <v>100</v>
      </c>
      <c r="AJ464" s="93">
        <f t="shared" si="211"/>
        <v>122.46000000000001</v>
      </c>
      <c r="AK464" s="94"/>
      <c r="AL464" s="62"/>
      <c r="AM464" s="63">
        <f t="shared" si="212"/>
        <v>100</v>
      </c>
      <c r="AN464" s="63">
        <f t="shared" si="213"/>
        <v>1</v>
      </c>
      <c r="AO464" s="63">
        <f t="shared" si="214"/>
        <v>0</v>
      </c>
      <c r="AP464" s="63"/>
      <c r="AQ464" s="63">
        <f t="shared" si="215"/>
        <v>20</v>
      </c>
      <c r="AR464" s="63">
        <f t="shared" si="216"/>
        <v>1</v>
      </c>
      <c r="AS464" s="63">
        <f t="shared" si="217"/>
        <v>0</v>
      </c>
      <c r="AT464" s="63">
        <f t="shared" si="218"/>
        <v>0</v>
      </c>
      <c r="AU464" s="63">
        <f t="shared" si="219"/>
        <v>0</v>
      </c>
      <c r="AV464" s="63">
        <f t="shared" si="220"/>
        <v>0</v>
      </c>
      <c r="AW464" s="63">
        <f t="shared" si="221"/>
        <v>2</v>
      </c>
      <c r="AX464" s="63">
        <f t="shared" si="222"/>
        <v>2</v>
      </c>
      <c r="AY464" s="64">
        <f t="shared" si="223"/>
        <v>0.46000000000000796</v>
      </c>
      <c r="AZ464" s="65">
        <f t="shared" si="224"/>
        <v>122.46000000000001</v>
      </c>
      <c r="BA464" s="45"/>
      <c r="BB464" s="66">
        <f t="shared" si="225"/>
        <v>122.46000000000001</v>
      </c>
      <c r="BC464" s="62">
        <f t="shared" si="226"/>
        <v>22.460000000000008</v>
      </c>
      <c r="BD464" s="62">
        <f t="shared" si="227"/>
        <v>22.460000000000008</v>
      </c>
      <c r="BE464" s="62">
        <f t="shared" si="228"/>
        <v>2.460000000000008</v>
      </c>
      <c r="BF464" s="62">
        <f t="shared" si="229"/>
        <v>2.460000000000008</v>
      </c>
      <c r="BG464" s="62">
        <f t="shared" si="230"/>
        <v>2.460000000000008</v>
      </c>
      <c r="BH464" s="62">
        <f t="shared" si="231"/>
        <v>0.46000000000000796</v>
      </c>
      <c r="BI464" s="62"/>
    </row>
    <row r="465" spans="1:61" ht="30" customHeight="1">
      <c r="A465" s="83">
        <v>453</v>
      </c>
      <c r="B465" s="50" t="s">
        <v>961</v>
      </c>
      <c r="C465" s="84" t="s">
        <v>962</v>
      </c>
      <c r="D465" s="84" t="s">
        <v>688</v>
      </c>
      <c r="E465" s="85" t="s">
        <v>923</v>
      </c>
      <c r="F465" s="68">
        <v>45317</v>
      </c>
      <c r="G465" s="51">
        <v>208</v>
      </c>
      <c r="H465" s="52">
        <v>26</v>
      </c>
      <c r="I465" s="53">
        <f t="shared" si="204"/>
        <v>208</v>
      </c>
      <c r="J465" s="86"/>
      <c r="K465" s="87">
        <f t="shared" si="205"/>
        <v>0</v>
      </c>
      <c r="L465" s="86"/>
      <c r="M465" s="88">
        <f t="shared" si="206"/>
        <v>0</v>
      </c>
      <c r="N465" s="89"/>
      <c r="O465" s="87">
        <f t="shared" si="207"/>
        <v>0</v>
      </c>
      <c r="P465" s="57">
        <v>0</v>
      </c>
      <c r="Q465" s="57">
        <v>0</v>
      </c>
      <c r="R465" s="54"/>
      <c r="S465" s="55">
        <v>2</v>
      </c>
      <c r="T465" s="56"/>
      <c r="U465" s="57">
        <f t="shared" si="208"/>
        <v>0</v>
      </c>
      <c r="V465" s="57">
        <v>9.6150000000000002</v>
      </c>
      <c r="W465" s="90">
        <v>7</v>
      </c>
      <c r="X465" s="56">
        <v>8</v>
      </c>
      <c r="Y465" s="91">
        <f t="shared" si="209"/>
        <v>8</v>
      </c>
      <c r="Z465" s="58"/>
      <c r="AA465" s="59"/>
      <c r="AB465" s="59">
        <v>0</v>
      </c>
      <c r="AC465" s="60">
        <f t="shared" si="210"/>
        <v>218.61500000000001</v>
      </c>
      <c r="AD465" s="60"/>
      <c r="AE465" s="61">
        <f t="shared" si="232"/>
        <v>4.3723000000000001</v>
      </c>
      <c r="AF465" s="61">
        <v>0</v>
      </c>
      <c r="AG465" s="61">
        <v>0</v>
      </c>
      <c r="AH465" s="92"/>
      <c r="AI465" s="112">
        <v>100</v>
      </c>
      <c r="AJ465" s="93">
        <f t="shared" si="211"/>
        <v>114.24270000000001</v>
      </c>
      <c r="AK465" s="94"/>
      <c r="AL465" s="62"/>
      <c r="AM465" s="63">
        <f t="shared" si="212"/>
        <v>100</v>
      </c>
      <c r="AN465" s="63">
        <f t="shared" si="213"/>
        <v>1</v>
      </c>
      <c r="AO465" s="63">
        <f t="shared" si="214"/>
        <v>0</v>
      </c>
      <c r="AP465" s="63"/>
      <c r="AQ465" s="63">
        <f t="shared" si="215"/>
        <v>0</v>
      </c>
      <c r="AR465" s="63">
        <f t="shared" si="216"/>
        <v>0</v>
      </c>
      <c r="AS465" s="63">
        <f t="shared" si="217"/>
        <v>10</v>
      </c>
      <c r="AT465" s="63">
        <f t="shared" si="218"/>
        <v>1</v>
      </c>
      <c r="AU465" s="63">
        <f t="shared" si="219"/>
        <v>0</v>
      </c>
      <c r="AV465" s="63">
        <f t="shared" si="220"/>
        <v>0</v>
      </c>
      <c r="AW465" s="63">
        <f t="shared" si="221"/>
        <v>4</v>
      </c>
      <c r="AX465" s="63">
        <f t="shared" si="222"/>
        <v>4</v>
      </c>
      <c r="AY465" s="64">
        <f t="shared" si="223"/>
        <v>0.24270000000001346</v>
      </c>
      <c r="AZ465" s="65">
        <f t="shared" si="224"/>
        <v>114.24270000000001</v>
      </c>
      <c r="BA465" s="45"/>
      <c r="BB465" s="66">
        <f t="shared" si="225"/>
        <v>114.24270000000001</v>
      </c>
      <c r="BC465" s="62">
        <f t="shared" si="226"/>
        <v>14.242700000000013</v>
      </c>
      <c r="BD465" s="62">
        <f t="shared" si="227"/>
        <v>14.242700000000013</v>
      </c>
      <c r="BE465" s="62">
        <f t="shared" si="228"/>
        <v>14.242700000000013</v>
      </c>
      <c r="BF465" s="62">
        <f t="shared" si="229"/>
        <v>4.2427000000000135</v>
      </c>
      <c r="BG465" s="62">
        <f t="shared" si="230"/>
        <v>4.2427000000000135</v>
      </c>
      <c r="BH465" s="62">
        <f t="shared" si="231"/>
        <v>0.24270000000001346</v>
      </c>
      <c r="BI465" s="62"/>
    </row>
    <row r="466" spans="1:61" ht="30" customHeight="1">
      <c r="A466" s="83">
        <v>454</v>
      </c>
      <c r="B466" s="50" t="s">
        <v>963</v>
      </c>
      <c r="C466" s="84" t="s">
        <v>414</v>
      </c>
      <c r="D466" s="84" t="s">
        <v>964</v>
      </c>
      <c r="E466" s="85" t="s">
        <v>923</v>
      </c>
      <c r="F466" s="68">
        <v>45352</v>
      </c>
      <c r="G466" s="51">
        <v>208</v>
      </c>
      <c r="H466" s="52">
        <v>26</v>
      </c>
      <c r="I466" s="53">
        <f t="shared" si="204"/>
        <v>208</v>
      </c>
      <c r="J466" s="86"/>
      <c r="K466" s="87">
        <f t="shared" si="205"/>
        <v>0</v>
      </c>
      <c r="L466" s="86"/>
      <c r="M466" s="88">
        <f t="shared" si="206"/>
        <v>0</v>
      </c>
      <c r="N466" s="89"/>
      <c r="O466" s="87">
        <f t="shared" si="207"/>
        <v>0</v>
      </c>
      <c r="P466" s="57">
        <v>0</v>
      </c>
      <c r="Q466" s="57">
        <v>0</v>
      </c>
      <c r="R466" s="54"/>
      <c r="S466" s="55">
        <v>0</v>
      </c>
      <c r="T466" s="56"/>
      <c r="U466" s="57">
        <f t="shared" si="208"/>
        <v>0</v>
      </c>
      <c r="V466" s="57">
        <v>10</v>
      </c>
      <c r="W466" s="90">
        <v>7</v>
      </c>
      <c r="X466" s="56"/>
      <c r="Y466" s="91">
        <f t="shared" si="209"/>
        <v>0</v>
      </c>
      <c r="Z466" s="58"/>
      <c r="AA466" s="59"/>
      <c r="AB466" s="59">
        <v>0</v>
      </c>
      <c r="AC466" s="60">
        <f t="shared" si="210"/>
        <v>225</v>
      </c>
      <c r="AD466" s="60"/>
      <c r="AE466" s="61">
        <f t="shared" si="232"/>
        <v>4.5</v>
      </c>
      <c r="AF466" s="61">
        <v>0</v>
      </c>
      <c r="AG466" s="61">
        <v>0</v>
      </c>
      <c r="AH466" s="92"/>
      <c r="AI466" s="112">
        <v>100</v>
      </c>
      <c r="AJ466" s="93">
        <f t="shared" si="211"/>
        <v>120.5</v>
      </c>
      <c r="AK466" s="94"/>
      <c r="AL466" s="62"/>
      <c r="AM466" s="63">
        <f t="shared" si="212"/>
        <v>100</v>
      </c>
      <c r="AN466" s="63">
        <f t="shared" si="213"/>
        <v>1</v>
      </c>
      <c r="AO466" s="63">
        <f t="shared" si="214"/>
        <v>0</v>
      </c>
      <c r="AP466" s="63"/>
      <c r="AQ466" s="63">
        <f t="shared" si="215"/>
        <v>20</v>
      </c>
      <c r="AR466" s="63">
        <f t="shared" si="216"/>
        <v>1</v>
      </c>
      <c r="AS466" s="63">
        <f t="shared" si="217"/>
        <v>0</v>
      </c>
      <c r="AT466" s="63">
        <f t="shared" si="218"/>
        <v>0</v>
      </c>
      <c r="AU466" s="63">
        <f t="shared" si="219"/>
        <v>0</v>
      </c>
      <c r="AV466" s="63">
        <f t="shared" si="220"/>
        <v>0</v>
      </c>
      <c r="AW466" s="63">
        <f t="shared" si="221"/>
        <v>0</v>
      </c>
      <c r="AX466" s="63">
        <f t="shared" si="222"/>
        <v>0</v>
      </c>
      <c r="AY466" s="64">
        <f t="shared" si="223"/>
        <v>0.5</v>
      </c>
      <c r="AZ466" s="65">
        <f t="shared" si="224"/>
        <v>120.5</v>
      </c>
      <c r="BA466" s="45"/>
      <c r="BB466" s="66">
        <f t="shared" si="225"/>
        <v>120.5</v>
      </c>
      <c r="BC466" s="62">
        <f t="shared" si="226"/>
        <v>20.5</v>
      </c>
      <c r="BD466" s="62">
        <f t="shared" si="227"/>
        <v>20.5</v>
      </c>
      <c r="BE466" s="62">
        <f t="shared" si="228"/>
        <v>0.5</v>
      </c>
      <c r="BF466" s="62">
        <f t="shared" si="229"/>
        <v>0.5</v>
      </c>
      <c r="BG466" s="62">
        <f t="shared" si="230"/>
        <v>0.5</v>
      </c>
      <c r="BH466" s="62">
        <f t="shared" si="231"/>
        <v>0.5</v>
      </c>
      <c r="BI466" s="62"/>
    </row>
    <row r="467" spans="1:61" ht="30" customHeight="1">
      <c r="A467" s="83">
        <v>455</v>
      </c>
      <c r="B467" s="50" t="s">
        <v>965</v>
      </c>
      <c r="C467" s="84" t="s">
        <v>807</v>
      </c>
      <c r="D467" s="84" t="s">
        <v>424</v>
      </c>
      <c r="E467" s="85" t="s">
        <v>923</v>
      </c>
      <c r="F467" s="68">
        <v>45383</v>
      </c>
      <c r="G467" s="51">
        <v>208</v>
      </c>
      <c r="H467" s="52">
        <v>26</v>
      </c>
      <c r="I467" s="53">
        <f t="shared" si="204"/>
        <v>208</v>
      </c>
      <c r="J467" s="86"/>
      <c r="K467" s="87">
        <f t="shared" si="205"/>
        <v>0</v>
      </c>
      <c r="L467" s="86"/>
      <c r="M467" s="88">
        <f t="shared" si="206"/>
        <v>0</v>
      </c>
      <c r="N467" s="89"/>
      <c r="O467" s="87">
        <f t="shared" si="207"/>
        <v>0</v>
      </c>
      <c r="P467" s="57">
        <v>0</v>
      </c>
      <c r="Q467" s="57">
        <v>0</v>
      </c>
      <c r="R467" s="54"/>
      <c r="S467" s="55">
        <v>0</v>
      </c>
      <c r="T467" s="56"/>
      <c r="U467" s="57">
        <f t="shared" si="208"/>
        <v>0</v>
      </c>
      <c r="V467" s="57">
        <v>9.6150000000000002</v>
      </c>
      <c r="W467" s="90">
        <v>7</v>
      </c>
      <c r="X467" s="56">
        <v>8</v>
      </c>
      <c r="Y467" s="91">
        <f t="shared" si="209"/>
        <v>8</v>
      </c>
      <c r="Z467" s="58"/>
      <c r="AA467" s="59"/>
      <c r="AB467" s="59">
        <v>0</v>
      </c>
      <c r="AC467" s="60">
        <f t="shared" si="210"/>
        <v>216.61500000000001</v>
      </c>
      <c r="AD467" s="60"/>
      <c r="AE467" s="61">
        <f t="shared" si="232"/>
        <v>4.3323</v>
      </c>
      <c r="AF467" s="61">
        <v>0</v>
      </c>
      <c r="AG467" s="61">
        <v>0</v>
      </c>
      <c r="AH467" s="92"/>
      <c r="AI467" s="112">
        <v>100</v>
      </c>
      <c r="AJ467" s="93">
        <f t="shared" si="211"/>
        <v>112.28270000000001</v>
      </c>
      <c r="AK467" s="94"/>
      <c r="AL467" s="62"/>
      <c r="AM467" s="63">
        <f t="shared" si="212"/>
        <v>100</v>
      </c>
      <c r="AN467" s="63">
        <f t="shared" si="213"/>
        <v>1</v>
      </c>
      <c r="AO467" s="63">
        <f t="shared" si="214"/>
        <v>0</v>
      </c>
      <c r="AP467" s="63"/>
      <c r="AQ467" s="63">
        <f t="shared" si="215"/>
        <v>0</v>
      </c>
      <c r="AR467" s="63">
        <f t="shared" si="216"/>
        <v>0</v>
      </c>
      <c r="AS467" s="63">
        <f t="shared" si="217"/>
        <v>10</v>
      </c>
      <c r="AT467" s="63">
        <f t="shared" si="218"/>
        <v>1</v>
      </c>
      <c r="AU467" s="63">
        <f t="shared" si="219"/>
        <v>0</v>
      </c>
      <c r="AV467" s="63">
        <f t="shared" si="220"/>
        <v>0</v>
      </c>
      <c r="AW467" s="63">
        <f t="shared" si="221"/>
        <v>2</v>
      </c>
      <c r="AX467" s="63">
        <f t="shared" si="222"/>
        <v>2</v>
      </c>
      <c r="AY467" s="64">
        <f t="shared" si="223"/>
        <v>0.2827000000000055</v>
      </c>
      <c r="AZ467" s="65">
        <f t="shared" si="224"/>
        <v>112.28270000000001</v>
      </c>
      <c r="BA467" s="45"/>
      <c r="BB467" s="66">
        <f t="shared" si="225"/>
        <v>112.28270000000001</v>
      </c>
      <c r="BC467" s="62">
        <f t="shared" si="226"/>
        <v>12.282700000000006</v>
      </c>
      <c r="BD467" s="62">
        <f t="shared" si="227"/>
        <v>12.282700000000006</v>
      </c>
      <c r="BE467" s="62">
        <f t="shared" si="228"/>
        <v>12.282700000000006</v>
      </c>
      <c r="BF467" s="62">
        <f t="shared" si="229"/>
        <v>2.2827000000000055</v>
      </c>
      <c r="BG467" s="62">
        <f t="shared" si="230"/>
        <v>2.2827000000000055</v>
      </c>
      <c r="BH467" s="62">
        <f t="shared" si="231"/>
        <v>0.2827000000000055</v>
      </c>
      <c r="BI467" s="62"/>
    </row>
    <row r="468" spans="1:61" ht="30" customHeight="1">
      <c r="A468" s="83">
        <v>456</v>
      </c>
      <c r="B468" s="50" t="s">
        <v>966</v>
      </c>
      <c r="C468" s="84" t="s">
        <v>119</v>
      </c>
      <c r="D468" s="84" t="s">
        <v>967</v>
      </c>
      <c r="E468" s="85" t="s">
        <v>923</v>
      </c>
      <c r="F468" s="68">
        <v>45413</v>
      </c>
      <c r="G468" s="51">
        <v>208</v>
      </c>
      <c r="H468" s="52">
        <v>26</v>
      </c>
      <c r="I468" s="53">
        <f t="shared" si="204"/>
        <v>208</v>
      </c>
      <c r="J468" s="86"/>
      <c r="K468" s="87">
        <f t="shared" si="205"/>
        <v>0</v>
      </c>
      <c r="L468" s="86"/>
      <c r="M468" s="88">
        <f t="shared" si="206"/>
        <v>0</v>
      </c>
      <c r="N468" s="89"/>
      <c r="O468" s="87">
        <f t="shared" si="207"/>
        <v>0</v>
      </c>
      <c r="P468" s="57">
        <v>0</v>
      </c>
      <c r="Q468" s="57">
        <v>0</v>
      </c>
      <c r="R468" s="54"/>
      <c r="S468" s="55">
        <v>0</v>
      </c>
      <c r="T468" s="56"/>
      <c r="U468" s="57">
        <f t="shared" si="208"/>
        <v>0</v>
      </c>
      <c r="V468" s="57">
        <v>9.6150000000000002</v>
      </c>
      <c r="W468" s="90">
        <v>7</v>
      </c>
      <c r="X468" s="56">
        <v>8</v>
      </c>
      <c r="Y468" s="91">
        <f t="shared" si="209"/>
        <v>8</v>
      </c>
      <c r="Z468" s="58"/>
      <c r="AA468" s="59"/>
      <c r="AB468" s="59">
        <v>0</v>
      </c>
      <c r="AC468" s="60">
        <f t="shared" si="210"/>
        <v>216.61500000000001</v>
      </c>
      <c r="AD468" s="60"/>
      <c r="AE468" s="61">
        <f t="shared" si="232"/>
        <v>4.3323</v>
      </c>
      <c r="AF468" s="61">
        <v>0</v>
      </c>
      <c r="AG468" s="61">
        <v>0</v>
      </c>
      <c r="AH468" s="92"/>
      <c r="AI468" s="112">
        <v>100</v>
      </c>
      <c r="AJ468" s="93">
        <f t="shared" si="211"/>
        <v>112.28270000000001</v>
      </c>
      <c r="AK468" s="94"/>
      <c r="AL468" s="62"/>
      <c r="AM468" s="63">
        <f t="shared" si="212"/>
        <v>100</v>
      </c>
      <c r="AN468" s="63">
        <f t="shared" si="213"/>
        <v>1</v>
      </c>
      <c r="AO468" s="63">
        <f t="shared" si="214"/>
        <v>0</v>
      </c>
      <c r="AP468" s="63"/>
      <c r="AQ468" s="63">
        <f t="shared" si="215"/>
        <v>0</v>
      </c>
      <c r="AR468" s="63">
        <f t="shared" si="216"/>
        <v>0</v>
      </c>
      <c r="AS468" s="63">
        <f t="shared" si="217"/>
        <v>10</v>
      </c>
      <c r="AT468" s="63">
        <f t="shared" si="218"/>
        <v>1</v>
      </c>
      <c r="AU468" s="63">
        <f t="shared" si="219"/>
        <v>0</v>
      </c>
      <c r="AV468" s="63">
        <f t="shared" si="220"/>
        <v>0</v>
      </c>
      <c r="AW468" s="63">
        <f t="shared" si="221"/>
        <v>2</v>
      </c>
      <c r="AX468" s="63">
        <f t="shared" si="222"/>
        <v>2</v>
      </c>
      <c r="AY468" s="64">
        <f t="shared" si="223"/>
        <v>0.2827000000000055</v>
      </c>
      <c r="AZ468" s="65">
        <f t="shared" si="224"/>
        <v>112.28270000000001</v>
      </c>
      <c r="BA468" s="45"/>
      <c r="BB468" s="66">
        <f t="shared" si="225"/>
        <v>112.28270000000001</v>
      </c>
      <c r="BC468" s="62">
        <f t="shared" si="226"/>
        <v>12.282700000000006</v>
      </c>
      <c r="BD468" s="62">
        <f t="shared" si="227"/>
        <v>12.282700000000006</v>
      </c>
      <c r="BE468" s="62">
        <f t="shared" si="228"/>
        <v>12.282700000000006</v>
      </c>
      <c r="BF468" s="62">
        <f t="shared" si="229"/>
        <v>2.2827000000000055</v>
      </c>
      <c r="BG468" s="62">
        <f t="shared" si="230"/>
        <v>2.2827000000000055</v>
      </c>
      <c r="BH468" s="62">
        <f t="shared" si="231"/>
        <v>0.2827000000000055</v>
      </c>
      <c r="BI468" s="62"/>
    </row>
    <row r="469" spans="1:61" ht="30" customHeight="1">
      <c r="A469" s="83">
        <v>457</v>
      </c>
      <c r="B469" s="50" t="s">
        <v>968</v>
      </c>
      <c r="C469" s="84" t="s">
        <v>969</v>
      </c>
      <c r="D469" s="84" t="s">
        <v>970</v>
      </c>
      <c r="E469" s="85" t="s">
        <v>923</v>
      </c>
      <c r="F469" s="68">
        <v>45430</v>
      </c>
      <c r="G469" s="51">
        <v>208</v>
      </c>
      <c r="H469" s="52">
        <v>26</v>
      </c>
      <c r="I469" s="53">
        <f t="shared" si="204"/>
        <v>208</v>
      </c>
      <c r="J469" s="86"/>
      <c r="K469" s="87">
        <f t="shared" si="205"/>
        <v>0</v>
      </c>
      <c r="L469" s="86"/>
      <c r="M469" s="88">
        <f t="shared" si="206"/>
        <v>0</v>
      </c>
      <c r="N469" s="89"/>
      <c r="O469" s="87">
        <f t="shared" si="207"/>
        <v>0</v>
      </c>
      <c r="P469" s="57">
        <v>0</v>
      </c>
      <c r="Q469" s="57">
        <v>0</v>
      </c>
      <c r="R469" s="54"/>
      <c r="S469" s="55">
        <v>0</v>
      </c>
      <c r="T469" s="56"/>
      <c r="U469" s="57">
        <f t="shared" si="208"/>
        <v>0</v>
      </c>
      <c r="V469" s="57">
        <v>0</v>
      </c>
      <c r="W469" s="90">
        <v>7</v>
      </c>
      <c r="X469" s="56">
        <v>27</v>
      </c>
      <c r="Y469" s="91">
        <f t="shared" si="209"/>
        <v>27</v>
      </c>
      <c r="Z469" s="58"/>
      <c r="AA469" s="59"/>
      <c r="AB469" s="59">
        <v>0</v>
      </c>
      <c r="AC469" s="60">
        <f t="shared" si="210"/>
        <v>188</v>
      </c>
      <c r="AD469" s="60"/>
      <c r="AE469" s="61">
        <f t="shared" si="232"/>
        <v>3.7600000000000002</v>
      </c>
      <c r="AF469" s="61">
        <v>0</v>
      </c>
      <c r="AG469" s="61">
        <v>0</v>
      </c>
      <c r="AH469" s="92"/>
      <c r="AI469" s="112">
        <v>100</v>
      </c>
      <c r="AJ469" s="93">
        <f t="shared" si="211"/>
        <v>84.240000000000009</v>
      </c>
      <c r="AK469" s="94"/>
      <c r="AL469" s="62"/>
      <c r="AM469" s="63">
        <f t="shared" si="212"/>
        <v>0</v>
      </c>
      <c r="AN469" s="63">
        <f t="shared" si="213"/>
        <v>0</v>
      </c>
      <c r="AO469" s="63">
        <f t="shared" si="214"/>
        <v>0</v>
      </c>
      <c r="AP469" s="63"/>
      <c r="AQ469" s="63">
        <f t="shared" si="215"/>
        <v>80</v>
      </c>
      <c r="AR469" s="63">
        <f t="shared" si="216"/>
        <v>4</v>
      </c>
      <c r="AS469" s="63">
        <f t="shared" si="217"/>
        <v>0</v>
      </c>
      <c r="AT469" s="63">
        <f t="shared" si="218"/>
        <v>0</v>
      </c>
      <c r="AU469" s="63">
        <f t="shared" si="219"/>
        <v>0</v>
      </c>
      <c r="AV469" s="63">
        <f t="shared" si="220"/>
        <v>0</v>
      </c>
      <c r="AW469" s="63">
        <f t="shared" si="221"/>
        <v>4</v>
      </c>
      <c r="AX469" s="63">
        <f t="shared" si="222"/>
        <v>4</v>
      </c>
      <c r="AY469" s="64">
        <f t="shared" si="223"/>
        <v>0.24000000000000909</v>
      </c>
      <c r="AZ469" s="65">
        <f t="shared" si="224"/>
        <v>84.240000000000009</v>
      </c>
      <c r="BA469" s="45"/>
      <c r="BB469" s="66">
        <f t="shared" si="225"/>
        <v>84.240000000000009</v>
      </c>
      <c r="BC469" s="62">
        <f t="shared" si="226"/>
        <v>84.240000000000009</v>
      </c>
      <c r="BD469" s="62">
        <f t="shared" si="227"/>
        <v>84.240000000000009</v>
      </c>
      <c r="BE469" s="62">
        <f t="shared" si="228"/>
        <v>4.2400000000000091</v>
      </c>
      <c r="BF469" s="62">
        <f t="shared" si="229"/>
        <v>4.2400000000000091</v>
      </c>
      <c r="BG469" s="62">
        <f t="shared" si="230"/>
        <v>4.2400000000000091</v>
      </c>
      <c r="BH469" s="62">
        <f t="shared" si="231"/>
        <v>0.24000000000000909</v>
      </c>
      <c r="BI469" s="62"/>
    </row>
    <row r="470" spans="1:61" ht="30" customHeight="1">
      <c r="A470" s="83">
        <v>458</v>
      </c>
      <c r="B470" s="50" t="s">
        <v>971</v>
      </c>
      <c r="C470" s="84" t="s">
        <v>141</v>
      </c>
      <c r="D470" s="84" t="s">
        <v>972</v>
      </c>
      <c r="E470" s="85" t="s">
        <v>923</v>
      </c>
      <c r="F470" s="68">
        <v>45447</v>
      </c>
      <c r="G470" s="51">
        <v>208</v>
      </c>
      <c r="H470" s="52">
        <v>26</v>
      </c>
      <c r="I470" s="53">
        <f t="shared" si="204"/>
        <v>208</v>
      </c>
      <c r="J470" s="86"/>
      <c r="K470" s="87">
        <f t="shared" si="205"/>
        <v>0</v>
      </c>
      <c r="L470" s="86"/>
      <c r="M470" s="88">
        <f t="shared" si="206"/>
        <v>0</v>
      </c>
      <c r="N470" s="89"/>
      <c r="O470" s="87">
        <f t="shared" si="207"/>
        <v>0</v>
      </c>
      <c r="P470" s="57">
        <v>0</v>
      </c>
      <c r="Q470" s="57">
        <v>0</v>
      </c>
      <c r="R470" s="54"/>
      <c r="S470" s="55">
        <v>0</v>
      </c>
      <c r="T470" s="56"/>
      <c r="U470" s="57">
        <f t="shared" si="208"/>
        <v>0</v>
      </c>
      <c r="V470" s="57">
        <v>9.8580000000000005</v>
      </c>
      <c r="W470" s="90">
        <v>7</v>
      </c>
      <c r="X470" s="56">
        <v>3</v>
      </c>
      <c r="Y470" s="91">
        <f t="shared" si="209"/>
        <v>3</v>
      </c>
      <c r="Z470" s="58"/>
      <c r="AA470" s="59"/>
      <c r="AB470" s="59">
        <v>0</v>
      </c>
      <c r="AC470" s="60">
        <f t="shared" si="210"/>
        <v>221.858</v>
      </c>
      <c r="AD470" s="60"/>
      <c r="AE470" s="61">
        <f t="shared" si="232"/>
        <v>4.4371600000000004</v>
      </c>
      <c r="AF470" s="61">
        <v>0</v>
      </c>
      <c r="AG470" s="61">
        <v>0</v>
      </c>
      <c r="AH470" s="92"/>
      <c r="AI470" s="112">
        <v>100</v>
      </c>
      <c r="AJ470" s="93">
        <f t="shared" si="211"/>
        <v>117.42084</v>
      </c>
      <c r="AK470" s="94"/>
      <c r="AL470" s="62"/>
      <c r="AM470" s="63">
        <f t="shared" si="212"/>
        <v>100</v>
      </c>
      <c r="AN470" s="63">
        <f t="shared" si="213"/>
        <v>1</v>
      </c>
      <c r="AO470" s="63">
        <f t="shared" si="214"/>
        <v>0</v>
      </c>
      <c r="AP470" s="63"/>
      <c r="AQ470" s="63">
        <f t="shared" si="215"/>
        <v>0</v>
      </c>
      <c r="AR470" s="63">
        <f t="shared" si="216"/>
        <v>0</v>
      </c>
      <c r="AS470" s="63">
        <f t="shared" si="217"/>
        <v>10</v>
      </c>
      <c r="AT470" s="63">
        <f t="shared" si="218"/>
        <v>1</v>
      </c>
      <c r="AU470" s="63">
        <f t="shared" si="219"/>
        <v>5</v>
      </c>
      <c r="AV470" s="63">
        <f t="shared" si="220"/>
        <v>1</v>
      </c>
      <c r="AW470" s="63">
        <f t="shared" si="221"/>
        <v>2</v>
      </c>
      <c r="AX470" s="63">
        <f t="shared" si="222"/>
        <v>2</v>
      </c>
      <c r="AY470" s="64">
        <f t="shared" si="223"/>
        <v>0.42083999999999833</v>
      </c>
      <c r="AZ470" s="65">
        <f t="shared" si="224"/>
        <v>117.42084</v>
      </c>
      <c r="BA470" s="45"/>
      <c r="BB470" s="66">
        <f t="shared" si="225"/>
        <v>117.42084</v>
      </c>
      <c r="BC470" s="62">
        <f t="shared" si="226"/>
        <v>17.420839999999998</v>
      </c>
      <c r="BD470" s="62">
        <f t="shared" si="227"/>
        <v>17.420839999999998</v>
      </c>
      <c r="BE470" s="62">
        <f t="shared" si="228"/>
        <v>17.420839999999998</v>
      </c>
      <c r="BF470" s="62">
        <f t="shared" si="229"/>
        <v>7.4208399999999983</v>
      </c>
      <c r="BG470" s="62">
        <f t="shared" si="230"/>
        <v>2.4208399999999983</v>
      </c>
      <c r="BH470" s="62">
        <f t="shared" si="231"/>
        <v>0.42083999999999833</v>
      </c>
      <c r="BI470" s="62"/>
    </row>
    <row r="471" spans="1:61" ht="30" customHeight="1">
      <c r="A471" s="83">
        <v>459</v>
      </c>
      <c r="B471" s="50" t="s">
        <v>973</v>
      </c>
      <c r="C471" s="84" t="s">
        <v>814</v>
      </c>
      <c r="D471" s="84" t="s">
        <v>285</v>
      </c>
      <c r="E471" s="85" t="s">
        <v>923</v>
      </c>
      <c r="F471" s="68">
        <v>45454</v>
      </c>
      <c r="G471" s="51">
        <v>208</v>
      </c>
      <c r="H471" s="52">
        <v>26</v>
      </c>
      <c r="I471" s="53">
        <f t="shared" si="204"/>
        <v>208</v>
      </c>
      <c r="J471" s="86"/>
      <c r="K471" s="87">
        <f t="shared" si="205"/>
        <v>0</v>
      </c>
      <c r="L471" s="86"/>
      <c r="M471" s="88">
        <f t="shared" si="206"/>
        <v>0</v>
      </c>
      <c r="N471" s="89"/>
      <c r="O471" s="87">
        <f t="shared" si="207"/>
        <v>0</v>
      </c>
      <c r="P471" s="57">
        <v>0</v>
      </c>
      <c r="Q471" s="57">
        <v>0</v>
      </c>
      <c r="R471" s="54"/>
      <c r="S471" s="55">
        <v>0</v>
      </c>
      <c r="T471" s="56"/>
      <c r="U471" s="57">
        <f t="shared" si="208"/>
        <v>0</v>
      </c>
      <c r="V471" s="57">
        <v>10</v>
      </c>
      <c r="W471" s="90">
        <v>7</v>
      </c>
      <c r="X471" s="56">
        <v>1.02</v>
      </c>
      <c r="Y471" s="91">
        <f t="shared" si="209"/>
        <v>1.02</v>
      </c>
      <c r="Z471" s="58"/>
      <c r="AA471" s="59"/>
      <c r="AB471" s="59">
        <v>0</v>
      </c>
      <c r="AC471" s="60">
        <f t="shared" si="210"/>
        <v>223.98</v>
      </c>
      <c r="AD471" s="60"/>
      <c r="AE471" s="61">
        <f t="shared" si="232"/>
        <v>4.4795999999999996</v>
      </c>
      <c r="AF471" s="61">
        <v>0</v>
      </c>
      <c r="AG471" s="61">
        <v>0</v>
      </c>
      <c r="AH471" s="92"/>
      <c r="AI471" s="112">
        <v>100</v>
      </c>
      <c r="AJ471" s="93">
        <f t="shared" si="211"/>
        <v>119.50039999999998</v>
      </c>
      <c r="AK471" s="94"/>
      <c r="AL471" s="62"/>
      <c r="AM471" s="63">
        <f t="shared" si="212"/>
        <v>100</v>
      </c>
      <c r="AN471" s="63">
        <f t="shared" si="213"/>
        <v>1</v>
      </c>
      <c r="AO471" s="63">
        <f t="shared" si="214"/>
        <v>0</v>
      </c>
      <c r="AP471" s="63"/>
      <c r="AQ471" s="63">
        <f t="shared" si="215"/>
        <v>0</v>
      </c>
      <c r="AR471" s="63">
        <f t="shared" si="216"/>
        <v>0</v>
      </c>
      <c r="AS471" s="63">
        <f t="shared" si="217"/>
        <v>10</v>
      </c>
      <c r="AT471" s="63">
        <f t="shared" si="218"/>
        <v>1</v>
      </c>
      <c r="AU471" s="63">
        <f t="shared" si="219"/>
        <v>5</v>
      </c>
      <c r="AV471" s="63">
        <f t="shared" si="220"/>
        <v>1</v>
      </c>
      <c r="AW471" s="63">
        <f t="shared" si="221"/>
        <v>4</v>
      </c>
      <c r="AX471" s="63">
        <f t="shared" si="222"/>
        <v>4</v>
      </c>
      <c r="AY471" s="64">
        <f t="shared" si="223"/>
        <v>0.50039999999998486</v>
      </c>
      <c r="AZ471" s="65">
        <f t="shared" si="224"/>
        <v>119.50039999999998</v>
      </c>
      <c r="BA471" s="45"/>
      <c r="BB471" s="66">
        <f t="shared" si="225"/>
        <v>119.50039999999998</v>
      </c>
      <c r="BC471" s="62">
        <f t="shared" si="226"/>
        <v>19.500399999999985</v>
      </c>
      <c r="BD471" s="62">
        <f t="shared" si="227"/>
        <v>19.500399999999985</v>
      </c>
      <c r="BE471" s="62">
        <f t="shared" si="228"/>
        <v>19.500399999999985</v>
      </c>
      <c r="BF471" s="62">
        <f t="shared" si="229"/>
        <v>9.5003999999999849</v>
      </c>
      <c r="BG471" s="62">
        <f t="shared" si="230"/>
        <v>4.5003999999999849</v>
      </c>
      <c r="BH471" s="62">
        <f t="shared" si="231"/>
        <v>0.50039999999998486</v>
      </c>
      <c r="BI471" s="62"/>
    </row>
    <row r="472" spans="1:61" ht="30" customHeight="1">
      <c r="A472" s="83">
        <v>460</v>
      </c>
      <c r="B472" s="50" t="s">
        <v>974</v>
      </c>
      <c r="C472" s="84" t="s">
        <v>975</v>
      </c>
      <c r="D472" s="84" t="s">
        <v>976</v>
      </c>
      <c r="E472" s="85" t="s">
        <v>923</v>
      </c>
      <c r="F472" s="68">
        <v>45505</v>
      </c>
      <c r="G472" s="51">
        <v>208</v>
      </c>
      <c r="H472" s="52">
        <v>26</v>
      </c>
      <c r="I472" s="53">
        <f t="shared" si="204"/>
        <v>208</v>
      </c>
      <c r="J472" s="86"/>
      <c r="K472" s="87">
        <f t="shared" si="205"/>
        <v>0</v>
      </c>
      <c r="L472" s="86"/>
      <c r="M472" s="88">
        <f t="shared" si="206"/>
        <v>0</v>
      </c>
      <c r="N472" s="89"/>
      <c r="O472" s="87">
        <f t="shared" si="207"/>
        <v>0</v>
      </c>
      <c r="P472" s="57">
        <v>0</v>
      </c>
      <c r="Q472" s="57">
        <v>0</v>
      </c>
      <c r="R472" s="54"/>
      <c r="S472" s="55">
        <v>0</v>
      </c>
      <c r="T472" s="56"/>
      <c r="U472" s="57">
        <f t="shared" si="208"/>
        <v>0</v>
      </c>
      <c r="V472" s="57">
        <v>0</v>
      </c>
      <c r="W472" s="90">
        <v>7</v>
      </c>
      <c r="X472" s="56">
        <v>11.02</v>
      </c>
      <c r="Y472" s="91">
        <f t="shared" si="209"/>
        <v>11.02</v>
      </c>
      <c r="Z472" s="58"/>
      <c r="AA472" s="59"/>
      <c r="AB472" s="59">
        <v>3</v>
      </c>
      <c r="AC472" s="60">
        <f t="shared" si="210"/>
        <v>206.98</v>
      </c>
      <c r="AD472" s="60"/>
      <c r="AE472" s="61">
        <f t="shared" si="232"/>
        <v>4.1395999999999997</v>
      </c>
      <c r="AF472" s="61">
        <v>0</v>
      </c>
      <c r="AG472" s="61">
        <v>0</v>
      </c>
      <c r="AH472" s="92"/>
      <c r="AI472" s="112">
        <v>100</v>
      </c>
      <c r="AJ472" s="93">
        <f t="shared" si="211"/>
        <v>102.84039999999999</v>
      </c>
      <c r="AK472" s="94"/>
      <c r="AL472" s="62"/>
      <c r="AM472" s="63">
        <f t="shared" si="212"/>
        <v>100</v>
      </c>
      <c r="AN472" s="63">
        <f t="shared" si="213"/>
        <v>1</v>
      </c>
      <c r="AO472" s="63">
        <f t="shared" si="214"/>
        <v>0</v>
      </c>
      <c r="AP472" s="63"/>
      <c r="AQ472" s="63">
        <f t="shared" si="215"/>
        <v>0</v>
      </c>
      <c r="AR472" s="63">
        <f t="shared" si="216"/>
        <v>0</v>
      </c>
      <c r="AS472" s="63">
        <f t="shared" si="217"/>
        <v>0</v>
      </c>
      <c r="AT472" s="63">
        <f t="shared" si="218"/>
        <v>0</v>
      </c>
      <c r="AU472" s="63">
        <f t="shared" si="219"/>
        <v>0</v>
      </c>
      <c r="AV472" s="63">
        <f t="shared" si="220"/>
        <v>0</v>
      </c>
      <c r="AW472" s="63">
        <f t="shared" si="221"/>
        <v>2</v>
      </c>
      <c r="AX472" s="63">
        <f t="shared" si="222"/>
        <v>2</v>
      </c>
      <c r="AY472" s="64">
        <f t="shared" si="223"/>
        <v>0.84039999999998827</v>
      </c>
      <c r="AZ472" s="65">
        <f t="shared" si="224"/>
        <v>102.84039999999999</v>
      </c>
      <c r="BA472" s="45"/>
      <c r="BB472" s="66">
        <f t="shared" si="225"/>
        <v>102.84039999999999</v>
      </c>
      <c r="BC472" s="62">
        <f t="shared" si="226"/>
        <v>2.8403999999999883</v>
      </c>
      <c r="BD472" s="62">
        <f t="shared" si="227"/>
        <v>2.8403999999999883</v>
      </c>
      <c r="BE472" s="62">
        <f t="shared" si="228"/>
        <v>2.8403999999999883</v>
      </c>
      <c r="BF472" s="62">
        <f t="shared" si="229"/>
        <v>2.8403999999999883</v>
      </c>
      <c r="BG472" s="62">
        <f t="shared" si="230"/>
        <v>2.8403999999999883</v>
      </c>
      <c r="BH472" s="62">
        <f t="shared" si="231"/>
        <v>0.84039999999998827</v>
      </c>
      <c r="BI472" s="62"/>
    </row>
    <row r="473" spans="1:61" ht="30" customHeight="1">
      <c r="A473" s="83">
        <v>461</v>
      </c>
      <c r="B473" s="50" t="s">
        <v>977</v>
      </c>
      <c r="C473" s="84" t="s">
        <v>325</v>
      </c>
      <c r="D473" s="84" t="s">
        <v>978</v>
      </c>
      <c r="E473" s="85" t="s">
        <v>923</v>
      </c>
      <c r="F473" s="68">
        <v>45537</v>
      </c>
      <c r="G473" s="51">
        <v>208</v>
      </c>
      <c r="H473" s="52">
        <v>26</v>
      </c>
      <c r="I473" s="53">
        <f t="shared" si="204"/>
        <v>208</v>
      </c>
      <c r="J473" s="86"/>
      <c r="K473" s="87">
        <f t="shared" si="205"/>
        <v>0</v>
      </c>
      <c r="L473" s="86"/>
      <c r="M473" s="88">
        <f t="shared" si="206"/>
        <v>0</v>
      </c>
      <c r="N473" s="89"/>
      <c r="O473" s="87">
        <f t="shared" si="207"/>
        <v>0</v>
      </c>
      <c r="P473" s="57">
        <v>0</v>
      </c>
      <c r="Q473" s="57">
        <v>0</v>
      </c>
      <c r="R473" s="54"/>
      <c r="S473" s="55">
        <v>0</v>
      </c>
      <c r="T473" s="56"/>
      <c r="U473" s="57">
        <f t="shared" si="208"/>
        <v>0</v>
      </c>
      <c r="V473" s="57">
        <v>9.2309999999999999</v>
      </c>
      <c r="W473" s="90">
        <v>7</v>
      </c>
      <c r="X473" s="56">
        <v>16</v>
      </c>
      <c r="Y473" s="91">
        <f t="shared" si="209"/>
        <v>16</v>
      </c>
      <c r="Z473" s="58"/>
      <c r="AA473" s="59"/>
      <c r="AB473" s="59">
        <v>0</v>
      </c>
      <c r="AC473" s="60">
        <f t="shared" si="210"/>
        <v>208.23099999999999</v>
      </c>
      <c r="AD473" s="60"/>
      <c r="AE473" s="61">
        <f t="shared" si="232"/>
        <v>4.1646200000000002</v>
      </c>
      <c r="AF473" s="61">
        <v>0</v>
      </c>
      <c r="AG473" s="61">
        <v>0</v>
      </c>
      <c r="AH473" s="92"/>
      <c r="AI473" s="112">
        <v>100</v>
      </c>
      <c r="AJ473" s="93">
        <f t="shared" si="211"/>
        <v>104.06637999999998</v>
      </c>
      <c r="AK473" s="94"/>
      <c r="AL473" s="62"/>
      <c r="AM473" s="63">
        <f t="shared" si="212"/>
        <v>100</v>
      </c>
      <c r="AN473" s="63">
        <f t="shared" si="213"/>
        <v>1</v>
      </c>
      <c r="AO473" s="63">
        <f t="shared" si="214"/>
        <v>0</v>
      </c>
      <c r="AP473" s="63"/>
      <c r="AQ473" s="63">
        <f t="shared" si="215"/>
        <v>0</v>
      </c>
      <c r="AR473" s="63">
        <f t="shared" si="216"/>
        <v>0</v>
      </c>
      <c r="AS473" s="63">
        <f t="shared" si="217"/>
        <v>0</v>
      </c>
      <c r="AT473" s="63">
        <f t="shared" si="218"/>
        <v>0</v>
      </c>
      <c r="AU473" s="63">
        <f t="shared" si="219"/>
        <v>0</v>
      </c>
      <c r="AV473" s="63">
        <f t="shared" si="220"/>
        <v>0</v>
      </c>
      <c r="AW473" s="63">
        <f t="shared" si="221"/>
        <v>4</v>
      </c>
      <c r="AX473" s="63">
        <f t="shared" si="222"/>
        <v>4</v>
      </c>
      <c r="AY473" s="64">
        <f t="shared" si="223"/>
        <v>6.637999999998101E-2</v>
      </c>
      <c r="AZ473" s="65">
        <f t="shared" si="224"/>
        <v>104.06637999999998</v>
      </c>
      <c r="BA473" s="45"/>
      <c r="BB473" s="66">
        <f t="shared" si="225"/>
        <v>104.06637999999998</v>
      </c>
      <c r="BC473" s="62">
        <f t="shared" si="226"/>
        <v>4.066379999999981</v>
      </c>
      <c r="BD473" s="62">
        <f t="shared" si="227"/>
        <v>4.066379999999981</v>
      </c>
      <c r="BE473" s="62">
        <f t="shared" si="228"/>
        <v>4.066379999999981</v>
      </c>
      <c r="BF473" s="62">
        <f t="shared" si="229"/>
        <v>4.066379999999981</v>
      </c>
      <c r="BG473" s="62">
        <f t="shared" si="230"/>
        <v>4.066379999999981</v>
      </c>
      <c r="BH473" s="62">
        <f t="shared" si="231"/>
        <v>6.637999999998101E-2</v>
      </c>
      <c r="BI473" s="62"/>
    </row>
    <row r="474" spans="1:61" ht="30" customHeight="1">
      <c r="A474" s="83">
        <v>462</v>
      </c>
      <c r="B474" s="50" t="s">
        <v>979</v>
      </c>
      <c r="C474" s="84" t="s">
        <v>814</v>
      </c>
      <c r="D474" s="84" t="s">
        <v>980</v>
      </c>
      <c r="E474" s="85" t="s">
        <v>923</v>
      </c>
      <c r="F474" s="68">
        <v>45537</v>
      </c>
      <c r="G474" s="51">
        <v>208</v>
      </c>
      <c r="H474" s="52">
        <v>26</v>
      </c>
      <c r="I474" s="53">
        <f t="shared" si="204"/>
        <v>208</v>
      </c>
      <c r="J474" s="86"/>
      <c r="K474" s="87">
        <f t="shared" si="205"/>
        <v>0</v>
      </c>
      <c r="L474" s="86"/>
      <c r="M474" s="88">
        <f t="shared" si="206"/>
        <v>0</v>
      </c>
      <c r="N474" s="89"/>
      <c r="O474" s="87">
        <f t="shared" si="207"/>
        <v>0</v>
      </c>
      <c r="P474" s="57">
        <v>0</v>
      </c>
      <c r="Q474" s="57">
        <v>0</v>
      </c>
      <c r="R474" s="54"/>
      <c r="S474" s="55">
        <v>0</v>
      </c>
      <c r="T474" s="56"/>
      <c r="U474" s="57">
        <f t="shared" si="208"/>
        <v>0</v>
      </c>
      <c r="V474" s="57">
        <v>10</v>
      </c>
      <c r="W474" s="90">
        <v>7</v>
      </c>
      <c r="X474" s="56"/>
      <c r="Y474" s="91">
        <f t="shared" si="209"/>
        <v>0</v>
      </c>
      <c r="Z474" s="58"/>
      <c r="AA474" s="59"/>
      <c r="AB474" s="59">
        <v>0</v>
      </c>
      <c r="AC474" s="60">
        <f t="shared" si="210"/>
        <v>225</v>
      </c>
      <c r="AD474" s="60"/>
      <c r="AE474" s="61">
        <f t="shared" si="232"/>
        <v>4.5</v>
      </c>
      <c r="AF474" s="61">
        <v>0</v>
      </c>
      <c r="AG474" s="61">
        <v>0</v>
      </c>
      <c r="AH474" s="92"/>
      <c r="AI474" s="112">
        <v>100</v>
      </c>
      <c r="AJ474" s="93">
        <f t="shared" si="211"/>
        <v>120.5</v>
      </c>
      <c r="AK474" s="94"/>
      <c r="AL474" s="62"/>
      <c r="AM474" s="63">
        <f t="shared" si="212"/>
        <v>100</v>
      </c>
      <c r="AN474" s="63">
        <f t="shared" si="213"/>
        <v>1</v>
      </c>
      <c r="AO474" s="63">
        <f t="shared" si="214"/>
        <v>0</v>
      </c>
      <c r="AP474" s="63"/>
      <c r="AQ474" s="63">
        <f t="shared" si="215"/>
        <v>20</v>
      </c>
      <c r="AR474" s="63">
        <f t="shared" si="216"/>
        <v>1</v>
      </c>
      <c r="AS474" s="63">
        <f t="shared" si="217"/>
        <v>0</v>
      </c>
      <c r="AT474" s="63">
        <f t="shared" si="218"/>
        <v>0</v>
      </c>
      <c r="AU474" s="63">
        <f t="shared" si="219"/>
        <v>0</v>
      </c>
      <c r="AV474" s="63">
        <f t="shared" si="220"/>
        <v>0</v>
      </c>
      <c r="AW474" s="63">
        <f t="shared" si="221"/>
        <v>0</v>
      </c>
      <c r="AX474" s="63">
        <f t="shared" si="222"/>
        <v>0</v>
      </c>
      <c r="AY474" s="64">
        <f t="shared" si="223"/>
        <v>0.5</v>
      </c>
      <c r="AZ474" s="65">
        <f t="shared" si="224"/>
        <v>120.5</v>
      </c>
      <c r="BA474" s="45"/>
      <c r="BB474" s="66">
        <f t="shared" si="225"/>
        <v>120.5</v>
      </c>
      <c r="BC474" s="62">
        <f t="shared" si="226"/>
        <v>20.5</v>
      </c>
      <c r="BD474" s="62">
        <f t="shared" si="227"/>
        <v>20.5</v>
      </c>
      <c r="BE474" s="62">
        <f t="shared" si="228"/>
        <v>0.5</v>
      </c>
      <c r="BF474" s="62">
        <f t="shared" si="229"/>
        <v>0.5</v>
      </c>
      <c r="BG474" s="62">
        <f t="shared" si="230"/>
        <v>0.5</v>
      </c>
      <c r="BH474" s="62">
        <f t="shared" si="231"/>
        <v>0.5</v>
      </c>
      <c r="BI474" s="62"/>
    </row>
    <row r="475" spans="1:61" ht="30" customHeight="1">
      <c r="A475" s="83">
        <v>463</v>
      </c>
      <c r="B475" s="50" t="s">
        <v>981</v>
      </c>
      <c r="C475" s="84" t="s">
        <v>982</v>
      </c>
      <c r="D475" s="84" t="s">
        <v>983</v>
      </c>
      <c r="E475" s="85" t="s">
        <v>923</v>
      </c>
      <c r="F475" s="68">
        <v>45572</v>
      </c>
      <c r="G475" s="51">
        <v>208</v>
      </c>
      <c r="H475" s="52">
        <v>26</v>
      </c>
      <c r="I475" s="53">
        <f t="shared" si="204"/>
        <v>208</v>
      </c>
      <c r="J475" s="86"/>
      <c r="K475" s="87">
        <f t="shared" si="205"/>
        <v>0</v>
      </c>
      <c r="L475" s="86"/>
      <c r="M475" s="88">
        <f t="shared" si="206"/>
        <v>0</v>
      </c>
      <c r="N475" s="89"/>
      <c r="O475" s="87">
        <f t="shared" si="207"/>
        <v>0</v>
      </c>
      <c r="P475" s="57">
        <v>0</v>
      </c>
      <c r="Q475" s="57">
        <v>0</v>
      </c>
      <c r="R475" s="54"/>
      <c r="S475" s="55">
        <v>0</v>
      </c>
      <c r="T475" s="56"/>
      <c r="U475" s="57">
        <f t="shared" si="208"/>
        <v>0</v>
      </c>
      <c r="V475" s="57">
        <v>10</v>
      </c>
      <c r="W475" s="90">
        <v>7</v>
      </c>
      <c r="X475" s="56"/>
      <c r="Y475" s="91">
        <f t="shared" si="209"/>
        <v>0</v>
      </c>
      <c r="Z475" s="58"/>
      <c r="AA475" s="59"/>
      <c r="AB475" s="59">
        <v>0</v>
      </c>
      <c r="AC475" s="60">
        <f t="shared" si="210"/>
        <v>225</v>
      </c>
      <c r="AD475" s="60"/>
      <c r="AE475" s="61">
        <f t="shared" si="232"/>
        <v>4.5</v>
      </c>
      <c r="AF475" s="61">
        <v>0</v>
      </c>
      <c r="AG475" s="61">
        <v>0</v>
      </c>
      <c r="AH475" s="92"/>
      <c r="AI475" s="112">
        <v>100</v>
      </c>
      <c r="AJ475" s="93">
        <f t="shared" si="211"/>
        <v>120.5</v>
      </c>
      <c r="AK475" s="94"/>
      <c r="AL475" s="62"/>
      <c r="AM475" s="63">
        <f t="shared" si="212"/>
        <v>100</v>
      </c>
      <c r="AN475" s="63">
        <f t="shared" si="213"/>
        <v>1</v>
      </c>
      <c r="AO475" s="63">
        <f t="shared" si="214"/>
        <v>0</v>
      </c>
      <c r="AP475" s="63"/>
      <c r="AQ475" s="63">
        <f t="shared" si="215"/>
        <v>20</v>
      </c>
      <c r="AR475" s="63">
        <f t="shared" si="216"/>
        <v>1</v>
      </c>
      <c r="AS475" s="63">
        <f t="shared" si="217"/>
        <v>0</v>
      </c>
      <c r="AT475" s="63">
        <f t="shared" si="218"/>
        <v>0</v>
      </c>
      <c r="AU475" s="63">
        <f t="shared" si="219"/>
        <v>0</v>
      </c>
      <c r="AV475" s="63">
        <f t="shared" si="220"/>
        <v>0</v>
      </c>
      <c r="AW475" s="63">
        <f t="shared" si="221"/>
        <v>0</v>
      </c>
      <c r="AX475" s="63">
        <f t="shared" si="222"/>
        <v>0</v>
      </c>
      <c r="AY475" s="64">
        <f t="shared" si="223"/>
        <v>0.5</v>
      </c>
      <c r="AZ475" s="65">
        <f t="shared" si="224"/>
        <v>120.5</v>
      </c>
      <c r="BA475" s="45"/>
      <c r="BB475" s="66">
        <f t="shared" si="225"/>
        <v>120.5</v>
      </c>
      <c r="BC475" s="62">
        <f t="shared" si="226"/>
        <v>20.5</v>
      </c>
      <c r="BD475" s="62">
        <f t="shared" si="227"/>
        <v>20.5</v>
      </c>
      <c r="BE475" s="62">
        <f t="shared" si="228"/>
        <v>0.5</v>
      </c>
      <c r="BF475" s="62">
        <f t="shared" si="229"/>
        <v>0.5</v>
      </c>
      <c r="BG475" s="62">
        <f t="shared" si="230"/>
        <v>0.5</v>
      </c>
      <c r="BH475" s="62">
        <f t="shared" si="231"/>
        <v>0.5</v>
      </c>
      <c r="BI475" s="62"/>
    </row>
    <row r="476" spans="1:61" ht="30" customHeight="1">
      <c r="A476" s="83">
        <v>464</v>
      </c>
      <c r="B476" s="50" t="s">
        <v>984</v>
      </c>
      <c r="C476" s="84" t="s">
        <v>985</v>
      </c>
      <c r="D476" s="84" t="s">
        <v>445</v>
      </c>
      <c r="E476" s="85" t="s">
        <v>923</v>
      </c>
      <c r="F476" s="68">
        <v>45572</v>
      </c>
      <c r="G476" s="51">
        <v>208</v>
      </c>
      <c r="H476" s="52">
        <v>26</v>
      </c>
      <c r="I476" s="53">
        <f t="shared" si="204"/>
        <v>208</v>
      </c>
      <c r="J476" s="86"/>
      <c r="K476" s="87">
        <f t="shared" si="205"/>
        <v>0</v>
      </c>
      <c r="L476" s="86"/>
      <c r="M476" s="88">
        <f t="shared" si="206"/>
        <v>0</v>
      </c>
      <c r="N476" s="89"/>
      <c r="O476" s="87">
        <f t="shared" si="207"/>
        <v>0</v>
      </c>
      <c r="P476" s="57">
        <v>0</v>
      </c>
      <c r="Q476" s="57">
        <v>0</v>
      </c>
      <c r="R476" s="54"/>
      <c r="S476" s="55">
        <v>0</v>
      </c>
      <c r="T476" s="56"/>
      <c r="U476" s="57">
        <f t="shared" si="208"/>
        <v>0</v>
      </c>
      <c r="V476" s="57">
        <v>0</v>
      </c>
      <c r="W476" s="90">
        <v>7</v>
      </c>
      <c r="X476" s="56">
        <v>8</v>
      </c>
      <c r="Y476" s="91">
        <f t="shared" si="209"/>
        <v>8</v>
      </c>
      <c r="Z476" s="58"/>
      <c r="AA476" s="59"/>
      <c r="AB476" s="59">
        <v>0</v>
      </c>
      <c r="AC476" s="60">
        <f t="shared" si="210"/>
        <v>207</v>
      </c>
      <c r="AD476" s="60"/>
      <c r="AE476" s="61">
        <f t="shared" si="232"/>
        <v>4.1399999999999997</v>
      </c>
      <c r="AF476" s="61">
        <v>0</v>
      </c>
      <c r="AG476" s="61">
        <v>0</v>
      </c>
      <c r="AH476" s="92"/>
      <c r="AI476" s="112">
        <v>100</v>
      </c>
      <c r="AJ476" s="93">
        <f t="shared" si="211"/>
        <v>102.86000000000001</v>
      </c>
      <c r="AK476" s="94"/>
      <c r="AL476" s="62"/>
      <c r="AM476" s="63">
        <f t="shared" si="212"/>
        <v>100</v>
      </c>
      <c r="AN476" s="63">
        <f t="shared" si="213"/>
        <v>1</v>
      </c>
      <c r="AO476" s="63">
        <f t="shared" si="214"/>
        <v>0</v>
      </c>
      <c r="AP476" s="63"/>
      <c r="AQ476" s="63">
        <f t="shared" si="215"/>
        <v>0</v>
      </c>
      <c r="AR476" s="63">
        <f t="shared" si="216"/>
        <v>0</v>
      </c>
      <c r="AS476" s="63">
        <f t="shared" si="217"/>
        <v>0</v>
      </c>
      <c r="AT476" s="63">
        <f t="shared" si="218"/>
        <v>0</v>
      </c>
      <c r="AU476" s="63">
        <f t="shared" si="219"/>
        <v>0</v>
      </c>
      <c r="AV476" s="63">
        <f t="shared" si="220"/>
        <v>0</v>
      </c>
      <c r="AW476" s="63">
        <f t="shared" si="221"/>
        <v>2</v>
      </c>
      <c r="AX476" s="63">
        <f t="shared" si="222"/>
        <v>2</v>
      </c>
      <c r="AY476" s="64">
        <f t="shared" si="223"/>
        <v>0.86000000000001364</v>
      </c>
      <c r="AZ476" s="65">
        <f t="shared" si="224"/>
        <v>102.86000000000001</v>
      </c>
      <c r="BA476" s="45"/>
      <c r="BB476" s="66">
        <f t="shared" si="225"/>
        <v>102.86000000000001</v>
      </c>
      <c r="BC476" s="62">
        <f t="shared" si="226"/>
        <v>2.8600000000000136</v>
      </c>
      <c r="BD476" s="62">
        <f t="shared" si="227"/>
        <v>2.8600000000000136</v>
      </c>
      <c r="BE476" s="62">
        <f t="shared" si="228"/>
        <v>2.8600000000000136</v>
      </c>
      <c r="BF476" s="62">
        <f t="shared" si="229"/>
        <v>2.8600000000000136</v>
      </c>
      <c r="BG476" s="62">
        <f t="shared" si="230"/>
        <v>2.8600000000000136</v>
      </c>
      <c r="BH476" s="62">
        <f t="shared" si="231"/>
        <v>0.86000000000001364</v>
      </c>
      <c r="BI476" s="62"/>
    </row>
    <row r="477" spans="1:61" ht="30" customHeight="1">
      <c r="A477" s="83">
        <v>465</v>
      </c>
      <c r="B477" s="50" t="s">
        <v>986</v>
      </c>
      <c r="C477" s="84" t="s">
        <v>193</v>
      </c>
      <c r="D477" s="84" t="s">
        <v>592</v>
      </c>
      <c r="E477" s="85" t="s">
        <v>923</v>
      </c>
      <c r="F477" s="68">
        <v>45572</v>
      </c>
      <c r="G477" s="51">
        <v>208</v>
      </c>
      <c r="H477" s="52">
        <v>26</v>
      </c>
      <c r="I477" s="53">
        <f t="shared" si="204"/>
        <v>208</v>
      </c>
      <c r="J477" s="86"/>
      <c r="K477" s="87">
        <f t="shared" si="205"/>
        <v>0</v>
      </c>
      <c r="L477" s="86"/>
      <c r="M477" s="88">
        <f t="shared" si="206"/>
        <v>0</v>
      </c>
      <c r="N477" s="89"/>
      <c r="O477" s="87">
        <f t="shared" si="207"/>
        <v>0</v>
      </c>
      <c r="P477" s="57">
        <v>0</v>
      </c>
      <c r="Q477" s="57">
        <v>0</v>
      </c>
      <c r="R477" s="54"/>
      <c r="S477" s="55">
        <v>0</v>
      </c>
      <c r="T477" s="56"/>
      <c r="U477" s="57">
        <f t="shared" si="208"/>
        <v>0</v>
      </c>
      <c r="V477" s="57">
        <v>9.0879999999999992</v>
      </c>
      <c r="W477" s="90">
        <v>7</v>
      </c>
      <c r="X477" s="56">
        <v>19</v>
      </c>
      <c r="Y477" s="91">
        <f t="shared" si="209"/>
        <v>19</v>
      </c>
      <c r="Z477" s="58"/>
      <c r="AA477" s="59"/>
      <c r="AB477" s="59">
        <v>0</v>
      </c>
      <c r="AC477" s="60">
        <f t="shared" si="210"/>
        <v>205.08799999999999</v>
      </c>
      <c r="AD477" s="60"/>
      <c r="AE477" s="61">
        <f t="shared" si="232"/>
        <v>4.1017599999999996</v>
      </c>
      <c r="AF477" s="61">
        <v>0</v>
      </c>
      <c r="AG477" s="61">
        <v>0</v>
      </c>
      <c r="AH477" s="92"/>
      <c r="AI477" s="112">
        <v>100</v>
      </c>
      <c r="AJ477" s="93">
        <f t="shared" si="211"/>
        <v>100.98623999999998</v>
      </c>
      <c r="AK477" s="94"/>
      <c r="AL477" s="62"/>
      <c r="AM477" s="63">
        <f t="shared" si="212"/>
        <v>100</v>
      </c>
      <c r="AN477" s="63">
        <f t="shared" si="213"/>
        <v>1</v>
      </c>
      <c r="AO477" s="63">
        <f t="shared" si="214"/>
        <v>0</v>
      </c>
      <c r="AP477" s="63"/>
      <c r="AQ477" s="63">
        <f t="shared" si="215"/>
        <v>0</v>
      </c>
      <c r="AR477" s="63">
        <f t="shared" si="216"/>
        <v>0</v>
      </c>
      <c r="AS477" s="63">
        <f t="shared" si="217"/>
        <v>0</v>
      </c>
      <c r="AT477" s="63">
        <f t="shared" si="218"/>
        <v>0</v>
      </c>
      <c r="AU477" s="63">
        <f t="shared" si="219"/>
        <v>0</v>
      </c>
      <c r="AV477" s="63">
        <f t="shared" si="220"/>
        <v>0</v>
      </c>
      <c r="AW477" s="63">
        <f t="shared" si="221"/>
        <v>0</v>
      </c>
      <c r="AX477" s="63">
        <f t="shared" si="222"/>
        <v>0</v>
      </c>
      <c r="AY477" s="64">
        <f t="shared" si="223"/>
        <v>0.98623999999998091</v>
      </c>
      <c r="AZ477" s="65">
        <f t="shared" si="224"/>
        <v>100.98623999999998</v>
      </c>
      <c r="BA477" s="45"/>
      <c r="BB477" s="66">
        <f t="shared" si="225"/>
        <v>100.98623999999998</v>
      </c>
      <c r="BC477" s="62">
        <f t="shared" si="226"/>
        <v>0.98623999999998091</v>
      </c>
      <c r="BD477" s="62">
        <f t="shared" si="227"/>
        <v>0.98623999999998091</v>
      </c>
      <c r="BE477" s="62">
        <f t="shared" si="228"/>
        <v>0.98623999999998091</v>
      </c>
      <c r="BF477" s="62">
        <f t="shared" si="229"/>
        <v>0.98623999999998091</v>
      </c>
      <c r="BG477" s="62">
        <f t="shared" si="230"/>
        <v>0.98623999999998091</v>
      </c>
      <c r="BH477" s="62">
        <f t="shared" si="231"/>
        <v>0.98623999999998091</v>
      </c>
      <c r="BI477" s="62"/>
    </row>
    <row r="478" spans="1:61" ht="30" customHeight="1">
      <c r="A478" s="83">
        <v>466</v>
      </c>
      <c r="B478" s="50" t="s">
        <v>987</v>
      </c>
      <c r="C478" s="84" t="s">
        <v>988</v>
      </c>
      <c r="D478" s="84" t="s">
        <v>644</v>
      </c>
      <c r="E478" s="85" t="s">
        <v>923</v>
      </c>
      <c r="F478" s="68">
        <v>45572</v>
      </c>
      <c r="G478" s="51">
        <v>208</v>
      </c>
      <c r="H478" s="52">
        <v>26</v>
      </c>
      <c r="I478" s="53">
        <f t="shared" si="204"/>
        <v>208</v>
      </c>
      <c r="J478" s="86"/>
      <c r="K478" s="87">
        <f t="shared" si="205"/>
        <v>0</v>
      </c>
      <c r="L478" s="86"/>
      <c r="M478" s="88">
        <f t="shared" si="206"/>
        <v>0</v>
      </c>
      <c r="N478" s="89"/>
      <c r="O478" s="87">
        <f t="shared" si="207"/>
        <v>0</v>
      </c>
      <c r="P478" s="57">
        <v>0</v>
      </c>
      <c r="Q478" s="57">
        <v>0</v>
      </c>
      <c r="R478" s="54"/>
      <c r="S478" s="55">
        <v>0</v>
      </c>
      <c r="T478" s="56"/>
      <c r="U478" s="57">
        <f t="shared" si="208"/>
        <v>0</v>
      </c>
      <c r="V478" s="57">
        <v>10</v>
      </c>
      <c r="W478" s="90">
        <v>7</v>
      </c>
      <c r="X478" s="56"/>
      <c r="Y478" s="91">
        <f t="shared" si="209"/>
        <v>0</v>
      </c>
      <c r="Z478" s="58"/>
      <c r="AA478" s="59"/>
      <c r="AB478" s="59">
        <v>0</v>
      </c>
      <c r="AC478" s="60">
        <f t="shared" si="210"/>
        <v>225</v>
      </c>
      <c r="AD478" s="60"/>
      <c r="AE478" s="61">
        <f t="shared" si="232"/>
        <v>4.5</v>
      </c>
      <c r="AF478" s="61">
        <v>0</v>
      </c>
      <c r="AG478" s="61">
        <v>0</v>
      </c>
      <c r="AH478" s="92"/>
      <c r="AI478" s="112">
        <v>100</v>
      </c>
      <c r="AJ478" s="93">
        <f t="shared" si="211"/>
        <v>120.5</v>
      </c>
      <c r="AK478" s="94"/>
      <c r="AL478" s="62"/>
      <c r="AM478" s="63">
        <f t="shared" si="212"/>
        <v>100</v>
      </c>
      <c r="AN478" s="63">
        <f t="shared" si="213"/>
        <v>1</v>
      </c>
      <c r="AO478" s="63">
        <f t="shared" si="214"/>
        <v>0</v>
      </c>
      <c r="AP478" s="63"/>
      <c r="AQ478" s="63">
        <f t="shared" si="215"/>
        <v>20</v>
      </c>
      <c r="AR478" s="63">
        <f t="shared" si="216"/>
        <v>1</v>
      </c>
      <c r="AS478" s="63">
        <f t="shared" si="217"/>
        <v>0</v>
      </c>
      <c r="AT478" s="63">
        <f t="shared" si="218"/>
        <v>0</v>
      </c>
      <c r="AU478" s="63">
        <f t="shared" si="219"/>
        <v>0</v>
      </c>
      <c r="AV478" s="63">
        <f t="shared" si="220"/>
        <v>0</v>
      </c>
      <c r="AW478" s="63">
        <f t="shared" si="221"/>
        <v>0</v>
      </c>
      <c r="AX478" s="63">
        <f t="shared" si="222"/>
        <v>0</v>
      </c>
      <c r="AY478" s="64">
        <f t="shared" si="223"/>
        <v>0.5</v>
      </c>
      <c r="AZ478" s="65">
        <f t="shared" si="224"/>
        <v>120.5</v>
      </c>
      <c r="BA478" s="45"/>
      <c r="BB478" s="66">
        <f t="shared" si="225"/>
        <v>120.5</v>
      </c>
      <c r="BC478" s="62">
        <f t="shared" si="226"/>
        <v>20.5</v>
      </c>
      <c r="BD478" s="62">
        <f t="shared" si="227"/>
        <v>20.5</v>
      </c>
      <c r="BE478" s="62">
        <f t="shared" si="228"/>
        <v>0.5</v>
      </c>
      <c r="BF478" s="62">
        <f t="shared" si="229"/>
        <v>0.5</v>
      </c>
      <c r="BG478" s="62">
        <f t="shared" si="230"/>
        <v>0.5</v>
      </c>
      <c r="BH478" s="62">
        <f t="shared" si="231"/>
        <v>0.5</v>
      </c>
      <c r="BI478" s="62"/>
    </row>
    <row r="479" spans="1:61" ht="30" customHeight="1">
      <c r="A479" s="83">
        <v>467</v>
      </c>
      <c r="B479" s="50" t="s">
        <v>989</v>
      </c>
      <c r="C479" s="84" t="s">
        <v>990</v>
      </c>
      <c r="D479" s="84" t="s">
        <v>991</v>
      </c>
      <c r="E479" s="85" t="s">
        <v>923</v>
      </c>
      <c r="F479" s="68">
        <v>45576</v>
      </c>
      <c r="G479" s="51">
        <v>208</v>
      </c>
      <c r="H479" s="52">
        <v>26</v>
      </c>
      <c r="I479" s="53">
        <f t="shared" si="204"/>
        <v>208</v>
      </c>
      <c r="J479" s="86"/>
      <c r="K479" s="87">
        <f t="shared" si="205"/>
        <v>0</v>
      </c>
      <c r="L479" s="86"/>
      <c r="M479" s="88">
        <f t="shared" si="206"/>
        <v>0</v>
      </c>
      <c r="N479" s="89"/>
      <c r="O479" s="87">
        <f t="shared" si="207"/>
        <v>0</v>
      </c>
      <c r="P479" s="57">
        <v>0</v>
      </c>
      <c r="Q479" s="57">
        <v>0</v>
      </c>
      <c r="R479" s="54"/>
      <c r="S479" s="55">
        <v>0</v>
      </c>
      <c r="T479" s="56"/>
      <c r="U479" s="57">
        <f t="shared" si="208"/>
        <v>0</v>
      </c>
      <c r="V479" s="57">
        <v>9.7119999999999997</v>
      </c>
      <c r="W479" s="90">
        <v>7</v>
      </c>
      <c r="X479" s="56">
        <v>6</v>
      </c>
      <c r="Y479" s="91">
        <f t="shared" si="209"/>
        <v>6</v>
      </c>
      <c r="Z479" s="58"/>
      <c r="AA479" s="59"/>
      <c r="AB479" s="59">
        <v>0</v>
      </c>
      <c r="AC479" s="60">
        <f t="shared" si="210"/>
        <v>218.71199999999999</v>
      </c>
      <c r="AD479" s="60"/>
      <c r="AE479" s="61">
        <f t="shared" si="232"/>
        <v>4.3742399999999995</v>
      </c>
      <c r="AF479" s="61">
        <v>0</v>
      </c>
      <c r="AG479" s="61">
        <v>0</v>
      </c>
      <c r="AH479" s="92"/>
      <c r="AI479" s="112">
        <v>100</v>
      </c>
      <c r="AJ479" s="93">
        <f t="shared" si="211"/>
        <v>114.33776</v>
      </c>
      <c r="AK479" s="94"/>
      <c r="AL479" s="62"/>
      <c r="AM479" s="63">
        <f t="shared" si="212"/>
        <v>100</v>
      </c>
      <c r="AN479" s="63">
        <f t="shared" si="213"/>
        <v>1</v>
      </c>
      <c r="AO479" s="63">
        <f t="shared" si="214"/>
        <v>0</v>
      </c>
      <c r="AP479" s="63"/>
      <c r="AQ479" s="63">
        <f t="shared" si="215"/>
        <v>0</v>
      </c>
      <c r="AR479" s="63">
        <f t="shared" si="216"/>
        <v>0</v>
      </c>
      <c r="AS479" s="63">
        <f t="shared" si="217"/>
        <v>10</v>
      </c>
      <c r="AT479" s="63">
        <f t="shared" si="218"/>
        <v>1</v>
      </c>
      <c r="AU479" s="63">
        <f t="shared" si="219"/>
        <v>0</v>
      </c>
      <c r="AV479" s="63">
        <f t="shared" si="220"/>
        <v>0</v>
      </c>
      <c r="AW479" s="63">
        <f t="shared" si="221"/>
        <v>4</v>
      </c>
      <c r="AX479" s="63">
        <f t="shared" si="222"/>
        <v>4</v>
      </c>
      <c r="AY479" s="64">
        <f t="shared" si="223"/>
        <v>0.33776000000000295</v>
      </c>
      <c r="AZ479" s="65">
        <f t="shared" si="224"/>
        <v>114.33776</v>
      </c>
      <c r="BA479" s="45"/>
      <c r="BB479" s="66">
        <f t="shared" si="225"/>
        <v>114.33776</v>
      </c>
      <c r="BC479" s="62">
        <f t="shared" si="226"/>
        <v>14.337760000000003</v>
      </c>
      <c r="BD479" s="62">
        <f t="shared" si="227"/>
        <v>14.337760000000003</v>
      </c>
      <c r="BE479" s="62">
        <f t="shared" si="228"/>
        <v>14.337760000000003</v>
      </c>
      <c r="BF479" s="62">
        <f t="shared" si="229"/>
        <v>4.3377600000000029</v>
      </c>
      <c r="BG479" s="62">
        <f t="shared" si="230"/>
        <v>4.3377600000000029</v>
      </c>
      <c r="BH479" s="62">
        <f t="shared" si="231"/>
        <v>0.33776000000000295</v>
      </c>
      <c r="BI479" s="62"/>
    </row>
    <row r="480" spans="1:61" ht="30" customHeight="1">
      <c r="A480" s="83">
        <v>468</v>
      </c>
      <c r="B480" s="50" t="s">
        <v>992</v>
      </c>
      <c r="C480" s="84" t="s">
        <v>993</v>
      </c>
      <c r="D480" s="84" t="s">
        <v>994</v>
      </c>
      <c r="E480" s="85" t="s">
        <v>923</v>
      </c>
      <c r="F480" s="68">
        <v>45586</v>
      </c>
      <c r="G480" s="51">
        <v>208</v>
      </c>
      <c r="H480" s="52">
        <v>26</v>
      </c>
      <c r="I480" s="53">
        <f t="shared" si="204"/>
        <v>208</v>
      </c>
      <c r="J480" s="86"/>
      <c r="K480" s="87">
        <f t="shared" si="205"/>
        <v>0</v>
      </c>
      <c r="L480" s="86"/>
      <c r="M480" s="88">
        <f t="shared" si="206"/>
        <v>0</v>
      </c>
      <c r="N480" s="89"/>
      <c r="O480" s="87">
        <f t="shared" si="207"/>
        <v>0</v>
      </c>
      <c r="P480" s="57">
        <v>0</v>
      </c>
      <c r="Q480" s="57">
        <v>0</v>
      </c>
      <c r="R480" s="54"/>
      <c r="S480" s="55">
        <v>0</v>
      </c>
      <c r="T480" s="56"/>
      <c r="U480" s="57">
        <f t="shared" si="208"/>
        <v>0</v>
      </c>
      <c r="V480" s="57">
        <v>0</v>
      </c>
      <c r="W480" s="90">
        <v>7</v>
      </c>
      <c r="X480" s="56">
        <v>40</v>
      </c>
      <c r="Y480" s="91">
        <f t="shared" si="209"/>
        <v>40</v>
      </c>
      <c r="Z480" s="58"/>
      <c r="AA480" s="59"/>
      <c r="AB480" s="59">
        <v>0</v>
      </c>
      <c r="AC480" s="60">
        <f t="shared" si="210"/>
        <v>175</v>
      </c>
      <c r="AD480" s="60"/>
      <c r="AE480" s="61">
        <f t="shared" si="232"/>
        <v>3.5</v>
      </c>
      <c r="AF480" s="61">
        <v>0</v>
      </c>
      <c r="AG480" s="61">
        <v>0</v>
      </c>
      <c r="AH480" s="92"/>
      <c r="AI480" s="112">
        <v>100</v>
      </c>
      <c r="AJ480" s="93">
        <f t="shared" si="211"/>
        <v>71.5</v>
      </c>
      <c r="AK480" s="94"/>
      <c r="AL480" s="62"/>
      <c r="AM480" s="63">
        <f t="shared" si="212"/>
        <v>0</v>
      </c>
      <c r="AN480" s="63">
        <f t="shared" si="213"/>
        <v>0</v>
      </c>
      <c r="AO480" s="63">
        <f t="shared" si="214"/>
        <v>0</v>
      </c>
      <c r="AP480" s="63"/>
      <c r="AQ480" s="63">
        <f t="shared" si="215"/>
        <v>60</v>
      </c>
      <c r="AR480" s="63">
        <f t="shared" si="216"/>
        <v>3</v>
      </c>
      <c r="AS480" s="63">
        <f t="shared" si="217"/>
        <v>10</v>
      </c>
      <c r="AT480" s="63">
        <f t="shared" si="218"/>
        <v>1</v>
      </c>
      <c r="AU480" s="63">
        <f t="shared" si="219"/>
        <v>0</v>
      </c>
      <c r="AV480" s="63">
        <f t="shared" si="220"/>
        <v>0</v>
      </c>
      <c r="AW480" s="63">
        <f t="shared" si="221"/>
        <v>1</v>
      </c>
      <c r="AX480" s="63">
        <f t="shared" si="222"/>
        <v>1</v>
      </c>
      <c r="AY480" s="64">
        <f t="shared" si="223"/>
        <v>0.5</v>
      </c>
      <c r="AZ480" s="65">
        <f t="shared" si="224"/>
        <v>71.5</v>
      </c>
      <c r="BA480" s="45"/>
      <c r="BB480" s="66">
        <f t="shared" si="225"/>
        <v>71.5</v>
      </c>
      <c r="BC480" s="62">
        <f t="shared" si="226"/>
        <v>71.5</v>
      </c>
      <c r="BD480" s="62">
        <f t="shared" si="227"/>
        <v>71.5</v>
      </c>
      <c r="BE480" s="62">
        <f t="shared" si="228"/>
        <v>11.5</v>
      </c>
      <c r="BF480" s="62">
        <f t="shared" si="229"/>
        <v>1.5</v>
      </c>
      <c r="BG480" s="62">
        <f t="shared" si="230"/>
        <v>1.5</v>
      </c>
      <c r="BH480" s="62">
        <f t="shared" si="231"/>
        <v>0.5</v>
      </c>
      <c r="BI480" s="62"/>
    </row>
    <row r="481" spans="1:61" ht="30" customHeight="1">
      <c r="A481" s="83">
        <v>469</v>
      </c>
      <c r="B481" s="50" t="s">
        <v>995</v>
      </c>
      <c r="C481" s="84" t="s">
        <v>807</v>
      </c>
      <c r="D481" s="84" t="s">
        <v>328</v>
      </c>
      <c r="E481" s="85" t="s">
        <v>923</v>
      </c>
      <c r="F481" s="68">
        <v>45587</v>
      </c>
      <c r="G481" s="51">
        <v>208</v>
      </c>
      <c r="H481" s="52">
        <v>26</v>
      </c>
      <c r="I481" s="53">
        <f t="shared" si="204"/>
        <v>208</v>
      </c>
      <c r="J481" s="86"/>
      <c r="K481" s="87">
        <f t="shared" si="205"/>
        <v>0</v>
      </c>
      <c r="L481" s="86"/>
      <c r="M481" s="88">
        <f t="shared" si="206"/>
        <v>0</v>
      </c>
      <c r="N481" s="89"/>
      <c r="O481" s="87">
        <f t="shared" si="207"/>
        <v>0</v>
      </c>
      <c r="P481" s="57">
        <v>0</v>
      </c>
      <c r="Q481" s="57">
        <v>0</v>
      </c>
      <c r="R481" s="54"/>
      <c r="S481" s="55">
        <v>0</v>
      </c>
      <c r="T481" s="56"/>
      <c r="U481" s="57">
        <f t="shared" si="208"/>
        <v>0</v>
      </c>
      <c r="V481" s="57">
        <v>0</v>
      </c>
      <c r="W481" s="90">
        <v>7</v>
      </c>
      <c r="X481" s="56">
        <v>30.02</v>
      </c>
      <c r="Y481" s="91">
        <f t="shared" si="209"/>
        <v>30.02</v>
      </c>
      <c r="Z481" s="58"/>
      <c r="AA481" s="59"/>
      <c r="AB481" s="59">
        <v>0</v>
      </c>
      <c r="AC481" s="60">
        <f t="shared" si="210"/>
        <v>184.98</v>
      </c>
      <c r="AD481" s="60"/>
      <c r="AE481" s="61">
        <f t="shared" si="232"/>
        <v>3.6995999999999998</v>
      </c>
      <c r="AF481" s="61">
        <v>0</v>
      </c>
      <c r="AG481" s="61">
        <v>0</v>
      </c>
      <c r="AH481" s="92"/>
      <c r="AI481" s="112">
        <v>100</v>
      </c>
      <c r="AJ481" s="93">
        <f t="shared" si="211"/>
        <v>81.280399999999986</v>
      </c>
      <c r="AK481" s="94"/>
      <c r="AL481" s="62"/>
      <c r="AM481" s="63">
        <f t="shared" si="212"/>
        <v>0</v>
      </c>
      <c r="AN481" s="63">
        <f t="shared" si="213"/>
        <v>0</v>
      </c>
      <c r="AO481" s="63">
        <f t="shared" si="214"/>
        <v>0</v>
      </c>
      <c r="AP481" s="63"/>
      <c r="AQ481" s="63">
        <f t="shared" si="215"/>
        <v>80</v>
      </c>
      <c r="AR481" s="63">
        <f t="shared" si="216"/>
        <v>4</v>
      </c>
      <c r="AS481" s="63">
        <f t="shared" si="217"/>
        <v>0</v>
      </c>
      <c r="AT481" s="63">
        <f t="shared" si="218"/>
        <v>0</v>
      </c>
      <c r="AU481" s="63">
        <f t="shared" si="219"/>
        <v>0</v>
      </c>
      <c r="AV481" s="63">
        <f t="shared" si="220"/>
        <v>0</v>
      </c>
      <c r="AW481" s="63">
        <f t="shared" si="221"/>
        <v>1</v>
      </c>
      <c r="AX481" s="63">
        <f t="shared" si="222"/>
        <v>1</v>
      </c>
      <c r="AY481" s="64">
        <f t="shared" si="223"/>
        <v>0.28039999999998599</v>
      </c>
      <c r="AZ481" s="65">
        <f t="shared" si="224"/>
        <v>81.280399999999986</v>
      </c>
      <c r="BA481" s="45"/>
      <c r="BB481" s="66">
        <f t="shared" si="225"/>
        <v>81.280399999999986</v>
      </c>
      <c r="BC481" s="62">
        <f t="shared" si="226"/>
        <v>81.280399999999986</v>
      </c>
      <c r="BD481" s="62">
        <f t="shared" si="227"/>
        <v>81.280399999999986</v>
      </c>
      <c r="BE481" s="62">
        <f t="shared" si="228"/>
        <v>1.280399999999986</v>
      </c>
      <c r="BF481" s="62">
        <f t="shared" si="229"/>
        <v>1.280399999999986</v>
      </c>
      <c r="BG481" s="62">
        <f t="shared" si="230"/>
        <v>1.280399999999986</v>
      </c>
      <c r="BH481" s="62">
        <f t="shared" si="231"/>
        <v>0.28039999999998599</v>
      </c>
      <c r="BI481" s="62"/>
    </row>
    <row r="482" spans="1:61" ht="30" customHeight="1">
      <c r="A482" s="83">
        <v>470</v>
      </c>
      <c r="B482" s="50" t="s">
        <v>996</v>
      </c>
      <c r="C482" s="84" t="s">
        <v>814</v>
      </c>
      <c r="D482" s="84" t="s">
        <v>907</v>
      </c>
      <c r="E482" s="85" t="s">
        <v>923</v>
      </c>
      <c r="F482" s="68">
        <v>45597</v>
      </c>
      <c r="G482" s="51">
        <v>208</v>
      </c>
      <c r="H482" s="52">
        <v>26</v>
      </c>
      <c r="I482" s="53">
        <f t="shared" si="204"/>
        <v>208</v>
      </c>
      <c r="J482" s="86"/>
      <c r="K482" s="87">
        <f t="shared" si="205"/>
        <v>0</v>
      </c>
      <c r="L482" s="86"/>
      <c r="M482" s="88">
        <f t="shared" si="206"/>
        <v>0</v>
      </c>
      <c r="N482" s="89"/>
      <c r="O482" s="87">
        <f t="shared" si="207"/>
        <v>0</v>
      </c>
      <c r="P482" s="57">
        <v>0</v>
      </c>
      <c r="Q482" s="57">
        <v>0</v>
      </c>
      <c r="R482" s="54"/>
      <c r="S482" s="55">
        <v>0</v>
      </c>
      <c r="T482" s="56"/>
      <c r="U482" s="57">
        <f t="shared" si="208"/>
        <v>0</v>
      </c>
      <c r="V482" s="57">
        <v>9.6150000000000002</v>
      </c>
      <c r="W482" s="90">
        <v>7</v>
      </c>
      <c r="X482" s="56">
        <v>8</v>
      </c>
      <c r="Y482" s="91">
        <f t="shared" si="209"/>
        <v>8</v>
      </c>
      <c r="Z482" s="58"/>
      <c r="AA482" s="59"/>
      <c r="AB482" s="59">
        <v>0</v>
      </c>
      <c r="AC482" s="60">
        <f t="shared" si="210"/>
        <v>216.61500000000001</v>
      </c>
      <c r="AD482" s="60"/>
      <c r="AE482" s="61">
        <f t="shared" si="232"/>
        <v>4.3323</v>
      </c>
      <c r="AF482" s="61">
        <v>0</v>
      </c>
      <c r="AG482" s="61">
        <v>0</v>
      </c>
      <c r="AH482" s="92"/>
      <c r="AI482" s="112">
        <v>100</v>
      </c>
      <c r="AJ482" s="93">
        <f t="shared" si="211"/>
        <v>112.28270000000001</v>
      </c>
      <c r="AK482" s="94"/>
      <c r="AL482" s="62"/>
      <c r="AM482" s="63">
        <f t="shared" si="212"/>
        <v>100</v>
      </c>
      <c r="AN482" s="63">
        <f t="shared" si="213"/>
        <v>1</v>
      </c>
      <c r="AO482" s="63">
        <f t="shared" si="214"/>
        <v>0</v>
      </c>
      <c r="AP482" s="63"/>
      <c r="AQ482" s="63">
        <f t="shared" si="215"/>
        <v>0</v>
      </c>
      <c r="AR482" s="63">
        <f t="shared" si="216"/>
        <v>0</v>
      </c>
      <c r="AS482" s="63">
        <f t="shared" si="217"/>
        <v>10</v>
      </c>
      <c r="AT482" s="63">
        <f t="shared" si="218"/>
        <v>1</v>
      </c>
      <c r="AU482" s="63">
        <f t="shared" si="219"/>
        <v>0</v>
      </c>
      <c r="AV482" s="63">
        <f t="shared" si="220"/>
        <v>0</v>
      </c>
      <c r="AW482" s="63">
        <f t="shared" si="221"/>
        <v>2</v>
      </c>
      <c r="AX482" s="63">
        <f t="shared" si="222"/>
        <v>2</v>
      </c>
      <c r="AY482" s="64">
        <f t="shared" si="223"/>
        <v>0.2827000000000055</v>
      </c>
      <c r="AZ482" s="65">
        <f t="shared" si="224"/>
        <v>112.28270000000001</v>
      </c>
      <c r="BA482" s="45"/>
      <c r="BB482" s="66">
        <f t="shared" si="225"/>
        <v>112.28270000000001</v>
      </c>
      <c r="BC482" s="62">
        <f t="shared" si="226"/>
        <v>12.282700000000006</v>
      </c>
      <c r="BD482" s="62">
        <f t="shared" si="227"/>
        <v>12.282700000000006</v>
      </c>
      <c r="BE482" s="62">
        <f t="shared" si="228"/>
        <v>12.282700000000006</v>
      </c>
      <c r="BF482" s="62">
        <f t="shared" si="229"/>
        <v>2.2827000000000055</v>
      </c>
      <c r="BG482" s="62">
        <f t="shared" si="230"/>
        <v>2.2827000000000055</v>
      </c>
      <c r="BH482" s="62">
        <f t="shared" si="231"/>
        <v>0.2827000000000055</v>
      </c>
      <c r="BI482" s="62"/>
    </row>
    <row r="483" spans="1:61" ht="30" customHeight="1">
      <c r="A483" s="83">
        <v>471</v>
      </c>
      <c r="B483" s="50" t="s">
        <v>997</v>
      </c>
      <c r="C483" s="84" t="s">
        <v>336</v>
      </c>
      <c r="D483" s="84" t="s">
        <v>998</v>
      </c>
      <c r="E483" s="85" t="s">
        <v>923</v>
      </c>
      <c r="F483" s="68">
        <v>45604</v>
      </c>
      <c r="G483" s="51">
        <v>208</v>
      </c>
      <c r="H483" s="52">
        <v>26</v>
      </c>
      <c r="I483" s="53">
        <f t="shared" si="204"/>
        <v>208</v>
      </c>
      <c r="J483" s="86"/>
      <c r="K483" s="87">
        <f t="shared" si="205"/>
        <v>0</v>
      </c>
      <c r="L483" s="86"/>
      <c r="M483" s="88">
        <f t="shared" si="206"/>
        <v>0</v>
      </c>
      <c r="N483" s="89"/>
      <c r="O483" s="87">
        <f t="shared" si="207"/>
        <v>0</v>
      </c>
      <c r="P483" s="57">
        <v>0</v>
      </c>
      <c r="Q483" s="57">
        <v>0</v>
      </c>
      <c r="R483" s="54"/>
      <c r="S483" s="55">
        <v>0</v>
      </c>
      <c r="T483" s="56"/>
      <c r="U483" s="57">
        <f t="shared" si="208"/>
        <v>0</v>
      </c>
      <c r="V483" s="57">
        <v>9.2309999999999999</v>
      </c>
      <c r="W483" s="90">
        <v>7</v>
      </c>
      <c r="X483" s="56">
        <v>16</v>
      </c>
      <c r="Y483" s="91">
        <f t="shared" si="209"/>
        <v>16</v>
      </c>
      <c r="Z483" s="58"/>
      <c r="AA483" s="59"/>
      <c r="AB483" s="59">
        <v>0</v>
      </c>
      <c r="AC483" s="60">
        <f t="shared" si="210"/>
        <v>208.23099999999999</v>
      </c>
      <c r="AD483" s="60"/>
      <c r="AE483" s="61">
        <f t="shared" si="232"/>
        <v>4.1646200000000002</v>
      </c>
      <c r="AF483" s="61">
        <v>0</v>
      </c>
      <c r="AG483" s="61">
        <v>0</v>
      </c>
      <c r="AH483" s="92"/>
      <c r="AI483" s="112">
        <v>100</v>
      </c>
      <c r="AJ483" s="93">
        <f t="shared" si="211"/>
        <v>104.06637999999998</v>
      </c>
      <c r="AK483" s="94"/>
      <c r="AL483" s="62"/>
      <c r="AM483" s="63">
        <f t="shared" si="212"/>
        <v>100</v>
      </c>
      <c r="AN483" s="63">
        <f t="shared" si="213"/>
        <v>1</v>
      </c>
      <c r="AO483" s="63">
        <f t="shared" si="214"/>
        <v>0</v>
      </c>
      <c r="AP483" s="63"/>
      <c r="AQ483" s="63">
        <f t="shared" si="215"/>
        <v>0</v>
      </c>
      <c r="AR483" s="63">
        <f t="shared" si="216"/>
        <v>0</v>
      </c>
      <c r="AS483" s="63">
        <f t="shared" si="217"/>
        <v>0</v>
      </c>
      <c r="AT483" s="63">
        <f t="shared" si="218"/>
        <v>0</v>
      </c>
      <c r="AU483" s="63">
        <f t="shared" si="219"/>
        <v>0</v>
      </c>
      <c r="AV483" s="63">
        <f t="shared" si="220"/>
        <v>0</v>
      </c>
      <c r="AW483" s="63">
        <f t="shared" si="221"/>
        <v>4</v>
      </c>
      <c r="AX483" s="63">
        <f t="shared" si="222"/>
        <v>4</v>
      </c>
      <c r="AY483" s="64">
        <f t="shared" si="223"/>
        <v>6.637999999998101E-2</v>
      </c>
      <c r="AZ483" s="65">
        <f t="shared" si="224"/>
        <v>104.06637999999998</v>
      </c>
      <c r="BA483" s="45"/>
      <c r="BB483" s="66">
        <f t="shared" si="225"/>
        <v>104.06637999999998</v>
      </c>
      <c r="BC483" s="62">
        <f t="shared" si="226"/>
        <v>4.066379999999981</v>
      </c>
      <c r="BD483" s="62">
        <f t="shared" si="227"/>
        <v>4.066379999999981</v>
      </c>
      <c r="BE483" s="62">
        <f t="shared" si="228"/>
        <v>4.066379999999981</v>
      </c>
      <c r="BF483" s="62">
        <f t="shared" si="229"/>
        <v>4.066379999999981</v>
      </c>
      <c r="BG483" s="62">
        <f t="shared" si="230"/>
        <v>4.066379999999981</v>
      </c>
      <c r="BH483" s="62">
        <f t="shared" si="231"/>
        <v>6.637999999998101E-2</v>
      </c>
      <c r="BI483" s="62"/>
    </row>
    <row r="484" spans="1:61" ht="30" customHeight="1">
      <c r="A484" s="83">
        <v>472</v>
      </c>
      <c r="B484" s="50" t="s">
        <v>999</v>
      </c>
      <c r="C484" s="84" t="s">
        <v>359</v>
      </c>
      <c r="D484" s="84" t="s">
        <v>748</v>
      </c>
      <c r="E484" s="85" t="s">
        <v>923</v>
      </c>
      <c r="F484" s="68">
        <v>45604</v>
      </c>
      <c r="G484" s="51">
        <v>208</v>
      </c>
      <c r="H484" s="52">
        <v>26</v>
      </c>
      <c r="I484" s="53">
        <f t="shared" si="204"/>
        <v>208</v>
      </c>
      <c r="J484" s="86"/>
      <c r="K484" s="87">
        <f t="shared" si="205"/>
        <v>0</v>
      </c>
      <c r="L484" s="86"/>
      <c r="M484" s="88">
        <f t="shared" si="206"/>
        <v>0</v>
      </c>
      <c r="N484" s="89"/>
      <c r="O484" s="87">
        <f t="shared" si="207"/>
        <v>0</v>
      </c>
      <c r="P484" s="57">
        <v>0</v>
      </c>
      <c r="Q484" s="57">
        <v>0</v>
      </c>
      <c r="R484" s="54"/>
      <c r="S484" s="55">
        <v>0</v>
      </c>
      <c r="T484" s="56"/>
      <c r="U484" s="57">
        <f t="shared" si="208"/>
        <v>0</v>
      </c>
      <c r="V484" s="57">
        <v>10</v>
      </c>
      <c r="W484" s="90">
        <v>7</v>
      </c>
      <c r="X484" s="56"/>
      <c r="Y484" s="91">
        <f t="shared" si="209"/>
        <v>0</v>
      </c>
      <c r="Z484" s="58"/>
      <c r="AA484" s="59"/>
      <c r="AB484" s="59">
        <v>0</v>
      </c>
      <c r="AC484" s="60">
        <f t="shared" si="210"/>
        <v>225</v>
      </c>
      <c r="AD484" s="60"/>
      <c r="AE484" s="61">
        <f t="shared" si="232"/>
        <v>4.5</v>
      </c>
      <c r="AF484" s="61">
        <v>0</v>
      </c>
      <c r="AG484" s="61">
        <v>0</v>
      </c>
      <c r="AH484" s="92"/>
      <c r="AI484" s="112">
        <v>100</v>
      </c>
      <c r="AJ484" s="93">
        <f t="shared" si="211"/>
        <v>120.5</v>
      </c>
      <c r="AK484" s="94"/>
      <c r="AL484" s="62"/>
      <c r="AM484" s="63">
        <f t="shared" si="212"/>
        <v>100</v>
      </c>
      <c r="AN484" s="63">
        <f t="shared" si="213"/>
        <v>1</v>
      </c>
      <c r="AO484" s="63">
        <f t="shared" si="214"/>
        <v>0</v>
      </c>
      <c r="AP484" s="63"/>
      <c r="AQ484" s="63">
        <f t="shared" si="215"/>
        <v>20</v>
      </c>
      <c r="AR484" s="63">
        <f t="shared" si="216"/>
        <v>1</v>
      </c>
      <c r="AS484" s="63">
        <f t="shared" si="217"/>
        <v>0</v>
      </c>
      <c r="AT484" s="63">
        <f t="shared" si="218"/>
        <v>0</v>
      </c>
      <c r="AU484" s="63">
        <f t="shared" si="219"/>
        <v>0</v>
      </c>
      <c r="AV484" s="63">
        <f t="shared" si="220"/>
        <v>0</v>
      </c>
      <c r="AW484" s="63">
        <f t="shared" si="221"/>
        <v>0</v>
      </c>
      <c r="AX484" s="63">
        <f t="shared" si="222"/>
        <v>0</v>
      </c>
      <c r="AY484" s="64">
        <f t="shared" si="223"/>
        <v>0.5</v>
      </c>
      <c r="AZ484" s="65">
        <f t="shared" si="224"/>
        <v>120.5</v>
      </c>
      <c r="BA484" s="45"/>
      <c r="BB484" s="66">
        <f t="shared" si="225"/>
        <v>120.5</v>
      </c>
      <c r="BC484" s="62">
        <f t="shared" si="226"/>
        <v>20.5</v>
      </c>
      <c r="BD484" s="62">
        <f t="shared" si="227"/>
        <v>20.5</v>
      </c>
      <c r="BE484" s="62">
        <f t="shared" si="228"/>
        <v>0.5</v>
      </c>
      <c r="BF484" s="62">
        <f t="shared" si="229"/>
        <v>0.5</v>
      </c>
      <c r="BG484" s="62">
        <f t="shared" si="230"/>
        <v>0.5</v>
      </c>
      <c r="BH484" s="62">
        <f t="shared" si="231"/>
        <v>0.5</v>
      </c>
      <c r="BI484" s="62"/>
    </row>
    <row r="485" spans="1:61" ht="30" customHeight="1">
      <c r="A485" s="83">
        <v>473</v>
      </c>
      <c r="B485" s="50" t="s">
        <v>1000</v>
      </c>
      <c r="C485" s="84" t="s">
        <v>763</v>
      </c>
      <c r="D485" s="84" t="s">
        <v>1001</v>
      </c>
      <c r="E485" s="85" t="s">
        <v>923</v>
      </c>
      <c r="F485" s="68">
        <v>45628</v>
      </c>
      <c r="G485" s="51">
        <v>208</v>
      </c>
      <c r="H485" s="52">
        <v>26</v>
      </c>
      <c r="I485" s="53">
        <f t="shared" si="204"/>
        <v>208</v>
      </c>
      <c r="J485" s="86"/>
      <c r="K485" s="87">
        <f t="shared" si="205"/>
        <v>0</v>
      </c>
      <c r="L485" s="86"/>
      <c r="M485" s="88">
        <f t="shared" si="206"/>
        <v>0</v>
      </c>
      <c r="N485" s="89"/>
      <c r="O485" s="87">
        <f t="shared" si="207"/>
        <v>0</v>
      </c>
      <c r="P485" s="57">
        <v>0</v>
      </c>
      <c r="Q485" s="57">
        <v>0</v>
      </c>
      <c r="R485" s="54"/>
      <c r="S485" s="55">
        <v>0</v>
      </c>
      <c r="T485" s="56"/>
      <c r="U485" s="57">
        <f t="shared" si="208"/>
        <v>0</v>
      </c>
      <c r="V485" s="57">
        <v>7.258</v>
      </c>
      <c r="W485" s="90">
        <v>7</v>
      </c>
      <c r="X485" s="56">
        <v>57.04</v>
      </c>
      <c r="Y485" s="91">
        <f t="shared" si="209"/>
        <v>57.04</v>
      </c>
      <c r="Z485" s="58"/>
      <c r="AA485" s="59"/>
      <c r="AB485" s="59">
        <v>0</v>
      </c>
      <c r="AC485" s="60">
        <f t="shared" si="210"/>
        <v>165.21800000000002</v>
      </c>
      <c r="AD485" s="60"/>
      <c r="AE485" s="61">
        <f t="shared" si="232"/>
        <v>3.3043600000000004</v>
      </c>
      <c r="AF485" s="61">
        <v>0</v>
      </c>
      <c r="AG485" s="61">
        <v>0</v>
      </c>
      <c r="AH485" s="92"/>
      <c r="AI485" s="112">
        <v>0</v>
      </c>
      <c r="AJ485" s="93">
        <f t="shared" si="211"/>
        <v>161.91364000000002</v>
      </c>
      <c r="AK485" s="94"/>
      <c r="AL485" s="62"/>
      <c r="AM485" s="63">
        <f t="shared" si="212"/>
        <v>100</v>
      </c>
      <c r="AN485" s="63">
        <f t="shared" si="213"/>
        <v>1</v>
      </c>
      <c r="AO485" s="63">
        <f t="shared" si="214"/>
        <v>0</v>
      </c>
      <c r="AP485" s="63"/>
      <c r="AQ485" s="63">
        <f t="shared" si="215"/>
        <v>60</v>
      </c>
      <c r="AR485" s="63">
        <f t="shared" si="216"/>
        <v>3</v>
      </c>
      <c r="AS485" s="63">
        <f t="shared" si="217"/>
        <v>0</v>
      </c>
      <c r="AT485" s="63">
        <f t="shared" si="218"/>
        <v>0</v>
      </c>
      <c r="AU485" s="63">
        <f t="shared" si="219"/>
        <v>0</v>
      </c>
      <c r="AV485" s="63">
        <f t="shared" si="220"/>
        <v>0</v>
      </c>
      <c r="AW485" s="63">
        <f t="shared" si="221"/>
        <v>1</v>
      </c>
      <c r="AX485" s="63">
        <f t="shared" si="222"/>
        <v>1</v>
      </c>
      <c r="AY485" s="64">
        <f t="shared" si="223"/>
        <v>0.91364000000001511</v>
      </c>
      <c r="AZ485" s="65">
        <f t="shared" si="224"/>
        <v>161.91364000000002</v>
      </c>
      <c r="BA485" s="45"/>
      <c r="BB485" s="66">
        <f t="shared" si="225"/>
        <v>161.91364000000002</v>
      </c>
      <c r="BC485" s="62">
        <f t="shared" si="226"/>
        <v>61.913640000000015</v>
      </c>
      <c r="BD485" s="62">
        <f t="shared" si="227"/>
        <v>61.913640000000015</v>
      </c>
      <c r="BE485" s="62">
        <f t="shared" si="228"/>
        <v>1.9136400000000151</v>
      </c>
      <c r="BF485" s="62">
        <f t="shared" si="229"/>
        <v>1.9136400000000151</v>
      </c>
      <c r="BG485" s="62">
        <f t="shared" si="230"/>
        <v>1.9136400000000151</v>
      </c>
      <c r="BH485" s="62">
        <f t="shared" si="231"/>
        <v>0.91364000000001511</v>
      </c>
      <c r="BI485" s="62"/>
    </row>
    <row r="486" spans="1:61" ht="30" customHeight="1">
      <c r="A486" s="83">
        <v>474</v>
      </c>
      <c r="B486" s="50" t="s">
        <v>1002</v>
      </c>
      <c r="C486" s="84" t="s">
        <v>924</v>
      </c>
      <c r="D486" s="84" t="s">
        <v>404</v>
      </c>
      <c r="E486" s="85" t="s">
        <v>923</v>
      </c>
      <c r="F486" s="68">
        <v>45658</v>
      </c>
      <c r="G486" s="51">
        <v>208</v>
      </c>
      <c r="H486" s="52">
        <v>26</v>
      </c>
      <c r="I486" s="53">
        <f t="shared" si="204"/>
        <v>208</v>
      </c>
      <c r="J486" s="86"/>
      <c r="K486" s="87">
        <f t="shared" si="205"/>
        <v>0</v>
      </c>
      <c r="L486" s="86"/>
      <c r="M486" s="88">
        <f t="shared" si="206"/>
        <v>0</v>
      </c>
      <c r="N486" s="89"/>
      <c r="O486" s="87">
        <f t="shared" si="207"/>
        <v>0</v>
      </c>
      <c r="P486" s="57">
        <v>0</v>
      </c>
      <c r="Q486" s="57">
        <v>0</v>
      </c>
      <c r="R486" s="54"/>
      <c r="S486" s="55">
        <v>0</v>
      </c>
      <c r="T486" s="56"/>
      <c r="U486" s="57">
        <f t="shared" si="208"/>
        <v>0</v>
      </c>
      <c r="V486" s="57">
        <v>0</v>
      </c>
      <c r="W486" s="90">
        <v>7</v>
      </c>
      <c r="X486" s="56">
        <v>35</v>
      </c>
      <c r="Y486" s="91">
        <f t="shared" si="209"/>
        <v>35</v>
      </c>
      <c r="Z486" s="58"/>
      <c r="AA486" s="59"/>
      <c r="AB486" s="59">
        <v>0</v>
      </c>
      <c r="AC486" s="60">
        <f t="shared" si="210"/>
        <v>180</v>
      </c>
      <c r="AD486" s="60"/>
      <c r="AE486" s="61">
        <f t="shared" si="232"/>
        <v>3.6</v>
      </c>
      <c r="AF486" s="61">
        <v>0</v>
      </c>
      <c r="AG486" s="61">
        <v>0</v>
      </c>
      <c r="AH486" s="92"/>
      <c r="AI486" s="112">
        <v>100</v>
      </c>
      <c r="AJ486" s="93">
        <f t="shared" si="211"/>
        <v>76.400000000000006</v>
      </c>
      <c r="AK486" s="94"/>
      <c r="AL486" s="62"/>
      <c r="AM486" s="63">
        <f t="shared" si="212"/>
        <v>0</v>
      </c>
      <c r="AN486" s="63">
        <f t="shared" si="213"/>
        <v>0</v>
      </c>
      <c r="AO486" s="63">
        <f t="shared" si="214"/>
        <v>0</v>
      </c>
      <c r="AP486" s="63"/>
      <c r="AQ486" s="63">
        <f t="shared" si="215"/>
        <v>60</v>
      </c>
      <c r="AR486" s="63">
        <f t="shared" si="216"/>
        <v>3</v>
      </c>
      <c r="AS486" s="63">
        <f t="shared" si="217"/>
        <v>10</v>
      </c>
      <c r="AT486" s="63">
        <f t="shared" si="218"/>
        <v>1</v>
      </c>
      <c r="AU486" s="63">
        <f t="shared" si="219"/>
        <v>5</v>
      </c>
      <c r="AV486" s="63">
        <f t="shared" si="220"/>
        <v>1</v>
      </c>
      <c r="AW486" s="63">
        <f t="shared" si="221"/>
        <v>1</v>
      </c>
      <c r="AX486" s="63">
        <f t="shared" si="222"/>
        <v>1</v>
      </c>
      <c r="AY486" s="64">
        <f t="shared" si="223"/>
        <v>0.40000000000000568</v>
      </c>
      <c r="AZ486" s="65">
        <f t="shared" si="224"/>
        <v>76.400000000000006</v>
      </c>
      <c r="BA486" s="45"/>
      <c r="BB486" s="66">
        <f t="shared" si="225"/>
        <v>76.400000000000006</v>
      </c>
      <c r="BC486" s="62">
        <f t="shared" si="226"/>
        <v>76.400000000000006</v>
      </c>
      <c r="BD486" s="62">
        <f t="shared" si="227"/>
        <v>76.400000000000006</v>
      </c>
      <c r="BE486" s="62">
        <f t="shared" si="228"/>
        <v>16.400000000000006</v>
      </c>
      <c r="BF486" s="62">
        <f t="shared" si="229"/>
        <v>6.4000000000000057</v>
      </c>
      <c r="BG486" s="62">
        <f t="shared" si="230"/>
        <v>1.4000000000000057</v>
      </c>
      <c r="BH486" s="62">
        <f t="shared" si="231"/>
        <v>0.40000000000000568</v>
      </c>
      <c r="BI486" s="62"/>
    </row>
    <row r="487" spans="1:61" ht="30" customHeight="1">
      <c r="A487" s="83">
        <v>475</v>
      </c>
      <c r="B487" s="50" t="s">
        <v>1003</v>
      </c>
      <c r="C487" s="84" t="s">
        <v>297</v>
      </c>
      <c r="D487" s="84" t="s">
        <v>1004</v>
      </c>
      <c r="E487" s="85" t="s">
        <v>923</v>
      </c>
      <c r="F487" s="68">
        <v>45632</v>
      </c>
      <c r="G487" s="51">
        <v>206</v>
      </c>
      <c r="H487" s="52">
        <v>26</v>
      </c>
      <c r="I487" s="53">
        <f t="shared" si="204"/>
        <v>206</v>
      </c>
      <c r="J487" s="86"/>
      <c r="K487" s="87">
        <f t="shared" si="205"/>
        <v>0</v>
      </c>
      <c r="L487" s="86"/>
      <c r="M487" s="88">
        <f t="shared" si="206"/>
        <v>0</v>
      </c>
      <c r="N487" s="89"/>
      <c r="O487" s="87">
        <f t="shared" si="207"/>
        <v>0</v>
      </c>
      <c r="P487" s="57">
        <v>0</v>
      </c>
      <c r="Q487" s="57">
        <v>0</v>
      </c>
      <c r="R487" s="54"/>
      <c r="S487" s="55">
        <v>0</v>
      </c>
      <c r="T487" s="56"/>
      <c r="U487" s="57">
        <f t="shared" si="208"/>
        <v>0</v>
      </c>
      <c r="V487" s="57">
        <v>9.6150000000000002</v>
      </c>
      <c r="W487" s="90">
        <v>7</v>
      </c>
      <c r="X487" s="56">
        <v>8</v>
      </c>
      <c r="Y487" s="91">
        <f t="shared" si="209"/>
        <v>7.9230769230769234</v>
      </c>
      <c r="Z487" s="58"/>
      <c r="AA487" s="59"/>
      <c r="AB487" s="59">
        <v>0</v>
      </c>
      <c r="AC487" s="60">
        <f t="shared" si="210"/>
        <v>214.69192307692308</v>
      </c>
      <c r="AD487" s="60"/>
      <c r="AE487" s="61">
        <f t="shared" si="232"/>
        <v>4.2938384615384617</v>
      </c>
      <c r="AF487" s="61">
        <v>0</v>
      </c>
      <c r="AG487" s="61">
        <v>0</v>
      </c>
      <c r="AH487" s="92"/>
      <c r="AI487" s="112">
        <v>100</v>
      </c>
      <c r="AJ487" s="93">
        <f t="shared" si="211"/>
        <v>110.39808461538462</v>
      </c>
      <c r="AK487" s="94"/>
      <c r="AL487" s="62"/>
      <c r="AM487" s="63">
        <f t="shared" si="212"/>
        <v>100</v>
      </c>
      <c r="AN487" s="63">
        <f t="shared" si="213"/>
        <v>1</v>
      </c>
      <c r="AO487" s="63">
        <f t="shared" si="214"/>
        <v>0</v>
      </c>
      <c r="AP487" s="63"/>
      <c r="AQ487" s="63">
        <f t="shared" si="215"/>
        <v>0</v>
      </c>
      <c r="AR487" s="63">
        <f t="shared" si="216"/>
        <v>0</v>
      </c>
      <c r="AS487" s="63">
        <f t="shared" si="217"/>
        <v>10</v>
      </c>
      <c r="AT487" s="63">
        <f t="shared" si="218"/>
        <v>1</v>
      </c>
      <c r="AU487" s="63">
        <f t="shared" si="219"/>
        <v>0</v>
      </c>
      <c r="AV487" s="63">
        <f t="shared" si="220"/>
        <v>0</v>
      </c>
      <c r="AW487" s="63">
        <f t="shared" si="221"/>
        <v>0</v>
      </c>
      <c r="AX487" s="63">
        <f t="shared" si="222"/>
        <v>0</v>
      </c>
      <c r="AY487" s="64">
        <f t="shared" si="223"/>
        <v>0.3980846153846187</v>
      </c>
      <c r="AZ487" s="65">
        <f t="shared" si="224"/>
        <v>110.39808461538462</v>
      </c>
      <c r="BA487" s="45"/>
      <c r="BB487" s="66">
        <f t="shared" si="225"/>
        <v>110.39808461538462</v>
      </c>
      <c r="BC487" s="62">
        <f t="shared" si="226"/>
        <v>10.398084615384619</v>
      </c>
      <c r="BD487" s="62">
        <f t="shared" si="227"/>
        <v>10.398084615384619</v>
      </c>
      <c r="BE487" s="62">
        <f t="shared" si="228"/>
        <v>10.398084615384619</v>
      </c>
      <c r="BF487" s="62">
        <f t="shared" si="229"/>
        <v>0.3980846153846187</v>
      </c>
      <c r="BG487" s="62">
        <f t="shared" si="230"/>
        <v>0.3980846153846187</v>
      </c>
      <c r="BH487" s="62">
        <f t="shared" si="231"/>
        <v>0.3980846153846187</v>
      </c>
      <c r="BI487" s="62"/>
    </row>
    <row r="488" spans="1:61" ht="30" customHeight="1">
      <c r="A488" s="83">
        <v>476</v>
      </c>
      <c r="B488" s="50">
        <v>9821</v>
      </c>
      <c r="C488" s="84" t="s">
        <v>187</v>
      </c>
      <c r="D488" s="84" t="s">
        <v>1006</v>
      </c>
      <c r="E488" s="85" t="s">
        <v>1005</v>
      </c>
      <c r="F488" s="68">
        <v>44136</v>
      </c>
      <c r="G488" s="51">
        <v>208</v>
      </c>
      <c r="H488" s="52">
        <v>26</v>
      </c>
      <c r="I488" s="53">
        <f>G488/IF(H488&gt;26,30,26)*H488</f>
        <v>208</v>
      </c>
      <c r="J488" s="86"/>
      <c r="K488" s="87">
        <f>G488/26/8*1.5*J488</f>
        <v>0</v>
      </c>
      <c r="L488" s="86"/>
      <c r="M488" s="88">
        <f>G488/26/8*2*L488</f>
        <v>0</v>
      </c>
      <c r="N488" s="89"/>
      <c r="O488" s="87">
        <f>(G488/26/8*2)*N488</f>
        <v>0</v>
      </c>
      <c r="P488" s="57">
        <v>0</v>
      </c>
      <c r="Q488" s="57">
        <v>0</v>
      </c>
      <c r="R488" s="54"/>
      <c r="S488" s="55">
        <v>5</v>
      </c>
      <c r="T488" s="56"/>
      <c r="U488" s="57">
        <f>G488/26*T488</f>
        <v>0</v>
      </c>
      <c r="V488" s="57">
        <v>10</v>
      </c>
      <c r="W488" s="90">
        <v>7</v>
      </c>
      <c r="X488" s="56"/>
      <c r="Y488" s="91">
        <f>G488/26/8*X488</f>
        <v>0</v>
      </c>
      <c r="Z488" s="58"/>
      <c r="AA488" s="59"/>
      <c r="AB488" s="59">
        <v>0</v>
      </c>
      <c r="AC488" s="60">
        <f>I488+K488+M488+O488+P488+Q488+R488+S488+U488+V488+W488-Y488-Z488-AA488+AB488</f>
        <v>230</v>
      </c>
      <c r="AD488" s="60"/>
      <c r="AE488" s="61">
        <f t="shared" si="232"/>
        <v>4.6000000000000005</v>
      </c>
      <c r="AF488" s="61">
        <v>0</v>
      </c>
      <c r="AG488" s="61">
        <v>0</v>
      </c>
      <c r="AH488" s="92"/>
      <c r="AI488" s="112">
        <v>100</v>
      </c>
      <c r="AJ488" s="93">
        <f>AC488-AE488-AD488-AF488-AG488-AH488-AI488</f>
        <v>125.4</v>
      </c>
      <c r="AK488" s="94"/>
      <c r="AL488" s="62"/>
      <c r="AM488" s="63">
        <f>100*AN488</f>
        <v>100</v>
      </c>
      <c r="AN488" s="63">
        <f>INT(BB488/100)</f>
        <v>1</v>
      </c>
      <c r="AO488" s="63">
        <f>50*AP488</f>
        <v>0</v>
      </c>
      <c r="AP488" s="63"/>
      <c r="AQ488" s="63">
        <f>20*AR488</f>
        <v>20</v>
      </c>
      <c r="AR488" s="63">
        <f>INT(BD488/20)</f>
        <v>1</v>
      </c>
      <c r="AS488" s="63">
        <f>10*AT488</f>
        <v>0</v>
      </c>
      <c r="AT488" s="63">
        <f>INT(BE488/10)</f>
        <v>0</v>
      </c>
      <c r="AU488" s="63">
        <f>5*AV488</f>
        <v>5</v>
      </c>
      <c r="AV488" s="63">
        <f>INT(BF488/5)</f>
        <v>1</v>
      </c>
      <c r="AW488" s="63">
        <f>1*AX488</f>
        <v>0</v>
      </c>
      <c r="AX488" s="63">
        <f>INT(BG488/1)</f>
        <v>0</v>
      </c>
      <c r="AY488" s="64">
        <f>BH488</f>
        <v>0.40000000000000568</v>
      </c>
      <c r="AZ488" s="65">
        <f>AM488+AO488+AQ488+AS488+AU488+AW488+AY488</f>
        <v>125.4</v>
      </c>
      <c r="BA488" s="45"/>
      <c r="BB488" s="66">
        <f>AJ488-0</f>
        <v>125.4</v>
      </c>
      <c r="BC488" s="62">
        <f>BB488-AM488</f>
        <v>25.400000000000006</v>
      </c>
      <c r="BD488" s="62">
        <f>BC488-AO488</f>
        <v>25.400000000000006</v>
      </c>
      <c r="BE488" s="62">
        <f>BD488-AQ488</f>
        <v>5.4000000000000057</v>
      </c>
      <c r="BF488" s="62">
        <f>BE488-AS488</f>
        <v>5.4000000000000057</v>
      </c>
      <c r="BG488" s="62">
        <f>BF488-AU488</f>
        <v>0.40000000000000568</v>
      </c>
      <c r="BH488" s="62">
        <f>BG488-AW488</f>
        <v>0.40000000000000568</v>
      </c>
      <c r="BI488" s="62"/>
    </row>
    <row r="489" spans="1:61" ht="30" customHeight="1">
      <c r="A489" s="83">
        <v>477</v>
      </c>
      <c r="B489" s="50" t="s">
        <v>1007</v>
      </c>
      <c r="C489" s="84" t="s">
        <v>306</v>
      </c>
      <c r="D489" s="84" t="s">
        <v>1008</v>
      </c>
      <c r="E489" s="85" t="s">
        <v>1005</v>
      </c>
      <c r="F489" s="68">
        <v>45404</v>
      </c>
      <c r="G489" s="51">
        <v>208</v>
      </c>
      <c r="H489" s="52">
        <v>26</v>
      </c>
      <c r="I489" s="53">
        <f>G489/IF(H489&gt;26,30,26)*H489</f>
        <v>208</v>
      </c>
      <c r="J489" s="86"/>
      <c r="K489" s="87">
        <f>G489/26/8*1.5*J489</f>
        <v>0</v>
      </c>
      <c r="L489" s="86"/>
      <c r="M489" s="88">
        <f>G489/26/8*2*L489</f>
        <v>0</v>
      </c>
      <c r="N489" s="89"/>
      <c r="O489" s="87">
        <f>(G489/26/8*2)*N489</f>
        <v>0</v>
      </c>
      <c r="P489" s="57">
        <v>0</v>
      </c>
      <c r="Q489" s="57">
        <v>0</v>
      </c>
      <c r="R489" s="54"/>
      <c r="S489" s="55">
        <v>0</v>
      </c>
      <c r="T489" s="56"/>
      <c r="U489" s="57">
        <f>G489/26*T489</f>
        <v>0</v>
      </c>
      <c r="V489" s="57">
        <v>9.8079999999999998</v>
      </c>
      <c r="W489" s="90">
        <v>7</v>
      </c>
      <c r="X489" s="56">
        <v>4</v>
      </c>
      <c r="Y489" s="91">
        <f>G489/26/8*X489</f>
        <v>4</v>
      </c>
      <c r="Z489" s="58"/>
      <c r="AA489" s="59"/>
      <c r="AB489" s="59">
        <v>0</v>
      </c>
      <c r="AC489" s="60">
        <f>I489+K489+M489+O489+P489+Q489+R489+S489+U489+V489+W489-Y489-Z489-AA489+AB489</f>
        <v>220.80799999999999</v>
      </c>
      <c r="AD489" s="60"/>
      <c r="AE489" s="61">
        <f t="shared" si="232"/>
        <v>4.4161599999999996</v>
      </c>
      <c r="AF489" s="61">
        <v>0</v>
      </c>
      <c r="AG489" s="61">
        <v>0</v>
      </c>
      <c r="AH489" s="92"/>
      <c r="AI489" s="112">
        <v>100</v>
      </c>
      <c r="AJ489" s="93">
        <f>AC489-AE489-AD489-AF489-AG489-AH489-AI489</f>
        <v>116.39184</v>
      </c>
      <c r="AK489" s="94"/>
      <c r="AL489" s="62"/>
      <c r="AM489" s="63">
        <f>100*AN489</f>
        <v>100</v>
      </c>
      <c r="AN489" s="63">
        <f>INT(BB489/100)</f>
        <v>1</v>
      </c>
      <c r="AO489" s="63">
        <f>50*AP489</f>
        <v>0</v>
      </c>
      <c r="AP489" s="63"/>
      <c r="AQ489" s="63">
        <f>20*AR489</f>
        <v>0</v>
      </c>
      <c r="AR489" s="63">
        <f>INT(BD489/20)</f>
        <v>0</v>
      </c>
      <c r="AS489" s="63">
        <f>10*AT489</f>
        <v>10</v>
      </c>
      <c r="AT489" s="63">
        <f>INT(BE489/10)</f>
        <v>1</v>
      </c>
      <c r="AU489" s="63">
        <f>5*AV489</f>
        <v>5</v>
      </c>
      <c r="AV489" s="63">
        <f>INT(BF489/5)</f>
        <v>1</v>
      </c>
      <c r="AW489" s="63">
        <f>1*AX489</f>
        <v>1</v>
      </c>
      <c r="AX489" s="63">
        <f>INT(BG489/1)</f>
        <v>1</v>
      </c>
      <c r="AY489" s="64">
        <f>BH489</f>
        <v>0.39184000000000196</v>
      </c>
      <c r="AZ489" s="65">
        <f>AM489+AO489+AQ489+AS489+AU489+AW489+AY489</f>
        <v>116.39184</v>
      </c>
      <c r="BA489" s="45"/>
      <c r="BB489" s="66">
        <f>AJ489-0</f>
        <v>116.39184</v>
      </c>
      <c r="BC489" s="62">
        <f>BB489-AM489</f>
        <v>16.391840000000002</v>
      </c>
      <c r="BD489" s="62">
        <f>BC489-AO489</f>
        <v>16.391840000000002</v>
      </c>
      <c r="BE489" s="62">
        <f>BD489-AQ489</f>
        <v>16.391840000000002</v>
      </c>
      <c r="BF489" s="62">
        <f>BE489-AS489</f>
        <v>6.391840000000002</v>
      </c>
      <c r="BG489" s="62">
        <f>BF489-AU489</f>
        <v>1.391840000000002</v>
      </c>
      <c r="BH489" s="62">
        <f>BG489-AW489</f>
        <v>0.39184000000000196</v>
      </c>
      <c r="BI489" s="62"/>
    </row>
    <row r="490" spans="1:61" ht="30" customHeight="1">
      <c r="A490" s="83">
        <v>478</v>
      </c>
      <c r="B490" s="50" t="s">
        <v>1009</v>
      </c>
      <c r="C490" s="84" t="s">
        <v>1010</v>
      </c>
      <c r="D490" s="84" t="s">
        <v>1011</v>
      </c>
      <c r="E490" s="85" t="s">
        <v>1005</v>
      </c>
      <c r="F490" s="68">
        <v>45537</v>
      </c>
      <c r="G490" s="51">
        <v>208</v>
      </c>
      <c r="H490" s="52">
        <v>26</v>
      </c>
      <c r="I490" s="53">
        <f>G490/IF(H490&gt;26,30,26)*H490</f>
        <v>208</v>
      </c>
      <c r="J490" s="86"/>
      <c r="K490" s="87">
        <f>G490/26/8*1.5*J490</f>
        <v>0</v>
      </c>
      <c r="L490" s="86"/>
      <c r="M490" s="88">
        <f>G490/26/8*2*L490</f>
        <v>0</v>
      </c>
      <c r="N490" s="89"/>
      <c r="O490" s="87">
        <f>(G490/26/8*2)*N490</f>
        <v>0</v>
      </c>
      <c r="P490" s="57">
        <v>0</v>
      </c>
      <c r="Q490" s="57">
        <v>0</v>
      </c>
      <c r="R490" s="54"/>
      <c r="S490" s="55">
        <v>0</v>
      </c>
      <c r="T490" s="56"/>
      <c r="U490" s="57">
        <f>G490/26*T490</f>
        <v>0</v>
      </c>
      <c r="V490" s="57">
        <v>10</v>
      </c>
      <c r="W490" s="90">
        <v>7</v>
      </c>
      <c r="X490" s="56"/>
      <c r="Y490" s="91">
        <f>G490/26/8*X490</f>
        <v>0</v>
      </c>
      <c r="Z490" s="58"/>
      <c r="AA490" s="59"/>
      <c r="AB490" s="59">
        <v>0</v>
      </c>
      <c r="AC490" s="60">
        <f>I490+K490+M490+O490+P490+Q490+R490+S490+U490+V490+W490-Y490-Z490-AA490+AB490</f>
        <v>225</v>
      </c>
      <c r="AD490" s="60"/>
      <c r="AE490" s="61">
        <f t="shared" si="232"/>
        <v>4.5</v>
      </c>
      <c r="AF490" s="61">
        <v>0</v>
      </c>
      <c r="AG490" s="61">
        <v>0</v>
      </c>
      <c r="AH490" s="92"/>
      <c r="AI490" s="112">
        <v>100</v>
      </c>
      <c r="AJ490" s="93">
        <f>AC490-AE490-AD490-AF490-AG490-AH490-AI490</f>
        <v>120.5</v>
      </c>
      <c r="AK490" s="94"/>
      <c r="AL490" s="62"/>
      <c r="AM490" s="63">
        <f>100*AN490</f>
        <v>100</v>
      </c>
      <c r="AN490" s="63">
        <f>INT(BB490/100)</f>
        <v>1</v>
      </c>
      <c r="AO490" s="63">
        <f>50*AP490</f>
        <v>0</v>
      </c>
      <c r="AP490" s="63"/>
      <c r="AQ490" s="63">
        <f>20*AR490</f>
        <v>20</v>
      </c>
      <c r="AR490" s="63">
        <f>INT(BD490/20)</f>
        <v>1</v>
      </c>
      <c r="AS490" s="63">
        <f>10*AT490</f>
        <v>0</v>
      </c>
      <c r="AT490" s="63">
        <f>INT(BE490/10)</f>
        <v>0</v>
      </c>
      <c r="AU490" s="63">
        <f>5*AV490</f>
        <v>0</v>
      </c>
      <c r="AV490" s="63">
        <f>INT(BF490/5)</f>
        <v>0</v>
      </c>
      <c r="AW490" s="63">
        <f>1*AX490</f>
        <v>0</v>
      </c>
      <c r="AX490" s="63">
        <f>INT(BG490/1)</f>
        <v>0</v>
      </c>
      <c r="AY490" s="64">
        <f>BH490</f>
        <v>0.5</v>
      </c>
      <c r="AZ490" s="65">
        <f>AM490+AO490+AQ490+AS490+AU490+AW490+AY490</f>
        <v>120.5</v>
      </c>
      <c r="BA490" s="45"/>
      <c r="BB490" s="66">
        <f>AJ490-0</f>
        <v>120.5</v>
      </c>
      <c r="BC490" s="62">
        <f>BB490-AM490</f>
        <v>20.5</v>
      </c>
      <c r="BD490" s="62">
        <f>BC490-AO490</f>
        <v>20.5</v>
      </c>
      <c r="BE490" s="62">
        <f>BD490-AQ490</f>
        <v>0.5</v>
      </c>
      <c r="BF490" s="62">
        <f>BE490-AS490</f>
        <v>0.5</v>
      </c>
      <c r="BG490" s="62">
        <f>BF490-AU490</f>
        <v>0.5</v>
      </c>
      <c r="BH490" s="62">
        <f>BG490-AW490</f>
        <v>0.5</v>
      </c>
      <c r="BI490" s="62"/>
    </row>
    <row r="491" spans="1:61" ht="30" customHeight="1">
      <c r="A491" s="83">
        <v>479</v>
      </c>
      <c r="B491" s="50">
        <v>297</v>
      </c>
      <c r="C491" s="84" t="s">
        <v>659</v>
      </c>
      <c r="D491" s="84" t="s">
        <v>952</v>
      </c>
      <c r="E491" s="85" t="s">
        <v>1012</v>
      </c>
      <c r="F491" s="68">
        <v>39264</v>
      </c>
      <c r="G491" s="51">
        <v>208</v>
      </c>
      <c r="H491" s="52">
        <v>26</v>
      </c>
      <c r="I491" s="53">
        <f t="shared" ref="I491:I504" si="233">G491/IF(H491&gt;26,30,26)*H491</f>
        <v>208</v>
      </c>
      <c r="J491" s="86"/>
      <c r="K491" s="87">
        <f t="shared" ref="K491:K504" si="234">G491/26/8*1.5*J491</f>
        <v>0</v>
      </c>
      <c r="L491" s="86"/>
      <c r="M491" s="88">
        <f t="shared" ref="M491:M504" si="235">G491/26/8*2*L491</f>
        <v>0</v>
      </c>
      <c r="N491" s="89"/>
      <c r="O491" s="87">
        <f t="shared" ref="O491:O504" si="236">(G491/26/8*2)*N491</f>
        <v>0</v>
      </c>
      <c r="P491" s="57">
        <v>0</v>
      </c>
      <c r="Q491" s="57">
        <v>0</v>
      </c>
      <c r="R491" s="54"/>
      <c r="S491" s="55">
        <v>11</v>
      </c>
      <c r="T491" s="56"/>
      <c r="U491" s="57">
        <f t="shared" ref="U491:U504" si="237">G491/26*T491</f>
        <v>0</v>
      </c>
      <c r="V491" s="57">
        <v>10</v>
      </c>
      <c r="W491" s="90">
        <v>7</v>
      </c>
      <c r="X491" s="56">
        <v>1.26</v>
      </c>
      <c r="Y491" s="91">
        <f t="shared" ref="Y491:Y504" si="238">G491/26/8*X491</f>
        <v>1.26</v>
      </c>
      <c r="Z491" s="58"/>
      <c r="AA491" s="59"/>
      <c r="AB491" s="59">
        <v>0</v>
      </c>
      <c r="AC491" s="60">
        <f t="shared" ref="AC491:AC504" si="239">I491+K491+M491+O491+P491+Q491+R491+S491+U491+V491+W491-Y491-Z491-AA491+AB491</f>
        <v>234.74</v>
      </c>
      <c r="AD491" s="60"/>
      <c r="AE491" s="61">
        <f t="shared" si="232"/>
        <v>4.6947999999999999</v>
      </c>
      <c r="AF491" s="61">
        <v>0</v>
      </c>
      <c r="AG491" s="61">
        <v>0</v>
      </c>
      <c r="AH491" s="92">
        <v>0.5</v>
      </c>
      <c r="AI491" s="112">
        <v>100</v>
      </c>
      <c r="AJ491" s="93">
        <f t="shared" ref="AJ491:AJ504" si="240">AC491-AE491-AD491-AF491-AG491-AH491-AI491</f>
        <v>129.54520000000002</v>
      </c>
      <c r="AK491" s="94"/>
      <c r="AL491" s="62"/>
      <c r="AM491" s="63">
        <f t="shared" ref="AM491:AM504" si="241">100*AN491</f>
        <v>100</v>
      </c>
      <c r="AN491" s="63">
        <f t="shared" ref="AN491:AN504" si="242">INT(BB491/100)</f>
        <v>1</v>
      </c>
      <c r="AO491" s="63">
        <f t="shared" ref="AO491:AO504" si="243">50*AP491</f>
        <v>0</v>
      </c>
      <c r="AP491" s="63"/>
      <c r="AQ491" s="63">
        <f t="shared" ref="AQ491:AQ504" si="244">20*AR491</f>
        <v>20</v>
      </c>
      <c r="AR491" s="63">
        <f t="shared" ref="AR491:AR504" si="245">INT(BD491/20)</f>
        <v>1</v>
      </c>
      <c r="AS491" s="63">
        <f t="shared" ref="AS491:AS504" si="246">10*AT491</f>
        <v>0</v>
      </c>
      <c r="AT491" s="63">
        <f t="shared" ref="AT491:AT504" si="247">INT(BE491/10)</f>
        <v>0</v>
      </c>
      <c r="AU491" s="63">
        <f t="shared" ref="AU491:AU504" si="248">5*AV491</f>
        <v>5</v>
      </c>
      <c r="AV491" s="63">
        <f t="shared" ref="AV491:AV504" si="249">INT(BF491/5)</f>
        <v>1</v>
      </c>
      <c r="AW491" s="63">
        <f t="shared" ref="AW491:AW504" si="250">1*AX491</f>
        <v>4</v>
      </c>
      <c r="AX491" s="63">
        <f t="shared" ref="AX491:AX504" si="251">INT(BG491/1)</f>
        <v>4</v>
      </c>
      <c r="AY491" s="64">
        <f t="shared" ref="AY491:AY504" si="252">BH491</f>
        <v>0.54520000000002256</v>
      </c>
      <c r="AZ491" s="65">
        <f t="shared" ref="AZ491:AZ504" si="253">AM491+AO491+AQ491+AS491+AU491+AW491+AY491</f>
        <v>129.54520000000002</v>
      </c>
      <c r="BA491" s="45"/>
      <c r="BB491" s="66">
        <f t="shared" ref="BB491:BB504" si="254">AJ491-0</f>
        <v>129.54520000000002</v>
      </c>
      <c r="BC491" s="62">
        <f t="shared" ref="BC491:BC504" si="255">BB491-AM491</f>
        <v>29.545200000000023</v>
      </c>
      <c r="BD491" s="62">
        <f t="shared" ref="BD491:BD504" si="256">BC491-AO491</f>
        <v>29.545200000000023</v>
      </c>
      <c r="BE491" s="62">
        <f t="shared" ref="BE491:BE504" si="257">BD491-AQ491</f>
        <v>9.5452000000000226</v>
      </c>
      <c r="BF491" s="62">
        <f t="shared" ref="BF491:BF504" si="258">BE491-AS491</f>
        <v>9.5452000000000226</v>
      </c>
      <c r="BG491" s="62">
        <f t="shared" ref="BG491:BG504" si="259">BF491-AU491</f>
        <v>4.5452000000000226</v>
      </c>
      <c r="BH491" s="62">
        <f t="shared" ref="BH491:BH504" si="260">BG491-AW491</f>
        <v>0.54520000000002256</v>
      </c>
      <c r="BI491" s="62"/>
    </row>
    <row r="492" spans="1:61" ht="30" customHeight="1">
      <c r="A492" s="83">
        <v>480</v>
      </c>
      <c r="B492" s="50">
        <v>10516</v>
      </c>
      <c r="C492" s="84" t="s">
        <v>250</v>
      </c>
      <c r="D492" s="84" t="s">
        <v>1013</v>
      </c>
      <c r="E492" s="85" t="s">
        <v>1012</v>
      </c>
      <c r="F492" s="68">
        <v>44440</v>
      </c>
      <c r="G492" s="51">
        <v>208</v>
      </c>
      <c r="H492" s="52">
        <v>26</v>
      </c>
      <c r="I492" s="53">
        <f t="shared" si="233"/>
        <v>208</v>
      </c>
      <c r="J492" s="86"/>
      <c r="K492" s="87">
        <f t="shared" si="234"/>
        <v>0</v>
      </c>
      <c r="L492" s="86"/>
      <c r="M492" s="88">
        <f t="shared" si="235"/>
        <v>0</v>
      </c>
      <c r="N492" s="89"/>
      <c r="O492" s="87">
        <f t="shared" si="236"/>
        <v>0</v>
      </c>
      <c r="P492" s="57">
        <v>0</v>
      </c>
      <c r="Q492" s="57">
        <v>0</v>
      </c>
      <c r="R492" s="54"/>
      <c r="S492" s="55">
        <v>4</v>
      </c>
      <c r="T492" s="56"/>
      <c r="U492" s="57">
        <f t="shared" si="237"/>
        <v>0</v>
      </c>
      <c r="V492" s="57">
        <v>10</v>
      </c>
      <c r="W492" s="90">
        <v>7</v>
      </c>
      <c r="X492" s="56"/>
      <c r="Y492" s="91">
        <f t="shared" si="238"/>
        <v>0</v>
      </c>
      <c r="Z492" s="58"/>
      <c r="AA492" s="59"/>
      <c r="AB492" s="59">
        <v>0</v>
      </c>
      <c r="AC492" s="60">
        <f t="shared" si="239"/>
        <v>229</v>
      </c>
      <c r="AD492" s="60"/>
      <c r="AE492" s="61">
        <f t="shared" si="232"/>
        <v>4.58</v>
      </c>
      <c r="AF492" s="61">
        <v>0</v>
      </c>
      <c r="AG492" s="61">
        <v>0</v>
      </c>
      <c r="AH492" s="92"/>
      <c r="AI492" s="112">
        <v>100</v>
      </c>
      <c r="AJ492" s="93">
        <f t="shared" si="240"/>
        <v>124.41999999999999</v>
      </c>
      <c r="AK492" s="94"/>
      <c r="AL492" s="62"/>
      <c r="AM492" s="63">
        <f t="shared" si="241"/>
        <v>100</v>
      </c>
      <c r="AN492" s="63">
        <f t="shared" si="242"/>
        <v>1</v>
      </c>
      <c r="AO492" s="63">
        <f t="shared" si="243"/>
        <v>0</v>
      </c>
      <c r="AP492" s="63"/>
      <c r="AQ492" s="63">
        <f t="shared" si="244"/>
        <v>20</v>
      </c>
      <c r="AR492" s="63">
        <f t="shared" si="245"/>
        <v>1</v>
      </c>
      <c r="AS492" s="63">
        <f t="shared" si="246"/>
        <v>0</v>
      </c>
      <c r="AT492" s="63">
        <f t="shared" si="247"/>
        <v>0</v>
      </c>
      <c r="AU492" s="63">
        <f t="shared" si="248"/>
        <v>0</v>
      </c>
      <c r="AV492" s="63">
        <f t="shared" si="249"/>
        <v>0</v>
      </c>
      <c r="AW492" s="63">
        <f t="shared" si="250"/>
        <v>4</v>
      </c>
      <c r="AX492" s="63">
        <f t="shared" si="251"/>
        <v>4</v>
      </c>
      <c r="AY492" s="64">
        <f t="shared" si="252"/>
        <v>0.41999999999998749</v>
      </c>
      <c r="AZ492" s="65">
        <f t="shared" si="253"/>
        <v>124.41999999999999</v>
      </c>
      <c r="BA492" s="45"/>
      <c r="BB492" s="66">
        <f t="shared" si="254"/>
        <v>124.41999999999999</v>
      </c>
      <c r="BC492" s="62">
        <f t="shared" si="255"/>
        <v>24.419999999999987</v>
      </c>
      <c r="BD492" s="62">
        <f t="shared" si="256"/>
        <v>24.419999999999987</v>
      </c>
      <c r="BE492" s="62">
        <f t="shared" si="257"/>
        <v>4.4199999999999875</v>
      </c>
      <c r="BF492" s="62">
        <f t="shared" si="258"/>
        <v>4.4199999999999875</v>
      </c>
      <c r="BG492" s="62">
        <f t="shared" si="259"/>
        <v>4.4199999999999875</v>
      </c>
      <c r="BH492" s="62">
        <f t="shared" si="260"/>
        <v>0.41999999999998749</v>
      </c>
      <c r="BI492" s="62"/>
    </row>
    <row r="493" spans="1:61" ht="30" customHeight="1">
      <c r="A493" s="83">
        <v>481</v>
      </c>
      <c r="B493" s="50">
        <v>10934</v>
      </c>
      <c r="C493" s="84" t="s">
        <v>887</v>
      </c>
      <c r="D493" s="84" t="s">
        <v>1014</v>
      </c>
      <c r="E493" s="85" t="s">
        <v>1012</v>
      </c>
      <c r="F493" s="68">
        <v>44531</v>
      </c>
      <c r="G493" s="51">
        <v>208</v>
      </c>
      <c r="H493" s="52">
        <v>26</v>
      </c>
      <c r="I493" s="53">
        <f t="shared" si="233"/>
        <v>208</v>
      </c>
      <c r="J493" s="86"/>
      <c r="K493" s="87">
        <f t="shared" si="234"/>
        <v>0</v>
      </c>
      <c r="L493" s="86"/>
      <c r="M493" s="88">
        <f t="shared" si="235"/>
        <v>0</v>
      </c>
      <c r="N493" s="89"/>
      <c r="O493" s="87">
        <f t="shared" si="236"/>
        <v>0</v>
      </c>
      <c r="P493" s="57">
        <v>0</v>
      </c>
      <c r="Q493" s="57">
        <v>0</v>
      </c>
      <c r="R493" s="54"/>
      <c r="S493" s="55">
        <v>4</v>
      </c>
      <c r="T493" s="56"/>
      <c r="U493" s="57">
        <f t="shared" si="237"/>
        <v>0</v>
      </c>
      <c r="V493" s="57">
        <v>10</v>
      </c>
      <c r="W493" s="90">
        <v>7</v>
      </c>
      <c r="X493" s="56"/>
      <c r="Y493" s="91">
        <f t="shared" si="238"/>
        <v>0</v>
      </c>
      <c r="Z493" s="58"/>
      <c r="AA493" s="59"/>
      <c r="AB493" s="59">
        <v>0</v>
      </c>
      <c r="AC493" s="60">
        <f t="shared" si="239"/>
        <v>229</v>
      </c>
      <c r="AD493" s="60"/>
      <c r="AE493" s="61">
        <f t="shared" si="232"/>
        <v>4.58</v>
      </c>
      <c r="AF493" s="61">
        <v>0</v>
      </c>
      <c r="AG493" s="61">
        <v>0</v>
      </c>
      <c r="AH493" s="92"/>
      <c r="AI493" s="112">
        <v>100</v>
      </c>
      <c r="AJ493" s="93">
        <f t="shared" si="240"/>
        <v>124.41999999999999</v>
      </c>
      <c r="AK493" s="94"/>
      <c r="AL493" s="62"/>
      <c r="AM493" s="63">
        <f t="shared" si="241"/>
        <v>100</v>
      </c>
      <c r="AN493" s="63">
        <f t="shared" si="242"/>
        <v>1</v>
      </c>
      <c r="AO493" s="63">
        <f t="shared" si="243"/>
        <v>0</v>
      </c>
      <c r="AP493" s="63"/>
      <c r="AQ493" s="63">
        <f t="shared" si="244"/>
        <v>20</v>
      </c>
      <c r="AR493" s="63">
        <f t="shared" si="245"/>
        <v>1</v>
      </c>
      <c r="AS493" s="63">
        <f t="shared" si="246"/>
        <v>0</v>
      </c>
      <c r="AT493" s="63">
        <f t="shared" si="247"/>
        <v>0</v>
      </c>
      <c r="AU493" s="63">
        <f t="shared" si="248"/>
        <v>0</v>
      </c>
      <c r="AV493" s="63">
        <f t="shared" si="249"/>
        <v>0</v>
      </c>
      <c r="AW493" s="63">
        <f t="shared" si="250"/>
        <v>4</v>
      </c>
      <c r="AX493" s="63">
        <f t="shared" si="251"/>
        <v>4</v>
      </c>
      <c r="AY493" s="64">
        <f t="shared" si="252"/>
        <v>0.41999999999998749</v>
      </c>
      <c r="AZ493" s="65">
        <f t="shared" si="253"/>
        <v>124.41999999999999</v>
      </c>
      <c r="BA493" s="45"/>
      <c r="BB493" s="66">
        <f t="shared" si="254"/>
        <v>124.41999999999999</v>
      </c>
      <c r="BC493" s="62">
        <f t="shared" si="255"/>
        <v>24.419999999999987</v>
      </c>
      <c r="BD493" s="62">
        <f t="shared" si="256"/>
        <v>24.419999999999987</v>
      </c>
      <c r="BE493" s="62">
        <f t="shared" si="257"/>
        <v>4.4199999999999875</v>
      </c>
      <c r="BF493" s="62">
        <f t="shared" si="258"/>
        <v>4.4199999999999875</v>
      </c>
      <c r="BG493" s="62">
        <f t="shared" si="259"/>
        <v>4.4199999999999875</v>
      </c>
      <c r="BH493" s="62">
        <f t="shared" si="260"/>
        <v>0.41999999999998749</v>
      </c>
      <c r="BI493" s="62"/>
    </row>
    <row r="494" spans="1:61" ht="30" customHeight="1">
      <c r="A494" s="83">
        <v>482</v>
      </c>
      <c r="B494" s="50">
        <v>4258</v>
      </c>
      <c r="C494" s="84" t="s">
        <v>245</v>
      </c>
      <c r="D494" s="84" t="s">
        <v>240</v>
      </c>
      <c r="E494" s="85" t="s">
        <v>1012</v>
      </c>
      <c r="F494" s="68">
        <v>41579</v>
      </c>
      <c r="G494" s="51">
        <v>208</v>
      </c>
      <c r="H494" s="52">
        <v>26</v>
      </c>
      <c r="I494" s="53">
        <f t="shared" si="233"/>
        <v>208</v>
      </c>
      <c r="J494" s="86"/>
      <c r="K494" s="87">
        <f t="shared" si="234"/>
        <v>0</v>
      </c>
      <c r="L494" s="86"/>
      <c r="M494" s="88">
        <f t="shared" si="235"/>
        <v>0</v>
      </c>
      <c r="N494" s="89"/>
      <c r="O494" s="87">
        <f t="shared" si="236"/>
        <v>0</v>
      </c>
      <c r="P494" s="57">
        <v>0</v>
      </c>
      <c r="Q494" s="57">
        <v>0</v>
      </c>
      <c r="R494" s="54"/>
      <c r="S494" s="55">
        <v>11</v>
      </c>
      <c r="T494" s="56"/>
      <c r="U494" s="57">
        <f t="shared" si="237"/>
        <v>0</v>
      </c>
      <c r="V494" s="57">
        <v>0</v>
      </c>
      <c r="W494" s="90">
        <v>7</v>
      </c>
      <c r="X494" s="56">
        <v>27</v>
      </c>
      <c r="Y494" s="91">
        <f t="shared" si="238"/>
        <v>27</v>
      </c>
      <c r="Z494" s="58"/>
      <c r="AA494" s="59"/>
      <c r="AB494" s="59">
        <v>0</v>
      </c>
      <c r="AC494" s="60">
        <f t="shared" si="239"/>
        <v>199</v>
      </c>
      <c r="AD494" s="60"/>
      <c r="AE494" s="61">
        <f t="shared" si="232"/>
        <v>3.98</v>
      </c>
      <c r="AF494" s="61">
        <v>0</v>
      </c>
      <c r="AG494" s="61">
        <v>0</v>
      </c>
      <c r="AH494" s="92"/>
      <c r="AI494" s="112">
        <v>100</v>
      </c>
      <c r="AJ494" s="93">
        <f t="shared" si="240"/>
        <v>95.02000000000001</v>
      </c>
      <c r="AK494" s="94"/>
      <c r="AL494" s="62"/>
      <c r="AM494" s="63">
        <f t="shared" si="241"/>
        <v>0</v>
      </c>
      <c r="AN494" s="63">
        <f t="shared" si="242"/>
        <v>0</v>
      </c>
      <c r="AO494" s="63">
        <f t="shared" si="243"/>
        <v>0</v>
      </c>
      <c r="AP494" s="63"/>
      <c r="AQ494" s="63">
        <f t="shared" si="244"/>
        <v>80</v>
      </c>
      <c r="AR494" s="63">
        <f t="shared" si="245"/>
        <v>4</v>
      </c>
      <c r="AS494" s="63">
        <f t="shared" si="246"/>
        <v>10</v>
      </c>
      <c r="AT494" s="63">
        <f t="shared" si="247"/>
        <v>1</v>
      </c>
      <c r="AU494" s="63">
        <f t="shared" si="248"/>
        <v>5</v>
      </c>
      <c r="AV494" s="63">
        <f t="shared" si="249"/>
        <v>1</v>
      </c>
      <c r="AW494" s="63">
        <f t="shared" si="250"/>
        <v>0</v>
      </c>
      <c r="AX494" s="63">
        <f t="shared" si="251"/>
        <v>0</v>
      </c>
      <c r="AY494" s="64">
        <f t="shared" si="252"/>
        <v>2.0000000000010232E-2</v>
      </c>
      <c r="AZ494" s="65">
        <f t="shared" si="253"/>
        <v>95.02000000000001</v>
      </c>
      <c r="BA494" s="45"/>
      <c r="BB494" s="66">
        <f t="shared" si="254"/>
        <v>95.02000000000001</v>
      </c>
      <c r="BC494" s="62">
        <f t="shared" si="255"/>
        <v>95.02000000000001</v>
      </c>
      <c r="BD494" s="62">
        <f t="shared" si="256"/>
        <v>95.02000000000001</v>
      </c>
      <c r="BE494" s="62">
        <f t="shared" si="257"/>
        <v>15.02000000000001</v>
      </c>
      <c r="BF494" s="62">
        <f t="shared" si="258"/>
        <v>5.0200000000000102</v>
      </c>
      <c r="BG494" s="62">
        <f t="shared" si="259"/>
        <v>2.0000000000010232E-2</v>
      </c>
      <c r="BH494" s="62">
        <f t="shared" si="260"/>
        <v>2.0000000000010232E-2</v>
      </c>
      <c r="BI494" s="62"/>
    </row>
    <row r="495" spans="1:61" ht="30" customHeight="1">
      <c r="A495" s="83">
        <v>483</v>
      </c>
      <c r="B495" s="50">
        <v>6599</v>
      </c>
      <c r="C495" s="84" t="s">
        <v>250</v>
      </c>
      <c r="D495" s="84" t="s">
        <v>1015</v>
      </c>
      <c r="E495" s="85" t="s">
        <v>1012</v>
      </c>
      <c r="F495" s="68">
        <v>42720</v>
      </c>
      <c r="G495" s="51">
        <v>208</v>
      </c>
      <c r="H495" s="52">
        <v>26</v>
      </c>
      <c r="I495" s="53">
        <f t="shared" si="233"/>
        <v>208</v>
      </c>
      <c r="J495" s="86"/>
      <c r="K495" s="87">
        <f t="shared" si="234"/>
        <v>0</v>
      </c>
      <c r="L495" s="86"/>
      <c r="M495" s="88">
        <f t="shared" si="235"/>
        <v>0</v>
      </c>
      <c r="N495" s="89"/>
      <c r="O495" s="87">
        <f t="shared" si="236"/>
        <v>0</v>
      </c>
      <c r="P495" s="57">
        <v>0</v>
      </c>
      <c r="Q495" s="57">
        <v>0</v>
      </c>
      <c r="R495" s="54"/>
      <c r="S495" s="55">
        <v>9</v>
      </c>
      <c r="T495" s="56"/>
      <c r="U495" s="57">
        <f t="shared" si="237"/>
        <v>0</v>
      </c>
      <c r="V495" s="57">
        <v>10</v>
      </c>
      <c r="W495" s="90">
        <v>7</v>
      </c>
      <c r="X495" s="56"/>
      <c r="Y495" s="91">
        <f t="shared" si="238"/>
        <v>0</v>
      </c>
      <c r="Z495" s="58"/>
      <c r="AA495" s="59"/>
      <c r="AB495" s="59">
        <v>0</v>
      </c>
      <c r="AC495" s="60">
        <f t="shared" si="239"/>
        <v>234</v>
      </c>
      <c r="AD495" s="60"/>
      <c r="AE495" s="61">
        <f t="shared" si="232"/>
        <v>4.68</v>
      </c>
      <c r="AF495" s="61">
        <v>0</v>
      </c>
      <c r="AG495" s="61">
        <v>0</v>
      </c>
      <c r="AH495" s="92">
        <v>0.5</v>
      </c>
      <c r="AI495" s="112">
        <v>100</v>
      </c>
      <c r="AJ495" s="93">
        <f t="shared" si="240"/>
        <v>128.82</v>
      </c>
      <c r="AK495" s="94"/>
      <c r="AL495" s="62"/>
      <c r="AM495" s="63">
        <f t="shared" si="241"/>
        <v>100</v>
      </c>
      <c r="AN495" s="63">
        <f t="shared" si="242"/>
        <v>1</v>
      </c>
      <c r="AO495" s="63">
        <f t="shared" si="243"/>
        <v>0</v>
      </c>
      <c r="AP495" s="63"/>
      <c r="AQ495" s="63">
        <f t="shared" si="244"/>
        <v>20</v>
      </c>
      <c r="AR495" s="63">
        <f t="shared" si="245"/>
        <v>1</v>
      </c>
      <c r="AS495" s="63">
        <f t="shared" si="246"/>
        <v>0</v>
      </c>
      <c r="AT495" s="63">
        <f t="shared" si="247"/>
        <v>0</v>
      </c>
      <c r="AU495" s="63">
        <f t="shared" si="248"/>
        <v>5</v>
      </c>
      <c r="AV495" s="63">
        <f t="shared" si="249"/>
        <v>1</v>
      </c>
      <c r="AW495" s="63">
        <f t="shared" si="250"/>
        <v>3</v>
      </c>
      <c r="AX495" s="63">
        <f t="shared" si="251"/>
        <v>3</v>
      </c>
      <c r="AY495" s="64">
        <f t="shared" si="252"/>
        <v>0.81999999999999318</v>
      </c>
      <c r="AZ495" s="65">
        <f t="shared" si="253"/>
        <v>128.82</v>
      </c>
      <c r="BA495" s="45"/>
      <c r="BB495" s="66">
        <f t="shared" si="254"/>
        <v>128.82</v>
      </c>
      <c r="BC495" s="62">
        <f t="shared" si="255"/>
        <v>28.819999999999993</v>
      </c>
      <c r="BD495" s="62">
        <f t="shared" si="256"/>
        <v>28.819999999999993</v>
      </c>
      <c r="BE495" s="62">
        <f t="shared" si="257"/>
        <v>8.8199999999999932</v>
      </c>
      <c r="BF495" s="62">
        <f t="shared" si="258"/>
        <v>8.8199999999999932</v>
      </c>
      <c r="BG495" s="62">
        <f t="shared" si="259"/>
        <v>3.8199999999999932</v>
      </c>
      <c r="BH495" s="62">
        <f t="shared" si="260"/>
        <v>0.81999999999999318</v>
      </c>
      <c r="BI495" s="62"/>
    </row>
    <row r="496" spans="1:61" ht="30" customHeight="1">
      <c r="A496" s="83">
        <v>484</v>
      </c>
      <c r="B496" s="50">
        <v>831</v>
      </c>
      <c r="C496" s="84" t="s">
        <v>1016</v>
      </c>
      <c r="D496" s="84" t="s">
        <v>185</v>
      </c>
      <c r="E496" s="85" t="s">
        <v>1012</v>
      </c>
      <c r="F496" s="68">
        <v>36577</v>
      </c>
      <c r="G496" s="51">
        <v>208</v>
      </c>
      <c r="H496" s="52">
        <v>26</v>
      </c>
      <c r="I496" s="53">
        <f t="shared" si="233"/>
        <v>208</v>
      </c>
      <c r="J496" s="86"/>
      <c r="K496" s="87">
        <f t="shared" si="234"/>
        <v>0</v>
      </c>
      <c r="L496" s="86"/>
      <c r="M496" s="88">
        <f t="shared" si="235"/>
        <v>0</v>
      </c>
      <c r="N496" s="89"/>
      <c r="O496" s="87">
        <f t="shared" si="236"/>
        <v>0</v>
      </c>
      <c r="P496" s="57">
        <v>0</v>
      </c>
      <c r="Q496" s="57">
        <v>0</v>
      </c>
      <c r="R496" s="54"/>
      <c r="S496" s="55">
        <v>11</v>
      </c>
      <c r="T496" s="56"/>
      <c r="U496" s="57">
        <f t="shared" si="237"/>
        <v>0</v>
      </c>
      <c r="V496" s="57">
        <v>0</v>
      </c>
      <c r="W496" s="90">
        <v>7</v>
      </c>
      <c r="X496" s="56">
        <v>3.08</v>
      </c>
      <c r="Y496" s="91">
        <f t="shared" si="238"/>
        <v>3.08</v>
      </c>
      <c r="Z496" s="58"/>
      <c r="AA496" s="59"/>
      <c r="AB496" s="59">
        <v>0</v>
      </c>
      <c r="AC496" s="60">
        <f t="shared" si="239"/>
        <v>222.92</v>
      </c>
      <c r="AD496" s="60"/>
      <c r="AE496" s="61">
        <f t="shared" si="232"/>
        <v>4.4584000000000001</v>
      </c>
      <c r="AF496" s="61">
        <v>0</v>
      </c>
      <c r="AG496" s="61">
        <v>0</v>
      </c>
      <c r="AH496" s="92">
        <v>0.5</v>
      </c>
      <c r="AI496" s="112">
        <v>100</v>
      </c>
      <c r="AJ496" s="93">
        <f t="shared" si="240"/>
        <v>117.96159999999998</v>
      </c>
      <c r="AK496" s="94"/>
      <c r="AL496" s="62"/>
      <c r="AM496" s="63">
        <f t="shared" si="241"/>
        <v>100</v>
      </c>
      <c r="AN496" s="63">
        <f t="shared" si="242"/>
        <v>1</v>
      </c>
      <c r="AO496" s="63">
        <f t="shared" si="243"/>
        <v>0</v>
      </c>
      <c r="AP496" s="63"/>
      <c r="AQ496" s="63">
        <f t="shared" si="244"/>
        <v>0</v>
      </c>
      <c r="AR496" s="63">
        <f t="shared" si="245"/>
        <v>0</v>
      </c>
      <c r="AS496" s="63">
        <f t="shared" si="246"/>
        <v>10</v>
      </c>
      <c r="AT496" s="63">
        <f t="shared" si="247"/>
        <v>1</v>
      </c>
      <c r="AU496" s="63">
        <f t="shared" si="248"/>
        <v>5</v>
      </c>
      <c r="AV496" s="63">
        <f t="shared" si="249"/>
        <v>1</v>
      </c>
      <c r="AW496" s="63">
        <f t="shared" si="250"/>
        <v>2</v>
      </c>
      <c r="AX496" s="63">
        <f t="shared" si="251"/>
        <v>2</v>
      </c>
      <c r="AY496" s="64">
        <f t="shared" si="252"/>
        <v>0.96159999999997581</v>
      </c>
      <c r="AZ496" s="65">
        <f t="shared" si="253"/>
        <v>117.96159999999998</v>
      </c>
      <c r="BA496" s="45"/>
      <c r="BB496" s="66">
        <f t="shared" si="254"/>
        <v>117.96159999999998</v>
      </c>
      <c r="BC496" s="62">
        <f t="shared" si="255"/>
        <v>17.961599999999976</v>
      </c>
      <c r="BD496" s="62">
        <f t="shared" si="256"/>
        <v>17.961599999999976</v>
      </c>
      <c r="BE496" s="62">
        <f t="shared" si="257"/>
        <v>17.961599999999976</v>
      </c>
      <c r="BF496" s="62">
        <f t="shared" si="258"/>
        <v>7.9615999999999758</v>
      </c>
      <c r="BG496" s="62">
        <f t="shared" si="259"/>
        <v>2.9615999999999758</v>
      </c>
      <c r="BH496" s="62">
        <f t="shared" si="260"/>
        <v>0.96159999999997581</v>
      </c>
      <c r="BI496" s="62"/>
    </row>
    <row r="497" spans="1:61" ht="30" customHeight="1">
      <c r="A497" s="83">
        <v>485</v>
      </c>
      <c r="B497" s="50" t="s">
        <v>1017</v>
      </c>
      <c r="C497" s="84" t="s">
        <v>348</v>
      </c>
      <c r="D497" s="84" t="s">
        <v>1018</v>
      </c>
      <c r="E497" s="85" t="s">
        <v>1012</v>
      </c>
      <c r="F497" s="68">
        <v>45082</v>
      </c>
      <c r="G497" s="51">
        <v>208</v>
      </c>
      <c r="H497" s="52">
        <v>26</v>
      </c>
      <c r="I497" s="53">
        <f t="shared" si="233"/>
        <v>208</v>
      </c>
      <c r="J497" s="86"/>
      <c r="K497" s="87">
        <f t="shared" si="234"/>
        <v>0</v>
      </c>
      <c r="L497" s="86"/>
      <c r="M497" s="88">
        <f t="shared" si="235"/>
        <v>0</v>
      </c>
      <c r="N497" s="89"/>
      <c r="O497" s="87">
        <f t="shared" si="236"/>
        <v>0</v>
      </c>
      <c r="P497" s="57">
        <v>0</v>
      </c>
      <c r="Q497" s="57">
        <v>0</v>
      </c>
      <c r="R497" s="54"/>
      <c r="S497" s="55">
        <v>2</v>
      </c>
      <c r="T497" s="56"/>
      <c r="U497" s="57">
        <f t="shared" si="237"/>
        <v>0</v>
      </c>
      <c r="V497" s="57">
        <v>9.6150000000000002</v>
      </c>
      <c r="W497" s="90">
        <v>7</v>
      </c>
      <c r="X497" s="56">
        <v>8</v>
      </c>
      <c r="Y497" s="91">
        <f t="shared" si="238"/>
        <v>8</v>
      </c>
      <c r="Z497" s="58"/>
      <c r="AA497" s="59"/>
      <c r="AB497" s="59">
        <v>0</v>
      </c>
      <c r="AC497" s="60">
        <f t="shared" si="239"/>
        <v>218.61500000000001</v>
      </c>
      <c r="AD497" s="60"/>
      <c r="AE497" s="61">
        <f t="shared" si="232"/>
        <v>4.3723000000000001</v>
      </c>
      <c r="AF497" s="61">
        <v>0</v>
      </c>
      <c r="AG497" s="61">
        <v>0</v>
      </c>
      <c r="AH497" s="92"/>
      <c r="AI497" s="112">
        <v>100</v>
      </c>
      <c r="AJ497" s="93">
        <f t="shared" si="240"/>
        <v>114.24270000000001</v>
      </c>
      <c r="AK497" s="94"/>
      <c r="AL497" s="62"/>
      <c r="AM497" s="63">
        <f t="shared" si="241"/>
        <v>100</v>
      </c>
      <c r="AN497" s="63">
        <f t="shared" si="242"/>
        <v>1</v>
      </c>
      <c r="AO497" s="63">
        <f t="shared" si="243"/>
        <v>0</v>
      </c>
      <c r="AP497" s="63"/>
      <c r="AQ497" s="63">
        <f t="shared" si="244"/>
        <v>0</v>
      </c>
      <c r="AR497" s="63">
        <f t="shared" si="245"/>
        <v>0</v>
      </c>
      <c r="AS497" s="63">
        <f t="shared" si="246"/>
        <v>10</v>
      </c>
      <c r="AT497" s="63">
        <f t="shared" si="247"/>
        <v>1</v>
      </c>
      <c r="AU497" s="63">
        <f t="shared" si="248"/>
        <v>0</v>
      </c>
      <c r="AV497" s="63">
        <f t="shared" si="249"/>
        <v>0</v>
      </c>
      <c r="AW497" s="63">
        <f t="shared" si="250"/>
        <v>4</v>
      </c>
      <c r="AX497" s="63">
        <f t="shared" si="251"/>
        <v>4</v>
      </c>
      <c r="AY497" s="64">
        <f t="shared" si="252"/>
        <v>0.24270000000001346</v>
      </c>
      <c r="AZ497" s="65">
        <f t="shared" si="253"/>
        <v>114.24270000000001</v>
      </c>
      <c r="BA497" s="45"/>
      <c r="BB497" s="66">
        <f t="shared" si="254"/>
        <v>114.24270000000001</v>
      </c>
      <c r="BC497" s="62">
        <f t="shared" si="255"/>
        <v>14.242700000000013</v>
      </c>
      <c r="BD497" s="62">
        <f t="shared" si="256"/>
        <v>14.242700000000013</v>
      </c>
      <c r="BE497" s="62">
        <f t="shared" si="257"/>
        <v>14.242700000000013</v>
      </c>
      <c r="BF497" s="62">
        <f t="shared" si="258"/>
        <v>4.2427000000000135</v>
      </c>
      <c r="BG497" s="62">
        <f t="shared" si="259"/>
        <v>4.2427000000000135</v>
      </c>
      <c r="BH497" s="62">
        <f t="shared" si="260"/>
        <v>0.24270000000001346</v>
      </c>
      <c r="BI497" s="62"/>
    </row>
    <row r="498" spans="1:61" ht="30" customHeight="1">
      <c r="A498" s="83">
        <v>486</v>
      </c>
      <c r="B498" s="50" t="s">
        <v>1019</v>
      </c>
      <c r="C498" s="84" t="s">
        <v>1020</v>
      </c>
      <c r="D498" s="84" t="s">
        <v>617</v>
      </c>
      <c r="E498" s="85" t="s">
        <v>1012</v>
      </c>
      <c r="F498" s="68">
        <v>45139</v>
      </c>
      <c r="G498" s="51">
        <v>208</v>
      </c>
      <c r="H498" s="52">
        <v>26</v>
      </c>
      <c r="I498" s="53">
        <f t="shared" si="233"/>
        <v>208</v>
      </c>
      <c r="J498" s="86"/>
      <c r="K498" s="87">
        <f t="shared" si="234"/>
        <v>0</v>
      </c>
      <c r="L498" s="86"/>
      <c r="M498" s="88">
        <f t="shared" si="235"/>
        <v>0</v>
      </c>
      <c r="N498" s="89"/>
      <c r="O498" s="87">
        <f t="shared" si="236"/>
        <v>0</v>
      </c>
      <c r="P498" s="57">
        <v>0</v>
      </c>
      <c r="Q498" s="57">
        <v>0</v>
      </c>
      <c r="R498" s="54"/>
      <c r="S498" s="55">
        <v>2</v>
      </c>
      <c r="T498" s="56"/>
      <c r="U498" s="57">
        <f t="shared" si="237"/>
        <v>0</v>
      </c>
      <c r="V498" s="57">
        <v>9.9420000000000002</v>
      </c>
      <c r="W498" s="90">
        <v>7</v>
      </c>
      <c r="X498" s="56">
        <v>1.17</v>
      </c>
      <c r="Y498" s="91">
        <f t="shared" si="238"/>
        <v>1.17</v>
      </c>
      <c r="Z498" s="58"/>
      <c r="AA498" s="59"/>
      <c r="AB498" s="59">
        <v>0</v>
      </c>
      <c r="AC498" s="60">
        <f t="shared" si="239"/>
        <v>225.77200000000002</v>
      </c>
      <c r="AD498" s="60"/>
      <c r="AE498" s="61">
        <f t="shared" si="232"/>
        <v>4.5154400000000008</v>
      </c>
      <c r="AF498" s="61">
        <v>0</v>
      </c>
      <c r="AG498" s="61">
        <v>0</v>
      </c>
      <c r="AH498" s="92"/>
      <c r="AI498" s="112">
        <v>100</v>
      </c>
      <c r="AJ498" s="93">
        <f t="shared" si="240"/>
        <v>121.25656000000001</v>
      </c>
      <c r="AK498" s="94"/>
      <c r="AL498" s="62"/>
      <c r="AM498" s="63">
        <f t="shared" si="241"/>
        <v>100</v>
      </c>
      <c r="AN498" s="63">
        <f t="shared" si="242"/>
        <v>1</v>
      </c>
      <c r="AO498" s="63">
        <f t="shared" si="243"/>
        <v>0</v>
      </c>
      <c r="AP498" s="63"/>
      <c r="AQ498" s="63">
        <f t="shared" si="244"/>
        <v>20</v>
      </c>
      <c r="AR498" s="63">
        <f t="shared" si="245"/>
        <v>1</v>
      </c>
      <c r="AS498" s="63">
        <f t="shared" si="246"/>
        <v>0</v>
      </c>
      <c r="AT498" s="63">
        <f t="shared" si="247"/>
        <v>0</v>
      </c>
      <c r="AU498" s="63">
        <f t="shared" si="248"/>
        <v>0</v>
      </c>
      <c r="AV498" s="63">
        <f t="shared" si="249"/>
        <v>0</v>
      </c>
      <c r="AW498" s="63">
        <f t="shared" si="250"/>
        <v>1</v>
      </c>
      <c r="AX498" s="63">
        <f t="shared" si="251"/>
        <v>1</v>
      </c>
      <c r="AY498" s="64">
        <f t="shared" si="252"/>
        <v>0.25656000000000745</v>
      </c>
      <c r="AZ498" s="65">
        <f t="shared" si="253"/>
        <v>121.25656000000001</v>
      </c>
      <c r="BA498" s="45"/>
      <c r="BB498" s="66">
        <f t="shared" si="254"/>
        <v>121.25656000000001</v>
      </c>
      <c r="BC498" s="62">
        <f t="shared" si="255"/>
        <v>21.256560000000007</v>
      </c>
      <c r="BD498" s="62">
        <f t="shared" si="256"/>
        <v>21.256560000000007</v>
      </c>
      <c r="BE498" s="62">
        <f t="shared" si="257"/>
        <v>1.2565600000000074</v>
      </c>
      <c r="BF498" s="62">
        <f t="shared" si="258"/>
        <v>1.2565600000000074</v>
      </c>
      <c r="BG498" s="62">
        <f t="shared" si="259"/>
        <v>1.2565600000000074</v>
      </c>
      <c r="BH498" s="62">
        <f t="shared" si="260"/>
        <v>0.25656000000000745</v>
      </c>
      <c r="BI498" s="62"/>
    </row>
    <row r="499" spans="1:61" ht="30" customHeight="1">
      <c r="A499" s="83">
        <v>487</v>
      </c>
      <c r="B499" s="50" t="s">
        <v>1021</v>
      </c>
      <c r="C499" s="84" t="s">
        <v>1022</v>
      </c>
      <c r="D499" s="84" t="s">
        <v>1023</v>
      </c>
      <c r="E499" s="85" t="s">
        <v>1012</v>
      </c>
      <c r="F499" s="68">
        <v>45170</v>
      </c>
      <c r="G499" s="51">
        <v>208</v>
      </c>
      <c r="H499" s="52">
        <v>26</v>
      </c>
      <c r="I499" s="53">
        <f t="shared" si="233"/>
        <v>208</v>
      </c>
      <c r="J499" s="86"/>
      <c r="K499" s="87">
        <f t="shared" si="234"/>
        <v>0</v>
      </c>
      <c r="L499" s="86"/>
      <c r="M499" s="88">
        <f t="shared" si="235"/>
        <v>0</v>
      </c>
      <c r="N499" s="89"/>
      <c r="O499" s="87">
        <f t="shared" si="236"/>
        <v>0</v>
      </c>
      <c r="P499" s="57">
        <v>0</v>
      </c>
      <c r="Q499" s="57">
        <v>0</v>
      </c>
      <c r="R499" s="54"/>
      <c r="S499" s="55">
        <v>2</v>
      </c>
      <c r="T499" s="56"/>
      <c r="U499" s="57">
        <f t="shared" si="237"/>
        <v>0</v>
      </c>
      <c r="V499" s="57">
        <v>9.7309999999999999</v>
      </c>
      <c r="W499" s="90">
        <v>7</v>
      </c>
      <c r="X499" s="56">
        <v>5.57</v>
      </c>
      <c r="Y499" s="91">
        <f t="shared" si="238"/>
        <v>5.57</v>
      </c>
      <c r="Z499" s="58"/>
      <c r="AA499" s="59"/>
      <c r="AB499" s="59">
        <v>0</v>
      </c>
      <c r="AC499" s="60">
        <f t="shared" si="239"/>
        <v>221.161</v>
      </c>
      <c r="AD499" s="60"/>
      <c r="AE499" s="61">
        <f t="shared" si="232"/>
        <v>4.4232199999999997</v>
      </c>
      <c r="AF499" s="61">
        <v>0</v>
      </c>
      <c r="AG499" s="61">
        <v>0</v>
      </c>
      <c r="AH499" s="92">
        <v>0.5</v>
      </c>
      <c r="AI499" s="112">
        <v>100</v>
      </c>
      <c r="AJ499" s="93">
        <f t="shared" si="240"/>
        <v>116.23778000000001</v>
      </c>
      <c r="AK499" s="94"/>
      <c r="AL499" s="62"/>
      <c r="AM499" s="63">
        <f t="shared" si="241"/>
        <v>100</v>
      </c>
      <c r="AN499" s="63">
        <f t="shared" si="242"/>
        <v>1</v>
      </c>
      <c r="AO499" s="63">
        <f t="shared" si="243"/>
        <v>0</v>
      </c>
      <c r="AP499" s="63"/>
      <c r="AQ499" s="63">
        <f t="shared" si="244"/>
        <v>0</v>
      </c>
      <c r="AR499" s="63">
        <f t="shared" si="245"/>
        <v>0</v>
      </c>
      <c r="AS499" s="63">
        <f t="shared" si="246"/>
        <v>10</v>
      </c>
      <c r="AT499" s="63">
        <f t="shared" si="247"/>
        <v>1</v>
      </c>
      <c r="AU499" s="63">
        <f t="shared" si="248"/>
        <v>5</v>
      </c>
      <c r="AV499" s="63">
        <f t="shared" si="249"/>
        <v>1</v>
      </c>
      <c r="AW499" s="63">
        <f t="shared" si="250"/>
        <v>1</v>
      </c>
      <c r="AX499" s="63">
        <f t="shared" si="251"/>
        <v>1</v>
      </c>
      <c r="AY499" s="64">
        <f t="shared" si="252"/>
        <v>0.23778000000001498</v>
      </c>
      <c r="AZ499" s="65">
        <f t="shared" si="253"/>
        <v>116.23778000000001</v>
      </c>
      <c r="BA499" s="45"/>
      <c r="BB499" s="66">
        <f t="shared" si="254"/>
        <v>116.23778000000001</v>
      </c>
      <c r="BC499" s="62">
        <f t="shared" si="255"/>
        <v>16.237780000000015</v>
      </c>
      <c r="BD499" s="62">
        <f t="shared" si="256"/>
        <v>16.237780000000015</v>
      </c>
      <c r="BE499" s="62">
        <f t="shared" si="257"/>
        <v>16.237780000000015</v>
      </c>
      <c r="BF499" s="62">
        <f t="shared" si="258"/>
        <v>6.237780000000015</v>
      </c>
      <c r="BG499" s="62">
        <f t="shared" si="259"/>
        <v>1.237780000000015</v>
      </c>
      <c r="BH499" s="62">
        <f t="shared" si="260"/>
        <v>0.23778000000001498</v>
      </c>
      <c r="BI499" s="62"/>
    </row>
    <row r="500" spans="1:61" ht="30" customHeight="1">
      <c r="A500" s="83">
        <v>488</v>
      </c>
      <c r="B500" s="50" t="s">
        <v>1024</v>
      </c>
      <c r="C500" s="84" t="s">
        <v>922</v>
      </c>
      <c r="D500" s="84" t="s">
        <v>1025</v>
      </c>
      <c r="E500" s="85" t="s">
        <v>1012</v>
      </c>
      <c r="F500" s="68">
        <v>45384</v>
      </c>
      <c r="G500" s="51">
        <v>208</v>
      </c>
      <c r="H500" s="52">
        <v>26</v>
      </c>
      <c r="I500" s="53">
        <f t="shared" si="233"/>
        <v>208</v>
      </c>
      <c r="J500" s="86"/>
      <c r="K500" s="87">
        <f t="shared" si="234"/>
        <v>0</v>
      </c>
      <c r="L500" s="86"/>
      <c r="M500" s="88">
        <f t="shared" si="235"/>
        <v>0</v>
      </c>
      <c r="N500" s="89"/>
      <c r="O500" s="87">
        <f t="shared" si="236"/>
        <v>0</v>
      </c>
      <c r="P500" s="57">
        <v>0</v>
      </c>
      <c r="Q500" s="57">
        <v>0</v>
      </c>
      <c r="R500" s="54"/>
      <c r="S500" s="55">
        <v>0</v>
      </c>
      <c r="T500" s="56"/>
      <c r="U500" s="57">
        <f t="shared" si="237"/>
        <v>0</v>
      </c>
      <c r="V500" s="57">
        <v>10</v>
      </c>
      <c r="W500" s="90">
        <v>7</v>
      </c>
      <c r="X500" s="56">
        <v>1.04</v>
      </c>
      <c r="Y500" s="91">
        <f t="shared" si="238"/>
        <v>1.04</v>
      </c>
      <c r="Z500" s="58"/>
      <c r="AA500" s="59"/>
      <c r="AB500" s="59">
        <v>0</v>
      </c>
      <c r="AC500" s="60">
        <f t="shared" si="239"/>
        <v>223.96</v>
      </c>
      <c r="AD500" s="60"/>
      <c r="AE500" s="61">
        <f t="shared" si="232"/>
        <v>4.4792000000000005</v>
      </c>
      <c r="AF500" s="61">
        <v>0</v>
      </c>
      <c r="AG500" s="61">
        <v>0</v>
      </c>
      <c r="AH500" s="92"/>
      <c r="AI500" s="112">
        <v>100</v>
      </c>
      <c r="AJ500" s="93">
        <f t="shared" si="240"/>
        <v>119.48080000000002</v>
      </c>
      <c r="AK500" s="94"/>
      <c r="AL500" s="62"/>
      <c r="AM500" s="63">
        <f t="shared" si="241"/>
        <v>100</v>
      </c>
      <c r="AN500" s="63">
        <f t="shared" si="242"/>
        <v>1</v>
      </c>
      <c r="AO500" s="63">
        <f t="shared" si="243"/>
        <v>0</v>
      </c>
      <c r="AP500" s="63"/>
      <c r="AQ500" s="63">
        <f t="shared" si="244"/>
        <v>0</v>
      </c>
      <c r="AR500" s="63">
        <f t="shared" si="245"/>
        <v>0</v>
      </c>
      <c r="AS500" s="63">
        <f t="shared" si="246"/>
        <v>10</v>
      </c>
      <c r="AT500" s="63">
        <f t="shared" si="247"/>
        <v>1</v>
      </c>
      <c r="AU500" s="63">
        <f t="shared" si="248"/>
        <v>5</v>
      </c>
      <c r="AV500" s="63">
        <f t="shared" si="249"/>
        <v>1</v>
      </c>
      <c r="AW500" s="63">
        <f t="shared" si="250"/>
        <v>4</v>
      </c>
      <c r="AX500" s="63">
        <f t="shared" si="251"/>
        <v>4</v>
      </c>
      <c r="AY500" s="64">
        <f t="shared" si="252"/>
        <v>0.48080000000001633</v>
      </c>
      <c r="AZ500" s="65">
        <f t="shared" si="253"/>
        <v>119.48080000000002</v>
      </c>
      <c r="BA500" s="45"/>
      <c r="BB500" s="66">
        <f t="shared" si="254"/>
        <v>119.48080000000002</v>
      </c>
      <c r="BC500" s="62">
        <f t="shared" si="255"/>
        <v>19.480800000000016</v>
      </c>
      <c r="BD500" s="62">
        <f t="shared" si="256"/>
        <v>19.480800000000016</v>
      </c>
      <c r="BE500" s="62">
        <f t="shared" si="257"/>
        <v>19.480800000000016</v>
      </c>
      <c r="BF500" s="62">
        <f t="shared" si="258"/>
        <v>9.4808000000000163</v>
      </c>
      <c r="BG500" s="62">
        <f t="shared" si="259"/>
        <v>4.4808000000000163</v>
      </c>
      <c r="BH500" s="62">
        <f t="shared" si="260"/>
        <v>0.48080000000001633</v>
      </c>
      <c r="BI500" s="62"/>
    </row>
    <row r="501" spans="1:61" ht="30" customHeight="1">
      <c r="A501" s="83">
        <v>489</v>
      </c>
      <c r="B501" s="50" t="s">
        <v>1026</v>
      </c>
      <c r="C501" s="84" t="s">
        <v>196</v>
      </c>
      <c r="D501" s="84" t="s">
        <v>1027</v>
      </c>
      <c r="E501" s="85" t="s">
        <v>1012</v>
      </c>
      <c r="F501" s="68">
        <v>45404</v>
      </c>
      <c r="G501" s="51">
        <v>208</v>
      </c>
      <c r="H501" s="52">
        <v>26</v>
      </c>
      <c r="I501" s="53">
        <f t="shared" si="233"/>
        <v>208</v>
      </c>
      <c r="J501" s="86"/>
      <c r="K501" s="87">
        <f t="shared" si="234"/>
        <v>0</v>
      </c>
      <c r="L501" s="86"/>
      <c r="M501" s="88">
        <f t="shared" si="235"/>
        <v>0</v>
      </c>
      <c r="N501" s="89"/>
      <c r="O501" s="87">
        <f t="shared" si="236"/>
        <v>0</v>
      </c>
      <c r="P501" s="57">
        <v>0</v>
      </c>
      <c r="Q501" s="57">
        <v>0</v>
      </c>
      <c r="R501" s="54"/>
      <c r="S501" s="55">
        <v>0</v>
      </c>
      <c r="T501" s="56"/>
      <c r="U501" s="57">
        <f t="shared" si="237"/>
        <v>0</v>
      </c>
      <c r="V501" s="57">
        <v>9.6150000000000002</v>
      </c>
      <c r="W501" s="90">
        <v>7</v>
      </c>
      <c r="X501" s="56">
        <v>8</v>
      </c>
      <c r="Y501" s="91">
        <f t="shared" si="238"/>
        <v>8</v>
      </c>
      <c r="Z501" s="58"/>
      <c r="AA501" s="59"/>
      <c r="AB501" s="59">
        <v>0</v>
      </c>
      <c r="AC501" s="60">
        <f t="shared" si="239"/>
        <v>216.61500000000001</v>
      </c>
      <c r="AD501" s="60"/>
      <c r="AE501" s="61">
        <f t="shared" si="232"/>
        <v>4.3323</v>
      </c>
      <c r="AF501" s="61">
        <v>0</v>
      </c>
      <c r="AG501" s="61">
        <v>0</v>
      </c>
      <c r="AH501" s="92"/>
      <c r="AI501" s="112">
        <v>100</v>
      </c>
      <c r="AJ501" s="93">
        <f t="shared" si="240"/>
        <v>112.28270000000001</v>
      </c>
      <c r="AK501" s="94"/>
      <c r="AL501" s="62"/>
      <c r="AM501" s="63">
        <f t="shared" si="241"/>
        <v>100</v>
      </c>
      <c r="AN501" s="63">
        <f t="shared" si="242"/>
        <v>1</v>
      </c>
      <c r="AO501" s="63">
        <f t="shared" si="243"/>
        <v>0</v>
      </c>
      <c r="AP501" s="63"/>
      <c r="AQ501" s="63">
        <f t="shared" si="244"/>
        <v>0</v>
      </c>
      <c r="AR501" s="63">
        <f t="shared" si="245"/>
        <v>0</v>
      </c>
      <c r="AS501" s="63">
        <f t="shared" si="246"/>
        <v>10</v>
      </c>
      <c r="AT501" s="63">
        <f t="shared" si="247"/>
        <v>1</v>
      </c>
      <c r="AU501" s="63">
        <f t="shared" si="248"/>
        <v>0</v>
      </c>
      <c r="AV501" s="63">
        <f t="shared" si="249"/>
        <v>0</v>
      </c>
      <c r="AW501" s="63">
        <f t="shared" si="250"/>
        <v>2</v>
      </c>
      <c r="AX501" s="63">
        <f t="shared" si="251"/>
        <v>2</v>
      </c>
      <c r="AY501" s="64">
        <f t="shared" si="252"/>
        <v>0.2827000000000055</v>
      </c>
      <c r="AZ501" s="65">
        <f t="shared" si="253"/>
        <v>112.28270000000001</v>
      </c>
      <c r="BA501" s="45"/>
      <c r="BB501" s="66">
        <f t="shared" si="254"/>
        <v>112.28270000000001</v>
      </c>
      <c r="BC501" s="62">
        <f t="shared" si="255"/>
        <v>12.282700000000006</v>
      </c>
      <c r="BD501" s="62">
        <f t="shared" si="256"/>
        <v>12.282700000000006</v>
      </c>
      <c r="BE501" s="62">
        <f t="shared" si="257"/>
        <v>12.282700000000006</v>
      </c>
      <c r="BF501" s="62">
        <f t="shared" si="258"/>
        <v>2.2827000000000055</v>
      </c>
      <c r="BG501" s="62">
        <f t="shared" si="259"/>
        <v>2.2827000000000055</v>
      </c>
      <c r="BH501" s="62">
        <f t="shared" si="260"/>
        <v>0.2827000000000055</v>
      </c>
      <c r="BI501" s="62"/>
    </row>
    <row r="502" spans="1:61" ht="30" customHeight="1">
      <c r="A502" s="83">
        <v>490</v>
      </c>
      <c r="B502" s="50" t="s">
        <v>1028</v>
      </c>
      <c r="C502" s="84" t="s">
        <v>1029</v>
      </c>
      <c r="D502" s="84" t="s">
        <v>107</v>
      </c>
      <c r="E502" s="85" t="s">
        <v>1012</v>
      </c>
      <c r="F502" s="68">
        <v>45511</v>
      </c>
      <c r="G502" s="51">
        <v>208</v>
      </c>
      <c r="H502" s="52">
        <v>26</v>
      </c>
      <c r="I502" s="53">
        <f t="shared" si="233"/>
        <v>208</v>
      </c>
      <c r="J502" s="86"/>
      <c r="K502" s="87">
        <f t="shared" si="234"/>
        <v>0</v>
      </c>
      <c r="L502" s="86"/>
      <c r="M502" s="88">
        <f t="shared" si="235"/>
        <v>0</v>
      </c>
      <c r="N502" s="89"/>
      <c r="O502" s="87">
        <f t="shared" si="236"/>
        <v>0</v>
      </c>
      <c r="P502" s="57">
        <v>0</v>
      </c>
      <c r="Q502" s="57">
        <v>0</v>
      </c>
      <c r="R502" s="54"/>
      <c r="S502" s="55">
        <v>0</v>
      </c>
      <c r="T502" s="56"/>
      <c r="U502" s="57">
        <f t="shared" si="237"/>
        <v>0</v>
      </c>
      <c r="V502" s="57">
        <v>9.6150000000000002</v>
      </c>
      <c r="W502" s="90">
        <v>7</v>
      </c>
      <c r="X502" s="56">
        <v>8</v>
      </c>
      <c r="Y502" s="91">
        <f t="shared" si="238"/>
        <v>8</v>
      </c>
      <c r="Z502" s="58"/>
      <c r="AA502" s="59"/>
      <c r="AB502" s="59">
        <v>3</v>
      </c>
      <c r="AC502" s="60">
        <f t="shared" si="239"/>
        <v>219.61500000000001</v>
      </c>
      <c r="AD502" s="60"/>
      <c r="AE502" s="61">
        <f t="shared" si="232"/>
        <v>4.3923000000000005</v>
      </c>
      <c r="AF502" s="61">
        <v>0</v>
      </c>
      <c r="AG502" s="61">
        <v>0</v>
      </c>
      <c r="AH502" s="92"/>
      <c r="AI502" s="112">
        <v>100</v>
      </c>
      <c r="AJ502" s="93">
        <f t="shared" si="240"/>
        <v>115.2227</v>
      </c>
      <c r="AK502" s="94"/>
      <c r="AL502" s="62"/>
      <c r="AM502" s="63">
        <f t="shared" si="241"/>
        <v>100</v>
      </c>
      <c r="AN502" s="63">
        <f t="shared" si="242"/>
        <v>1</v>
      </c>
      <c r="AO502" s="63">
        <f t="shared" si="243"/>
        <v>0</v>
      </c>
      <c r="AP502" s="63"/>
      <c r="AQ502" s="63">
        <f t="shared" si="244"/>
        <v>0</v>
      </c>
      <c r="AR502" s="63">
        <f t="shared" si="245"/>
        <v>0</v>
      </c>
      <c r="AS502" s="63">
        <f t="shared" si="246"/>
        <v>10</v>
      </c>
      <c r="AT502" s="63">
        <f t="shared" si="247"/>
        <v>1</v>
      </c>
      <c r="AU502" s="63">
        <f t="shared" si="248"/>
        <v>5</v>
      </c>
      <c r="AV502" s="63">
        <f t="shared" si="249"/>
        <v>1</v>
      </c>
      <c r="AW502" s="63">
        <f t="shared" si="250"/>
        <v>0</v>
      </c>
      <c r="AX502" s="63">
        <f t="shared" si="251"/>
        <v>0</v>
      </c>
      <c r="AY502" s="64">
        <f t="shared" si="252"/>
        <v>0.22270000000000323</v>
      </c>
      <c r="AZ502" s="65">
        <f t="shared" si="253"/>
        <v>115.2227</v>
      </c>
      <c r="BA502" s="45"/>
      <c r="BB502" s="66">
        <f t="shared" si="254"/>
        <v>115.2227</v>
      </c>
      <c r="BC502" s="62">
        <f t="shared" si="255"/>
        <v>15.222700000000003</v>
      </c>
      <c r="BD502" s="62">
        <f t="shared" si="256"/>
        <v>15.222700000000003</v>
      </c>
      <c r="BE502" s="62">
        <f t="shared" si="257"/>
        <v>15.222700000000003</v>
      </c>
      <c r="BF502" s="62">
        <f t="shared" si="258"/>
        <v>5.2227000000000032</v>
      </c>
      <c r="BG502" s="62">
        <f t="shared" si="259"/>
        <v>0.22270000000000323</v>
      </c>
      <c r="BH502" s="62">
        <f t="shared" si="260"/>
        <v>0.22270000000000323</v>
      </c>
      <c r="BI502" s="62"/>
    </row>
    <row r="503" spans="1:61" ht="30" customHeight="1">
      <c r="A503" s="83">
        <v>491</v>
      </c>
      <c r="B503" s="50" t="s">
        <v>1030</v>
      </c>
      <c r="C503" s="84" t="s">
        <v>310</v>
      </c>
      <c r="D503" s="84" t="s">
        <v>759</v>
      </c>
      <c r="E503" s="85" t="s">
        <v>1012</v>
      </c>
      <c r="F503" s="68">
        <v>45544</v>
      </c>
      <c r="G503" s="51">
        <v>208</v>
      </c>
      <c r="H503" s="52">
        <v>26</v>
      </c>
      <c r="I503" s="53">
        <f t="shared" si="233"/>
        <v>208</v>
      </c>
      <c r="J503" s="86"/>
      <c r="K503" s="87">
        <f t="shared" si="234"/>
        <v>0</v>
      </c>
      <c r="L503" s="86"/>
      <c r="M503" s="88">
        <f t="shared" si="235"/>
        <v>0</v>
      </c>
      <c r="N503" s="89"/>
      <c r="O503" s="87">
        <f t="shared" si="236"/>
        <v>0</v>
      </c>
      <c r="P503" s="57">
        <v>0</v>
      </c>
      <c r="Q503" s="57">
        <v>0</v>
      </c>
      <c r="R503" s="54"/>
      <c r="S503" s="55">
        <v>0</v>
      </c>
      <c r="T503" s="56"/>
      <c r="U503" s="57">
        <f t="shared" si="237"/>
        <v>0</v>
      </c>
      <c r="V503" s="57">
        <v>0</v>
      </c>
      <c r="W503" s="90">
        <v>7</v>
      </c>
      <c r="X503" s="56">
        <v>13.03</v>
      </c>
      <c r="Y503" s="91">
        <f t="shared" si="238"/>
        <v>13.03</v>
      </c>
      <c r="Z503" s="58"/>
      <c r="AA503" s="59"/>
      <c r="AB503" s="59">
        <v>0</v>
      </c>
      <c r="AC503" s="60">
        <f t="shared" si="239"/>
        <v>201.97</v>
      </c>
      <c r="AD503" s="60"/>
      <c r="AE503" s="61">
        <f t="shared" si="232"/>
        <v>4.0393999999999997</v>
      </c>
      <c r="AF503" s="61">
        <v>0</v>
      </c>
      <c r="AG503" s="61">
        <v>0</v>
      </c>
      <c r="AH503" s="92"/>
      <c r="AI503" s="112">
        <v>100</v>
      </c>
      <c r="AJ503" s="93">
        <f t="shared" si="240"/>
        <v>97.930599999999998</v>
      </c>
      <c r="AK503" s="94"/>
      <c r="AL503" s="62"/>
      <c r="AM503" s="63">
        <f t="shared" si="241"/>
        <v>0</v>
      </c>
      <c r="AN503" s="63">
        <f t="shared" si="242"/>
        <v>0</v>
      </c>
      <c r="AO503" s="63">
        <f t="shared" si="243"/>
        <v>0</v>
      </c>
      <c r="AP503" s="63"/>
      <c r="AQ503" s="63">
        <f t="shared" si="244"/>
        <v>80</v>
      </c>
      <c r="AR503" s="63">
        <f t="shared" si="245"/>
        <v>4</v>
      </c>
      <c r="AS503" s="63">
        <f t="shared" si="246"/>
        <v>10</v>
      </c>
      <c r="AT503" s="63">
        <f t="shared" si="247"/>
        <v>1</v>
      </c>
      <c r="AU503" s="63">
        <f t="shared" si="248"/>
        <v>5</v>
      </c>
      <c r="AV503" s="63">
        <f t="shared" si="249"/>
        <v>1</v>
      </c>
      <c r="AW503" s="63">
        <f t="shared" si="250"/>
        <v>2</v>
      </c>
      <c r="AX503" s="63">
        <f t="shared" si="251"/>
        <v>2</v>
      </c>
      <c r="AY503" s="64">
        <f t="shared" si="252"/>
        <v>0.93059999999999832</v>
      </c>
      <c r="AZ503" s="65">
        <f t="shared" si="253"/>
        <v>97.930599999999998</v>
      </c>
      <c r="BA503" s="45"/>
      <c r="BB503" s="66">
        <f t="shared" si="254"/>
        <v>97.930599999999998</v>
      </c>
      <c r="BC503" s="62">
        <f t="shared" si="255"/>
        <v>97.930599999999998</v>
      </c>
      <c r="BD503" s="62">
        <f t="shared" si="256"/>
        <v>97.930599999999998</v>
      </c>
      <c r="BE503" s="62">
        <f t="shared" si="257"/>
        <v>17.930599999999998</v>
      </c>
      <c r="BF503" s="62">
        <f t="shared" si="258"/>
        <v>7.9305999999999983</v>
      </c>
      <c r="BG503" s="62">
        <f t="shared" si="259"/>
        <v>2.9305999999999983</v>
      </c>
      <c r="BH503" s="62">
        <f t="shared" si="260"/>
        <v>0.93059999999999832</v>
      </c>
      <c r="BI503" s="62"/>
    </row>
    <row r="504" spans="1:61" ht="30" customHeight="1">
      <c r="A504" s="83">
        <v>492</v>
      </c>
      <c r="B504" s="50" t="s">
        <v>1031</v>
      </c>
      <c r="C504" s="84" t="s">
        <v>1032</v>
      </c>
      <c r="D504" s="84" t="s">
        <v>1033</v>
      </c>
      <c r="E504" s="85" t="s">
        <v>1012</v>
      </c>
      <c r="F504" s="68">
        <v>45572</v>
      </c>
      <c r="G504" s="51">
        <v>208</v>
      </c>
      <c r="H504" s="52">
        <v>26</v>
      </c>
      <c r="I504" s="53">
        <f t="shared" si="233"/>
        <v>208</v>
      </c>
      <c r="J504" s="86"/>
      <c r="K504" s="87">
        <f t="shared" si="234"/>
        <v>0</v>
      </c>
      <c r="L504" s="86"/>
      <c r="M504" s="88">
        <f t="shared" si="235"/>
        <v>0</v>
      </c>
      <c r="N504" s="89"/>
      <c r="O504" s="87">
        <f t="shared" si="236"/>
        <v>0</v>
      </c>
      <c r="P504" s="57">
        <v>0</v>
      </c>
      <c r="Q504" s="57">
        <v>0</v>
      </c>
      <c r="R504" s="54"/>
      <c r="S504" s="55">
        <v>0</v>
      </c>
      <c r="T504" s="56"/>
      <c r="U504" s="57">
        <f t="shared" si="237"/>
        <v>0</v>
      </c>
      <c r="V504" s="57">
        <v>10</v>
      </c>
      <c r="W504" s="90">
        <v>7</v>
      </c>
      <c r="X504" s="56"/>
      <c r="Y504" s="91">
        <f t="shared" si="238"/>
        <v>0</v>
      </c>
      <c r="Z504" s="58"/>
      <c r="AA504" s="59"/>
      <c r="AB504" s="59">
        <v>0</v>
      </c>
      <c r="AC504" s="60">
        <f t="shared" si="239"/>
        <v>225</v>
      </c>
      <c r="AD504" s="60"/>
      <c r="AE504" s="61">
        <f t="shared" si="232"/>
        <v>4.5</v>
      </c>
      <c r="AF504" s="61">
        <v>0</v>
      </c>
      <c r="AG504" s="61">
        <v>0</v>
      </c>
      <c r="AH504" s="92"/>
      <c r="AI504" s="112">
        <v>100</v>
      </c>
      <c r="AJ504" s="93">
        <f t="shared" si="240"/>
        <v>120.5</v>
      </c>
      <c r="AK504" s="94"/>
      <c r="AL504" s="62"/>
      <c r="AM504" s="63">
        <f t="shared" si="241"/>
        <v>100</v>
      </c>
      <c r="AN504" s="63">
        <f t="shared" si="242"/>
        <v>1</v>
      </c>
      <c r="AO504" s="63">
        <f t="shared" si="243"/>
        <v>0</v>
      </c>
      <c r="AP504" s="63"/>
      <c r="AQ504" s="63">
        <f t="shared" si="244"/>
        <v>20</v>
      </c>
      <c r="AR504" s="63">
        <f t="shared" si="245"/>
        <v>1</v>
      </c>
      <c r="AS504" s="63">
        <f t="shared" si="246"/>
        <v>0</v>
      </c>
      <c r="AT504" s="63">
        <f t="shared" si="247"/>
        <v>0</v>
      </c>
      <c r="AU504" s="63">
        <f t="shared" si="248"/>
        <v>0</v>
      </c>
      <c r="AV504" s="63">
        <f t="shared" si="249"/>
        <v>0</v>
      </c>
      <c r="AW504" s="63">
        <f t="shared" si="250"/>
        <v>0</v>
      </c>
      <c r="AX504" s="63">
        <f t="shared" si="251"/>
        <v>0</v>
      </c>
      <c r="AY504" s="64">
        <f t="shared" si="252"/>
        <v>0.5</v>
      </c>
      <c r="AZ504" s="65">
        <f t="shared" si="253"/>
        <v>120.5</v>
      </c>
      <c r="BA504" s="45"/>
      <c r="BB504" s="66">
        <f t="shared" si="254"/>
        <v>120.5</v>
      </c>
      <c r="BC504" s="62">
        <f t="shared" si="255"/>
        <v>20.5</v>
      </c>
      <c r="BD504" s="62">
        <f t="shared" si="256"/>
        <v>20.5</v>
      </c>
      <c r="BE504" s="62">
        <f t="shared" si="257"/>
        <v>0.5</v>
      </c>
      <c r="BF504" s="62">
        <f t="shared" si="258"/>
        <v>0.5</v>
      </c>
      <c r="BG504" s="62">
        <f t="shared" si="259"/>
        <v>0.5</v>
      </c>
      <c r="BH504" s="62">
        <f t="shared" si="260"/>
        <v>0.5</v>
      </c>
      <c r="BI504" s="62"/>
    </row>
    <row r="505" spans="1:61" ht="30" customHeight="1">
      <c r="A505" s="83">
        <v>493</v>
      </c>
      <c r="B505" s="50" t="s">
        <v>1035</v>
      </c>
      <c r="C505" s="84" t="s">
        <v>1036</v>
      </c>
      <c r="D505" s="84" t="s">
        <v>1037</v>
      </c>
      <c r="E505" s="85" t="s">
        <v>1034</v>
      </c>
      <c r="F505" s="68">
        <v>42856</v>
      </c>
      <c r="G505" s="51">
        <v>255</v>
      </c>
      <c r="H505" s="52">
        <v>26</v>
      </c>
      <c r="I505" s="53">
        <f t="shared" ref="I505:I514" si="261">G505/IF(H505&gt;26,30,26)*H505</f>
        <v>255.00000000000003</v>
      </c>
      <c r="J505" s="86"/>
      <c r="K505" s="87">
        <f t="shared" ref="K505:K514" si="262">G505/26/8*1.5*J505</f>
        <v>0</v>
      </c>
      <c r="L505" s="86"/>
      <c r="M505" s="88">
        <f t="shared" ref="M505:M514" si="263">G505/26/8*2*L505</f>
        <v>0</v>
      </c>
      <c r="N505" s="89"/>
      <c r="O505" s="87">
        <f t="shared" ref="O505:O514" si="264">(G505/26/8*2)*N505</f>
        <v>0</v>
      </c>
      <c r="P505" s="57">
        <v>0</v>
      </c>
      <c r="Q505" s="57">
        <v>0</v>
      </c>
      <c r="R505" s="54"/>
      <c r="S505" s="55"/>
      <c r="T505" s="56"/>
      <c r="U505" s="57">
        <f t="shared" ref="U505:U514" si="265">G505/26*T505</f>
        <v>0</v>
      </c>
      <c r="V505" s="57"/>
      <c r="W505" s="90"/>
      <c r="X505" s="56"/>
      <c r="Y505" s="91">
        <f t="shared" ref="Y505:Y514" si="266">G505/26/8*X505</f>
        <v>0</v>
      </c>
      <c r="Z505" s="58"/>
      <c r="AA505" s="59"/>
      <c r="AB505" s="59">
        <v>0</v>
      </c>
      <c r="AC505" s="60">
        <f t="shared" ref="AC505:AC514" si="267">I505+K505+M505+O505+P505+Q505+R505+S505+U505+V505+W505-Y505-Z505-AA505+AB505</f>
        <v>255.00000000000003</v>
      </c>
      <c r="AD505" s="60"/>
      <c r="AE505" s="61"/>
      <c r="AF505" s="61">
        <v>0</v>
      </c>
      <c r="AG505" s="61">
        <v>0</v>
      </c>
      <c r="AH505" s="92"/>
      <c r="AI505" s="92">
        <v>0</v>
      </c>
      <c r="AJ505" s="93">
        <f t="shared" ref="AJ505:AJ514" si="268">AC505-AE505-AD505-AF505-AG505-AH505-AI505</f>
        <v>255.00000000000003</v>
      </c>
      <c r="AK505" s="94"/>
      <c r="AL505" s="62"/>
      <c r="AM505" s="63">
        <f t="shared" ref="AM505:AM514" si="269">100*AN505</f>
        <v>200</v>
      </c>
      <c r="AN505" s="63">
        <f t="shared" ref="AN505:AN514" si="270">INT(BB505/100)</f>
        <v>2</v>
      </c>
      <c r="AO505" s="63">
        <f t="shared" ref="AO505:AO514" si="271">50*AP505</f>
        <v>0</v>
      </c>
      <c r="AP505" s="63"/>
      <c r="AQ505" s="63">
        <f t="shared" ref="AQ505:AQ514" si="272">20*AR505</f>
        <v>40</v>
      </c>
      <c r="AR505" s="63">
        <f t="shared" ref="AR505:AR514" si="273">INT(BD505/20)</f>
        <v>2</v>
      </c>
      <c r="AS505" s="63">
        <f t="shared" ref="AS505:AS514" si="274">10*AT505</f>
        <v>10</v>
      </c>
      <c r="AT505" s="63">
        <f t="shared" ref="AT505:AT514" si="275">INT(BE505/10)</f>
        <v>1</v>
      </c>
      <c r="AU505" s="63">
        <f t="shared" ref="AU505:AU514" si="276">5*AV505</f>
        <v>5</v>
      </c>
      <c r="AV505" s="63">
        <f t="shared" ref="AV505:AV514" si="277">INT(BF505/5)</f>
        <v>1</v>
      </c>
      <c r="AW505" s="63">
        <f t="shared" ref="AW505:AW514" si="278">1*AX505</f>
        <v>0</v>
      </c>
      <c r="AX505" s="63">
        <f t="shared" ref="AX505:AX514" si="279">INT(BG505/1)</f>
        <v>0</v>
      </c>
      <c r="AY505" s="64">
        <f t="shared" ref="AY505:AY514" si="280">BH505</f>
        <v>2.8421709430404007E-14</v>
      </c>
      <c r="AZ505" s="65">
        <f t="shared" ref="AZ505:AZ514" si="281">AM505+AO505+AQ505+AS505+AU505+AW505+AY505</f>
        <v>255.00000000000003</v>
      </c>
      <c r="BA505" s="45"/>
      <c r="BB505" s="66">
        <f t="shared" ref="BB505:BB514" si="282">AJ505-0</f>
        <v>255.00000000000003</v>
      </c>
      <c r="BC505" s="62">
        <f t="shared" ref="BC505:BC514" si="283">BB505-AM505</f>
        <v>55.000000000000028</v>
      </c>
      <c r="BD505" s="62">
        <f t="shared" ref="BD505:BD514" si="284">BC505-AO505</f>
        <v>55.000000000000028</v>
      </c>
      <c r="BE505" s="62">
        <f t="shared" ref="BE505:BE514" si="285">BD505-AQ505</f>
        <v>15.000000000000028</v>
      </c>
      <c r="BF505" s="62">
        <f t="shared" ref="BF505:BF514" si="286">BE505-AS505</f>
        <v>5.0000000000000284</v>
      </c>
      <c r="BG505" s="62">
        <f t="shared" ref="BG505:BG514" si="287">BF505-AU505</f>
        <v>2.8421709430404007E-14</v>
      </c>
      <c r="BH505" s="62">
        <f t="shared" ref="BH505:BH514" si="288">BG505-AW505</f>
        <v>2.8421709430404007E-14</v>
      </c>
      <c r="BI505" s="62"/>
    </row>
    <row r="506" spans="1:61" ht="30" customHeight="1">
      <c r="A506" s="83">
        <v>494</v>
      </c>
      <c r="B506" s="50" t="s">
        <v>1038</v>
      </c>
      <c r="C506" s="84" t="s">
        <v>569</v>
      </c>
      <c r="D506" s="84" t="s">
        <v>131</v>
      </c>
      <c r="E506" s="85" t="s">
        <v>1034</v>
      </c>
      <c r="F506" s="68">
        <v>43010</v>
      </c>
      <c r="G506" s="51">
        <v>255</v>
      </c>
      <c r="H506" s="52">
        <v>26</v>
      </c>
      <c r="I506" s="53">
        <f t="shared" si="261"/>
        <v>255.00000000000003</v>
      </c>
      <c r="J506" s="86"/>
      <c r="K506" s="87">
        <f t="shared" si="262"/>
        <v>0</v>
      </c>
      <c r="L506" s="86"/>
      <c r="M506" s="88">
        <f t="shared" si="263"/>
        <v>0</v>
      </c>
      <c r="N506" s="89"/>
      <c r="O506" s="87">
        <f t="shared" si="264"/>
        <v>0</v>
      </c>
      <c r="P506" s="57">
        <v>0</v>
      </c>
      <c r="Q506" s="57">
        <v>0</v>
      </c>
      <c r="R506" s="54"/>
      <c r="S506" s="55"/>
      <c r="T506" s="56"/>
      <c r="U506" s="57">
        <f t="shared" si="265"/>
        <v>0</v>
      </c>
      <c r="V506" s="57"/>
      <c r="W506" s="90"/>
      <c r="X506" s="56"/>
      <c r="Y506" s="91">
        <f t="shared" si="266"/>
        <v>0</v>
      </c>
      <c r="Z506" s="58"/>
      <c r="AA506" s="59"/>
      <c r="AB506" s="59">
        <v>0</v>
      </c>
      <c r="AC506" s="60">
        <f t="shared" si="267"/>
        <v>255.00000000000003</v>
      </c>
      <c r="AD506" s="60"/>
      <c r="AE506" s="61">
        <f t="shared" ref="AE506:AE569" si="289">IF(AC506&gt;=300,300*2%,IF(AC506&lt;=0,0*2%,IF(AC506&lt;=100,100*2%,SUM(AC506*2%))))</f>
        <v>5.1000000000000005</v>
      </c>
      <c r="AF506" s="61">
        <v>0</v>
      </c>
      <c r="AG506" s="61">
        <v>0</v>
      </c>
      <c r="AH506" s="92"/>
      <c r="AI506" s="92">
        <v>0</v>
      </c>
      <c r="AJ506" s="93">
        <f t="shared" si="268"/>
        <v>249.90000000000003</v>
      </c>
      <c r="AK506" s="94"/>
      <c r="AL506" s="62"/>
      <c r="AM506" s="63">
        <f t="shared" si="269"/>
        <v>200</v>
      </c>
      <c r="AN506" s="63">
        <f t="shared" si="270"/>
        <v>2</v>
      </c>
      <c r="AO506" s="63">
        <f t="shared" si="271"/>
        <v>0</v>
      </c>
      <c r="AP506" s="63"/>
      <c r="AQ506" s="63">
        <f t="shared" si="272"/>
        <v>40</v>
      </c>
      <c r="AR506" s="63">
        <f t="shared" si="273"/>
        <v>2</v>
      </c>
      <c r="AS506" s="63">
        <f t="shared" si="274"/>
        <v>0</v>
      </c>
      <c r="AT506" s="63">
        <f t="shared" si="275"/>
        <v>0</v>
      </c>
      <c r="AU506" s="63">
        <f t="shared" si="276"/>
        <v>5</v>
      </c>
      <c r="AV506" s="63">
        <f t="shared" si="277"/>
        <v>1</v>
      </c>
      <c r="AW506" s="63">
        <f t="shared" si="278"/>
        <v>4</v>
      </c>
      <c r="AX506" s="63">
        <f t="shared" si="279"/>
        <v>4</v>
      </c>
      <c r="AY506" s="64">
        <f t="shared" si="280"/>
        <v>0.90000000000003411</v>
      </c>
      <c r="AZ506" s="65">
        <f t="shared" si="281"/>
        <v>249.90000000000003</v>
      </c>
      <c r="BA506" s="45"/>
      <c r="BB506" s="66">
        <f t="shared" si="282"/>
        <v>249.90000000000003</v>
      </c>
      <c r="BC506" s="62">
        <f t="shared" si="283"/>
        <v>49.900000000000034</v>
      </c>
      <c r="BD506" s="62">
        <f t="shared" si="284"/>
        <v>49.900000000000034</v>
      </c>
      <c r="BE506" s="62">
        <f t="shared" si="285"/>
        <v>9.9000000000000341</v>
      </c>
      <c r="BF506" s="62">
        <f t="shared" si="286"/>
        <v>9.9000000000000341</v>
      </c>
      <c r="BG506" s="62">
        <f t="shared" si="287"/>
        <v>4.9000000000000341</v>
      </c>
      <c r="BH506" s="62">
        <f t="shared" si="288"/>
        <v>0.90000000000003411</v>
      </c>
      <c r="BI506" s="62"/>
    </row>
    <row r="507" spans="1:61" ht="30" customHeight="1">
      <c r="A507" s="83">
        <v>495</v>
      </c>
      <c r="B507" s="50" t="s">
        <v>1039</v>
      </c>
      <c r="C507" s="84" t="s">
        <v>1040</v>
      </c>
      <c r="D507" s="84" t="s">
        <v>985</v>
      </c>
      <c r="E507" s="85" t="s">
        <v>1034</v>
      </c>
      <c r="F507" s="68">
        <v>43010</v>
      </c>
      <c r="G507" s="51">
        <v>255</v>
      </c>
      <c r="H507" s="52">
        <v>26</v>
      </c>
      <c r="I507" s="53">
        <f t="shared" si="261"/>
        <v>255.00000000000003</v>
      </c>
      <c r="J507" s="86"/>
      <c r="K507" s="87">
        <f t="shared" si="262"/>
        <v>0</v>
      </c>
      <c r="L507" s="86"/>
      <c r="M507" s="88">
        <f t="shared" si="263"/>
        <v>0</v>
      </c>
      <c r="N507" s="89"/>
      <c r="O507" s="87">
        <f t="shared" si="264"/>
        <v>0</v>
      </c>
      <c r="P507" s="57">
        <v>0</v>
      </c>
      <c r="Q507" s="57">
        <v>0</v>
      </c>
      <c r="R507" s="54"/>
      <c r="S507" s="55"/>
      <c r="T507" s="56"/>
      <c r="U507" s="57">
        <f t="shared" si="265"/>
        <v>0</v>
      </c>
      <c r="V507" s="57"/>
      <c r="W507" s="90"/>
      <c r="X507" s="56"/>
      <c r="Y507" s="91">
        <f t="shared" si="266"/>
        <v>0</v>
      </c>
      <c r="Z507" s="58"/>
      <c r="AA507" s="59"/>
      <c r="AB507" s="59">
        <v>0</v>
      </c>
      <c r="AC507" s="60">
        <f t="shared" si="267"/>
        <v>255.00000000000003</v>
      </c>
      <c r="AD507" s="60"/>
      <c r="AE507" s="61">
        <f t="shared" si="289"/>
        <v>5.1000000000000005</v>
      </c>
      <c r="AF507" s="61">
        <v>0</v>
      </c>
      <c r="AG507" s="61">
        <v>0</v>
      </c>
      <c r="AH507" s="92"/>
      <c r="AI507" s="92">
        <v>0</v>
      </c>
      <c r="AJ507" s="93">
        <f t="shared" si="268"/>
        <v>249.90000000000003</v>
      </c>
      <c r="AK507" s="94"/>
      <c r="AL507" s="62"/>
      <c r="AM507" s="63">
        <f t="shared" si="269"/>
        <v>200</v>
      </c>
      <c r="AN507" s="63">
        <f t="shared" si="270"/>
        <v>2</v>
      </c>
      <c r="AO507" s="63">
        <f t="shared" si="271"/>
        <v>0</v>
      </c>
      <c r="AP507" s="63"/>
      <c r="AQ507" s="63">
        <f t="shared" si="272"/>
        <v>40</v>
      </c>
      <c r="AR507" s="63">
        <f t="shared" si="273"/>
        <v>2</v>
      </c>
      <c r="AS507" s="63">
        <f t="shared" si="274"/>
        <v>0</v>
      </c>
      <c r="AT507" s="63">
        <f t="shared" si="275"/>
        <v>0</v>
      </c>
      <c r="AU507" s="63">
        <f t="shared" si="276"/>
        <v>5</v>
      </c>
      <c r="AV507" s="63">
        <f t="shared" si="277"/>
        <v>1</v>
      </c>
      <c r="AW507" s="63">
        <f t="shared" si="278"/>
        <v>4</v>
      </c>
      <c r="AX507" s="63">
        <f t="shared" si="279"/>
        <v>4</v>
      </c>
      <c r="AY507" s="64">
        <f t="shared" si="280"/>
        <v>0.90000000000003411</v>
      </c>
      <c r="AZ507" s="65">
        <f t="shared" si="281"/>
        <v>249.90000000000003</v>
      </c>
      <c r="BA507" s="45"/>
      <c r="BB507" s="66">
        <f t="shared" si="282"/>
        <v>249.90000000000003</v>
      </c>
      <c r="BC507" s="62">
        <f t="shared" si="283"/>
        <v>49.900000000000034</v>
      </c>
      <c r="BD507" s="62">
        <f t="shared" si="284"/>
        <v>49.900000000000034</v>
      </c>
      <c r="BE507" s="62">
        <f t="shared" si="285"/>
        <v>9.9000000000000341</v>
      </c>
      <c r="BF507" s="62">
        <f t="shared" si="286"/>
        <v>9.9000000000000341</v>
      </c>
      <c r="BG507" s="62">
        <f t="shared" si="287"/>
        <v>4.9000000000000341</v>
      </c>
      <c r="BH507" s="62">
        <f t="shared" si="288"/>
        <v>0.90000000000003411</v>
      </c>
      <c r="BI507" s="62"/>
    </row>
    <row r="508" spans="1:61" ht="30" customHeight="1">
      <c r="A508" s="83">
        <v>496</v>
      </c>
      <c r="B508" s="50">
        <v>1502</v>
      </c>
      <c r="C508" s="84" t="s">
        <v>1042</v>
      </c>
      <c r="D508" s="84" t="s">
        <v>790</v>
      </c>
      <c r="E508" s="85" t="s">
        <v>1041</v>
      </c>
      <c r="F508" s="68">
        <v>39783</v>
      </c>
      <c r="G508" s="51">
        <v>210</v>
      </c>
      <c r="H508" s="52">
        <v>26</v>
      </c>
      <c r="I508" s="53">
        <f t="shared" si="261"/>
        <v>210</v>
      </c>
      <c r="J508" s="86"/>
      <c r="K508" s="87">
        <f t="shared" si="262"/>
        <v>0</v>
      </c>
      <c r="L508" s="86"/>
      <c r="M508" s="88">
        <f t="shared" si="263"/>
        <v>0</v>
      </c>
      <c r="N508" s="89"/>
      <c r="O508" s="87">
        <f t="shared" si="264"/>
        <v>0</v>
      </c>
      <c r="P508" s="57">
        <v>0</v>
      </c>
      <c r="Q508" s="57">
        <v>0</v>
      </c>
      <c r="R508" s="54">
        <v>190</v>
      </c>
      <c r="S508" s="55">
        <v>11</v>
      </c>
      <c r="T508" s="56"/>
      <c r="U508" s="57">
        <f t="shared" si="265"/>
        <v>0</v>
      </c>
      <c r="V508" s="57">
        <v>10</v>
      </c>
      <c r="W508" s="90">
        <v>7</v>
      </c>
      <c r="X508" s="56">
        <v>3</v>
      </c>
      <c r="Y508" s="91">
        <f t="shared" si="266"/>
        <v>3.0288461538461537</v>
      </c>
      <c r="Z508" s="58"/>
      <c r="AA508" s="59"/>
      <c r="AB508" s="59">
        <v>0</v>
      </c>
      <c r="AC508" s="60">
        <f t="shared" si="267"/>
        <v>424.97115384615387</v>
      </c>
      <c r="AD508" s="60"/>
      <c r="AE508" s="61">
        <f t="shared" si="289"/>
        <v>6</v>
      </c>
      <c r="AF508" s="61">
        <v>0</v>
      </c>
      <c r="AG508" s="61">
        <v>0</v>
      </c>
      <c r="AH508" s="92"/>
      <c r="AI508" s="112">
        <v>100</v>
      </c>
      <c r="AJ508" s="93">
        <f t="shared" si="268"/>
        <v>318.97115384615387</v>
      </c>
      <c r="AK508" s="94"/>
      <c r="AL508" s="62"/>
      <c r="AM508" s="63">
        <f t="shared" si="269"/>
        <v>300</v>
      </c>
      <c r="AN508" s="63">
        <f t="shared" si="270"/>
        <v>3</v>
      </c>
      <c r="AO508" s="63">
        <f t="shared" si="271"/>
        <v>0</v>
      </c>
      <c r="AP508" s="63"/>
      <c r="AQ508" s="63">
        <f t="shared" si="272"/>
        <v>0</v>
      </c>
      <c r="AR508" s="63">
        <f t="shared" si="273"/>
        <v>0</v>
      </c>
      <c r="AS508" s="63">
        <f t="shared" si="274"/>
        <v>10</v>
      </c>
      <c r="AT508" s="63">
        <f t="shared" si="275"/>
        <v>1</v>
      </c>
      <c r="AU508" s="63">
        <f t="shared" si="276"/>
        <v>5</v>
      </c>
      <c r="AV508" s="63">
        <f t="shared" si="277"/>
        <v>1</v>
      </c>
      <c r="AW508" s="63">
        <f t="shared" si="278"/>
        <v>3</v>
      </c>
      <c r="AX508" s="63">
        <f t="shared" si="279"/>
        <v>3</v>
      </c>
      <c r="AY508" s="64">
        <f t="shared" si="280"/>
        <v>0.97115384615386802</v>
      </c>
      <c r="AZ508" s="65">
        <f t="shared" si="281"/>
        <v>318.97115384615387</v>
      </c>
      <c r="BA508" s="45"/>
      <c r="BB508" s="66">
        <f t="shared" si="282"/>
        <v>318.97115384615387</v>
      </c>
      <c r="BC508" s="62">
        <f t="shared" si="283"/>
        <v>18.971153846153868</v>
      </c>
      <c r="BD508" s="62">
        <f t="shared" si="284"/>
        <v>18.971153846153868</v>
      </c>
      <c r="BE508" s="62">
        <f t="shared" si="285"/>
        <v>18.971153846153868</v>
      </c>
      <c r="BF508" s="62">
        <f t="shared" si="286"/>
        <v>8.971153846153868</v>
      </c>
      <c r="BG508" s="62">
        <f t="shared" si="287"/>
        <v>3.971153846153868</v>
      </c>
      <c r="BH508" s="62">
        <f t="shared" si="288"/>
        <v>0.97115384615386802</v>
      </c>
      <c r="BI508" s="62"/>
    </row>
    <row r="509" spans="1:61" ht="30" customHeight="1">
      <c r="A509" s="83">
        <v>497</v>
      </c>
      <c r="B509" s="50">
        <v>751</v>
      </c>
      <c r="C509" s="84" t="s">
        <v>640</v>
      </c>
      <c r="D509" s="84" t="s">
        <v>1043</v>
      </c>
      <c r="E509" s="85" t="s">
        <v>1041</v>
      </c>
      <c r="F509" s="68">
        <v>36535</v>
      </c>
      <c r="G509" s="51">
        <v>220</v>
      </c>
      <c r="H509" s="52">
        <v>26</v>
      </c>
      <c r="I509" s="53">
        <f t="shared" si="261"/>
        <v>220</v>
      </c>
      <c r="J509" s="86"/>
      <c r="K509" s="87">
        <f t="shared" si="262"/>
        <v>0</v>
      </c>
      <c r="L509" s="86"/>
      <c r="M509" s="88">
        <f t="shared" si="263"/>
        <v>0</v>
      </c>
      <c r="N509" s="89"/>
      <c r="O509" s="87">
        <f t="shared" si="264"/>
        <v>0</v>
      </c>
      <c r="P509" s="57">
        <v>0</v>
      </c>
      <c r="Q509" s="57">
        <v>0</v>
      </c>
      <c r="R509" s="54">
        <v>190</v>
      </c>
      <c r="S509" s="55">
        <v>11</v>
      </c>
      <c r="T509" s="56"/>
      <c r="U509" s="57">
        <f t="shared" si="265"/>
        <v>0</v>
      </c>
      <c r="V509" s="57">
        <v>10</v>
      </c>
      <c r="W509" s="90">
        <v>7</v>
      </c>
      <c r="X509" s="56">
        <v>2.04</v>
      </c>
      <c r="Y509" s="91">
        <f t="shared" si="266"/>
        <v>2.1576923076923076</v>
      </c>
      <c r="Z509" s="58"/>
      <c r="AA509" s="59"/>
      <c r="AB509" s="59">
        <v>0</v>
      </c>
      <c r="AC509" s="60">
        <f t="shared" si="267"/>
        <v>435.84230769230771</v>
      </c>
      <c r="AD509" s="60"/>
      <c r="AE509" s="61">
        <f t="shared" si="289"/>
        <v>6</v>
      </c>
      <c r="AF509" s="61">
        <v>0</v>
      </c>
      <c r="AG509" s="61">
        <v>0</v>
      </c>
      <c r="AH509" s="92"/>
      <c r="AI509" s="112">
        <v>100</v>
      </c>
      <c r="AJ509" s="93">
        <f t="shared" si="268"/>
        <v>329.84230769230771</v>
      </c>
      <c r="AK509" s="94"/>
      <c r="AL509" s="62"/>
      <c r="AM509" s="63">
        <f t="shared" si="269"/>
        <v>300</v>
      </c>
      <c r="AN509" s="63">
        <f t="shared" si="270"/>
        <v>3</v>
      </c>
      <c r="AO509" s="63">
        <f t="shared" si="271"/>
        <v>0</v>
      </c>
      <c r="AP509" s="63"/>
      <c r="AQ509" s="63">
        <f t="shared" si="272"/>
        <v>20</v>
      </c>
      <c r="AR509" s="63">
        <f t="shared" si="273"/>
        <v>1</v>
      </c>
      <c r="AS509" s="63">
        <f t="shared" si="274"/>
        <v>0</v>
      </c>
      <c r="AT509" s="63">
        <f t="shared" si="275"/>
        <v>0</v>
      </c>
      <c r="AU509" s="63">
        <f t="shared" si="276"/>
        <v>5</v>
      </c>
      <c r="AV509" s="63">
        <f t="shared" si="277"/>
        <v>1</v>
      </c>
      <c r="AW509" s="63">
        <f t="shared" si="278"/>
        <v>4</v>
      </c>
      <c r="AX509" s="63">
        <f t="shared" si="279"/>
        <v>4</v>
      </c>
      <c r="AY509" s="64">
        <f t="shared" si="280"/>
        <v>0.8423076923077133</v>
      </c>
      <c r="AZ509" s="65">
        <f t="shared" si="281"/>
        <v>329.84230769230771</v>
      </c>
      <c r="BA509" s="45"/>
      <c r="BB509" s="66">
        <f t="shared" si="282"/>
        <v>329.84230769230771</v>
      </c>
      <c r="BC509" s="62">
        <f t="shared" si="283"/>
        <v>29.842307692307713</v>
      </c>
      <c r="BD509" s="62">
        <f t="shared" si="284"/>
        <v>29.842307692307713</v>
      </c>
      <c r="BE509" s="62">
        <f t="shared" si="285"/>
        <v>9.8423076923077133</v>
      </c>
      <c r="BF509" s="62">
        <f t="shared" si="286"/>
        <v>9.8423076923077133</v>
      </c>
      <c r="BG509" s="62">
        <f t="shared" si="287"/>
        <v>4.8423076923077133</v>
      </c>
      <c r="BH509" s="62">
        <f t="shared" si="288"/>
        <v>0.8423076923077133</v>
      </c>
      <c r="BI509" s="62"/>
    </row>
    <row r="510" spans="1:61" ht="30" customHeight="1">
      <c r="A510" s="83">
        <v>498</v>
      </c>
      <c r="B510" s="50">
        <v>9548</v>
      </c>
      <c r="C510" s="84" t="s">
        <v>1044</v>
      </c>
      <c r="D510" s="84" t="s">
        <v>1045</v>
      </c>
      <c r="E510" s="85" t="s">
        <v>1041</v>
      </c>
      <c r="F510" s="68">
        <v>44044</v>
      </c>
      <c r="G510" s="51">
        <v>210</v>
      </c>
      <c r="H510" s="52">
        <v>26</v>
      </c>
      <c r="I510" s="53">
        <f t="shared" si="261"/>
        <v>210</v>
      </c>
      <c r="J510" s="86"/>
      <c r="K510" s="87">
        <f t="shared" si="262"/>
        <v>0</v>
      </c>
      <c r="L510" s="86"/>
      <c r="M510" s="88">
        <f t="shared" si="263"/>
        <v>0</v>
      </c>
      <c r="N510" s="89"/>
      <c r="O510" s="87">
        <f t="shared" si="264"/>
        <v>0</v>
      </c>
      <c r="P510" s="57">
        <v>0</v>
      </c>
      <c r="Q510" s="57">
        <v>0</v>
      </c>
      <c r="R510" s="54">
        <v>200</v>
      </c>
      <c r="S510" s="55">
        <v>5</v>
      </c>
      <c r="T510" s="56"/>
      <c r="U510" s="57">
        <f t="shared" si="265"/>
        <v>0</v>
      </c>
      <c r="V510" s="57">
        <v>9.7230000000000008</v>
      </c>
      <c r="W510" s="90">
        <v>7</v>
      </c>
      <c r="X510" s="56">
        <v>5.75</v>
      </c>
      <c r="Y510" s="91">
        <f t="shared" si="266"/>
        <v>5.8052884615384617</v>
      </c>
      <c r="Z510" s="58"/>
      <c r="AA510" s="59"/>
      <c r="AB510" s="59">
        <v>0</v>
      </c>
      <c r="AC510" s="60">
        <f t="shared" si="267"/>
        <v>425.91771153846156</v>
      </c>
      <c r="AD510" s="60"/>
      <c r="AE510" s="61">
        <f t="shared" si="289"/>
        <v>6</v>
      </c>
      <c r="AF510" s="61">
        <v>0</v>
      </c>
      <c r="AG510" s="61">
        <v>0</v>
      </c>
      <c r="AH510" s="92"/>
      <c r="AI510" s="112">
        <v>100</v>
      </c>
      <c r="AJ510" s="93">
        <f t="shared" si="268"/>
        <v>319.91771153846156</v>
      </c>
      <c r="AK510" s="94"/>
      <c r="AL510" s="62"/>
      <c r="AM510" s="63">
        <f t="shared" si="269"/>
        <v>300</v>
      </c>
      <c r="AN510" s="63">
        <f t="shared" si="270"/>
        <v>3</v>
      </c>
      <c r="AO510" s="63">
        <f t="shared" si="271"/>
        <v>0</v>
      </c>
      <c r="AP510" s="63"/>
      <c r="AQ510" s="63">
        <f t="shared" si="272"/>
        <v>0</v>
      </c>
      <c r="AR510" s="63">
        <f t="shared" si="273"/>
        <v>0</v>
      </c>
      <c r="AS510" s="63">
        <f t="shared" si="274"/>
        <v>10</v>
      </c>
      <c r="AT510" s="63">
        <f t="shared" si="275"/>
        <v>1</v>
      </c>
      <c r="AU510" s="63">
        <f t="shared" si="276"/>
        <v>5</v>
      </c>
      <c r="AV510" s="63">
        <f t="shared" si="277"/>
        <v>1</v>
      </c>
      <c r="AW510" s="63">
        <f t="shared" si="278"/>
        <v>4</v>
      </c>
      <c r="AX510" s="63">
        <f t="shared" si="279"/>
        <v>4</v>
      </c>
      <c r="AY510" s="64">
        <f t="shared" si="280"/>
        <v>0.91771153846156039</v>
      </c>
      <c r="AZ510" s="65">
        <f t="shared" si="281"/>
        <v>319.91771153846156</v>
      </c>
      <c r="BA510" s="45"/>
      <c r="BB510" s="66">
        <f t="shared" si="282"/>
        <v>319.91771153846156</v>
      </c>
      <c r="BC510" s="62">
        <f t="shared" si="283"/>
        <v>19.91771153846156</v>
      </c>
      <c r="BD510" s="62">
        <f t="shared" si="284"/>
        <v>19.91771153846156</v>
      </c>
      <c r="BE510" s="62">
        <f t="shared" si="285"/>
        <v>19.91771153846156</v>
      </c>
      <c r="BF510" s="62">
        <f t="shared" si="286"/>
        <v>9.9177115384615604</v>
      </c>
      <c r="BG510" s="62">
        <f t="shared" si="287"/>
        <v>4.9177115384615604</v>
      </c>
      <c r="BH510" s="62">
        <f t="shared" si="288"/>
        <v>0.91771153846156039</v>
      </c>
      <c r="BI510" s="62"/>
    </row>
    <row r="511" spans="1:61" ht="30" customHeight="1">
      <c r="A511" s="83">
        <v>499</v>
      </c>
      <c r="B511" s="50" t="s">
        <v>1046</v>
      </c>
      <c r="C511" s="84" t="s">
        <v>1047</v>
      </c>
      <c r="D511" s="84" t="s">
        <v>1048</v>
      </c>
      <c r="E511" s="85" t="s">
        <v>1041</v>
      </c>
      <c r="F511" s="68">
        <v>45231</v>
      </c>
      <c r="G511" s="51">
        <v>300</v>
      </c>
      <c r="H511" s="52">
        <v>26</v>
      </c>
      <c r="I511" s="53">
        <f t="shared" si="261"/>
        <v>300</v>
      </c>
      <c r="J511" s="86"/>
      <c r="K511" s="87">
        <f t="shared" si="262"/>
        <v>0</v>
      </c>
      <c r="L511" s="86"/>
      <c r="M511" s="88">
        <f t="shared" si="263"/>
        <v>0</v>
      </c>
      <c r="N511" s="89"/>
      <c r="O511" s="87">
        <f t="shared" si="264"/>
        <v>0</v>
      </c>
      <c r="P511" s="57">
        <v>0</v>
      </c>
      <c r="Q511" s="57">
        <v>0</v>
      </c>
      <c r="R511" s="54">
        <v>170</v>
      </c>
      <c r="S511" s="55">
        <v>2</v>
      </c>
      <c r="T511" s="56"/>
      <c r="U511" s="57">
        <f t="shared" si="265"/>
        <v>0</v>
      </c>
      <c r="V511" s="57">
        <v>9.6999999999999993</v>
      </c>
      <c r="W511" s="90">
        <v>7</v>
      </c>
      <c r="X511" s="56">
        <v>6.23</v>
      </c>
      <c r="Y511" s="91">
        <f t="shared" si="266"/>
        <v>8.9855769230769234</v>
      </c>
      <c r="Z511" s="58"/>
      <c r="AA511" s="59"/>
      <c r="AB511" s="59">
        <v>0</v>
      </c>
      <c r="AC511" s="60">
        <f t="shared" si="267"/>
        <v>479.71442307692308</v>
      </c>
      <c r="AD511" s="60"/>
      <c r="AE511" s="61">
        <f t="shared" si="289"/>
        <v>6</v>
      </c>
      <c r="AF511" s="61">
        <v>0</v>
      </c>
      <c r="AG511" s="61">
        <v>0</v>
      </c>
      <c r="AH511" s="92"/>
      <c r="AI511" s="112">
        <v>100</v>
      </c>
      <c r="AJ511" s="93">
        <f t="shared" si="268"/>
        <v>373.71442307692308</v>
      </c>
      <c r="AK511" s="94"/>
      <c r="AL511" s="62"/>
      <c r="AM511" s="63">
        <f t="shared" si="269"/>
        <v>300</v>
      </c>
      <c r="AN511" s="63">
        <f t="shared" si="270"/>
        <v>3</v>
      </c>
      <c r="AO511" s="63">
        <f t="shared" si="271"/>
        <v>0</v>
      </c>
      <c r="AP511" s="63"/>
      <c r="AQ511" s="63">
        <f t="shared" si="272"/>
        <v>60</v>
      </c>
      <c r="AR511" s="63">
        <f t="shared" si="273"/>
        <v>3</v>
      </c>
      <c r="AS511" s="63">
        <f t="shared" si="274"/>
        <v>10</v>
      </c>
      <c r="AT511" s="63">
        <f t="shared" si="275"/>
        <v>1</v>
      </c>
      <c r="AU511" s="63">
        <f t="shared" si="276"/>
        <v>0</v>
      </c>
      <c r="AV511" s="63">
        <f t="shared" si="277"/>
        <v>0</v>
      </c>
      <c r="AW511" s="63">
        <f t="shared" si="278"/>
        <v>3</v>
      </c>
      <c r="AX511" s="63">
        <f t="shared" si="279"/>
        <v>3</v>
      </c>
      <c r="AY511" s="64">
        <f t="shared" si="280"/>
        <v>0.71442307692308304</v>
      </c>
      <c r="AZ511" s="65">
        <f t="shared" si="281"/>
        <v>373.71442307692308</v>
      </c>
      <c r="BA511" s="45"/>
      <c r="BB511" s="66">
        <f t="shared" si="282"/>
        <v>373.71442307692308</v>
      </c>
      <c r="BC511" s="62">
        <f t="shared" si="283"/>
        <v>73.714423076923083</v>
      </c>
      <c r="BD511" s="62">
        <f t="shared" si="284"/>
        <v>73.714423076923083</v>
      </c>
      <c r="BE511" s="62">
        <f t="shared" si="285"/>
        <v>13.714423076923083</v>
      </c>
      <c r="BF511" s="62">
        <f t="shared" si="286"/>
        <v>3.714423076923083</v>
      </c>
      <c r="BG511" s="62">
        <f t="shared" si="287"/>
        <v>3.714423076923083</v>
      </c>
      <c r="BH511" s="62">
        <f t="shared" si="288"/>
        <v>0.71442307692308304</v>
      </c>
      <c r="BI511" s="62"/>
    </row>
    <row r="512" spans="1:61" ht="30" customHeight="1">
      <c r="A512" s="83">
        <v>500</v>
      </c>
      <c r="B512" s="50" t="s">
        <v>1050</v>
      </c>
      <c r="C512" s="84" t="s">
        <v>297</v>
      </c>
      <c r="D512" s="84" t="s">
        <v>1051</v>
      </c>
      <c r="E512" s="85" t="s">
        <v>1049</v>
      </c>
      <c r="F512" s="68">
        <v>41369</v>
      </c>
      <c r="G512" s="51">
        <v>290</v>
      </c>
      <c r="H512" s="52">
        <v>26</v>
      </c>
      <c r="I512" s="53">
        <f t="shared" si="261"/>
        <v>290</v>
      </c>
      <c r="J512" s="86"/>
      <c r="K512" s="87">
        <f t="shared" si="262"/>
        <v>0</v>
      </c>
      <c r="L512" s="86"/>
      <c r="M512" s="88">
        <f t="shared" si="263"/>
        <v>0</v>
      </c>
      <c r="N512" s="89"/>
      <c r="O512" s="87">
        <f t="shared" si="264"/>
        <v>0</v>
      </c>
      <c r="P512" s="57">
        <v>0</v>
      </c>
      <c r="Q512" s="57">
        <v>0</v>
      </c>
      <c r="R512" s="54"/>
      <c r="S512" s="55"/>
      <c r="T512" s="56"/>
      <c r="U512" s="57">
        <f t="shared" si="265"/>
        <v>0</v>
      </c>
      <c r="V512" s="57"/>
      <c r="W512" s="90"/>
      <c r="X512" s="56"/>
      <c r="Y512" s="91">
        <f t="shared" si="266"/>
        <v>0</v>
      </c>
      <c r="Z512" s="58"/>
      <c r="AA512" s="59"/>
      <c r="AB512" s="59"/>
      <c r="AC512" s="60">
        <f t="shared" si="267"/>
        <v>290</v>
      </c>
      <c r="AD512" s="60"/>
      <c r="AE512" s="61">
        <f t="shared" si="289"/>
        <v>5.8</v>
      </c>
      <c r="AF512" s="61">
        <v>0</v>
      </c>
      <c r="AG512" s="61">
        <v>0</v>
      </c>
      <c r="AH512" s="92"/>
      <c r="AI512" s="112">
        <v>100</v>
      </c>
      <c r="AJ512" s="93">
        <f t="shared" si="268"/>
        <v>184.2</v>
      </c>
      <c r="AK512" s="94"/>
      <c r="AL512" s="62"/>
      <c r="AM512" s="63">
        <f t="shared" si="269"/>
        <v>100</v>
      </c>
      <c r="AN512" s="63">
        <f t="shared" si="270"/>
        <v>1</v>
      </c>
      <c r="AO512" s="63">
        <f t="shared" si="271"/>
        <v>0</v>
      </c>
      <c r="AP512" s="63"/>
      <c r="AQ512" s="63">
        <f t="shared" si="272"/>
        <v>80</v>
      </c>
      <c r="AR512" s="63">
        <f t="shared" si="273"/>
        <v>4</v>
      </c>
      <c r="AS512" s="63">
        <f t="shared" si="274"/>
        <v>0</v>
      </c>
      <c r="AT512" s="63">
        <f t="shared" si="275"/>
        <v>0</v>
      </c>
      <c r="AU512" s="63">
        <f t="shared" si="276"/>
        <v>0</v>
      </c>
      <c r="AV512" s="63">
        <f t="shared" si="277"/>
        <v>0</v>
      </c>
      <c r="AW512" s="63">
        <f t="shared" si="278"/>
        <v>4</v>
      </c>
      <c r="AX512" s="63">
        <f t="shared" si="279"/>
        <v>4</v>
      </c>
      <c r="AY512" s="64">
        <f t="shared" si="280"/>
        <v>0.19999999999998863</v>
      </c>
      <c r="AZ512" s="65">
        <f t="shared" si="281"/>
        <v>184.2</v>
      </c>
      <c r="BA512" s="45"/>
      <c r="BB512" s="66">
        <f t="shared" si="282"/>
        <v>184.2</v>
      </c>
      <c r="BC512" s="62">
        <f t="shared" si="283"/>
        <v>84.199999999999989</v>
      </c>
      <c r="BD512" s="62">
        <f t="shared" si="284"/>
        <v>84.199999999999989</v>
      </c>
      <c r="BE512" s="62">
        <f t="shared" si="285"/>
        <v>4.1999999999999886</v>
      </c>
      <c r="BF512" s="62">
        <f t="shared" si="286"/>
        <v>4.1999999999999886</v>
      </c>
      <c r="BG512" s="62">
        <f t="shared" si="287"/>
        <v>4.1999999999999886</v>
      </c>
      <c r="BH512" s="62">
        <f t="shared" si="288"/>
        <v>0.19999999999998863</v>
      </c>
      <c r="BI512" s="62"/>
    </row>
    <row r="513" spans="1:61" ht="30" customHeight="1">
      <c r="A513" s="83">
        <v>501</v>
      </c>
      <c r="B513" s="50" t="s">
        <v>1052</v>
      </c>
      <c r="C513" s="84" t="s">
        <v>178</v>
      </c>
      <c r="D513" s="84" t="s">
        <v>242</v>
      </c>
      <c r="E513" s="85" t="s">
        <v>1049</v>
      </c>
      <c r="F513" s="68">
        <v>42319</v>
      </c>
      <c r="G513" s="51">
        <v>310</v>
      </c>
      <c r="H513" s="52">
        <v>26</v>
      </c>
      <c r="I513" s="53">
        <f t="shared" si="261"/>
        <v>310</v>
      </c>
      <c r="J513" s="86"/>
      <c r="K513" s="87">
        <f t="shared" si="262"/>
        <v>0</v>
      </c>
      <c r="L513" s="86"/>
      <c r="M513" s="88">
        <f t="shared" si="263"/>
        <v>0</v>
      </c>
      <c r="N513" s="89"/>
      <c r="O513" s="87">
        <f t="shared" si="264"/>
        <v>0</v>
      </c>
      <c r="P513" s="57">
        <v>0</v>
      </c>
      <c r="Q513" s="57">
        <v>0</v>
      </c>
      <c r="R513" s="54"/>
      <c r="S513" s="55"/>
      <c r="T513" s="56"/>
      <c r="U513" s="57">
        <f t="shared" si="265"/>
        <v>0</v>
      </c>
      <c r="V513" s="57"/>
      <c r="W513" s="90"/>
      <c r="X513" s="56"/>
      <c r="Y513" s="91">
        <f t="shared" si="266"/>
        <v>0</v>
      </c>
      <c r="Z513" s="58"/>
      <c r="AA513" s="59"/>
      <c r="AB513" s="59"/>
      <c r="AC513" s="60">
        <f t="shared" si="267"/>
        <v>310</v>
      </c>
      <c r="AD513" s="60"/>
      <c r="AE513" s="61">
        <f t="shared" si="289"/>
        <v>6</v>
      </c>
      <c r="AF513" s="61">
        <v>0</v>
      </c>
      <c r="AG513" s="61">
        <v>0</v>
      </c>
      <c r="AH513" s="92"/>
      <c r="AI513" s="112">
        <v>100</v>
      </c>
      <c r="AJ513" s="93">
        <f t="shared" si="268"/>
        <v>204</v>
      </c>
      <c r="AK513" s="94"/>
      <c r="AL513" s="62"/>
      <c r="AM513" s="63">
        <f t="shared" si="269"/>
        <v>200</v>
      </c>
      <c r="AN513" s="63">
        <f t="shared" si="270"/>
        <v>2</v>
      </c>
      <c r="AO513" s="63">
        <f t="shared" si="271"/>
        <v>0</v>
      </c>
      <c r="AP513" s="63"/>
      <c r="AQ513" s="63">
        <f t="shared" si="272"/>
        <v>0</v>
      </c>
      <c r="AR513" s="63">
        <f t="shared" si="273"/>
        <v>0</v>
      </c>
      <c r="AS513" s="63">
        <f t="shared" si="274"/>
        <v>0</v>
      </c>
      <c r="AT513" s="63">
        <f t="shared" si="275"/>
        <v>0</v>
      </c>
      <c r="AU513" s="63">
        <f t="shared" si="276"/>
        <v>0</v>
      </c>
      <c r="AV513" s="63">
        <f t="shared" si="277"/>
        <v>0</v>
      </c>
      <c r="AW513" s="63">
        <f t="shared" si="278"/>
        <v>4</v>
      </c>
      <c r="AX513" s="63">
        <f t="shared" si="279"/>
        <v>4</v>
      </c>
      <c r="AY513" s="64">
        <f t="shared" si="280"/>
        <v>0</v>
      </c>
      <c r="AZ513" s="65">
        <f t="shared" si="281"/>
        <v>204</v>
      </c>
      <c r="BA513" s="45"/>
      <c r="BB513" s="66">
        <f t="shared" si="282"/>
        <v>204</v>
      </c>
      <c r="BC513" s="62">
        <f t="shared" si="283"/>
        <v>4</v>
      </c>
      <c r="BD513" s="62">
        <f t="shared" si="284"/>
        <v>4</v>
      </c>
      <c r="BE513" s="62">
        <f t="shared" si="285"/>
        <v>4</v>
      </c>
      <c r="BF513" s="62">
        <f t="shared" si="286"/>
        <v>4</v>
      </c>
      <c r="BG513" s="62">
        <f t="shared" si="287"/>
        <v>4</v>
      </c>
      <c r="BH513" s="62">
        <f t="shared" si="288"/>
        <v>0</v>
      </c>
      <c r="BI513" s="62"/>
    </row>
    <row r="514" spans="1:61" ht="30" customHeight="1">
      <c r="A514" s="83">
        <v>502</v>
      </c>
      <c r="B514" s="50" t="s">
        <v>1053</v>
      </c>
      <c r="C514" s="84" t="s">
        <v>1054</v>
      </c>
      <c r="D514" s="84" t="s">
        <v>153</v>
      </c>
      <c r="E514" s="85" t="s">
        <v>1049</v>
      </c>
      <c r="F514" s="68">
        <v>43224</v>
      </c>
      <c r="G514" s="51">
        <v>290</v>
      </c>
      <c r="H514" s="52">
        <v>26</v>
      </c>
      <c r="I514" s="53">
        <f t="shared" si="261"/>
        <v>290</v>
      </c>
      <c r="J514" s="86"/>
      <c r="K514" s="87">
        <f t="shared" si="262"/>
        <v>0</v>
      </c>
      <c r="L514" s="86"/>
      <c r="M514" s="88">
        <f t="shared" si="263"/>
        <v>0</v>
      </c>
      <c r="N514" s="89"/>
      <c r="O514" s="87">
        <f t="shared" si="264"/>
        <v>0</v>
      </c>
      <c r="P514" s="57">
        <v>0</v>
      </c>
      <c r="Q514" s="57">
        <v>0</v>
      </c>
      <c r="R514" s="54"/>
      <c r="S514" s="55"/>
      <c r="T514" s="56"/>
      <c r="U514" s="57">
        <f t="shared" si="265"/>
        <v>0</v>
      </c>
      <c r="V514" s="57"/>
      <c r="W514" s="90"/>
      <c r="X514" s="56"/>
      <c r="Y514" s="91">
        <f t="shared" si="266"/>
        <v>0</v>
      </c>
      <c r="Z514" s="58"/>
      <c r="AA514" s="59"/>
      <c r="AB514" s="59"/>
      <c r="AC514" s="60">
        <f t="shared" si="267"/>
        <v>290</v>
      </c>
      <c r="AD514" s="60"/>
      <c r="AE514" s="61">
        <f t="shared" si="289"/>
        <v>5.8</v>
      </c>
      <c r="AF514" s="61">
        <v>0</v>
      </c>
      <c r="AG514" s="61">
        <v>0</v>
      </c>
      <c r="AH514" s="92"/>
      <c r="AI514" s="112">
        <v>100</v>
      </c>
      <c r="AJ514" s="93">
        <f t="shared" si="268"/>
        <v>184.2</v>
      </c>
      <c r="AK514" s="94"/>
      <c r="AL514" s="62"/>
      <c r="AM514" s="63">
        <f t="shared" si="269"/>
        <v>100</v>
      </c>
      <c r="AN514" s="63">
        <f t="shared" si="270"/>
        <v>1</v>
      </c>
      <c r="AO514" s="63">
        <f t="shared" si="271"/>
        <v>0</v>
      </c>
      <c r="AP514" s="63"/>
      <c r="AQ514" s="63">
        <f t="shared" si="272"/>
        <v>80</v>
      </c>
      <c r="AR514" s="63">
        <f t="shared" si="273"/>
        <v>4</v>
      </c>
      <c r="AS514" s="63">
        <f t="shared" si="274"/>
        <v>0</v>
      </c>
      <c r="AT514" s="63">
        <f t="shared" si="275"/>
        <v>0</v>
      </c>
      <c r="AU514" s="63">
        <f t="shared" si="276"/>
        <v>0</v>
      </c>
      <c r="AV514" s="63">
        <f t="shared" si="277"/>
        <v>0</v>
      </c>
      <c r="AW514" s="63">
        <f t="shared" si="278"/>
        <v>4</v>
      </c>
      <c r="AX514" s="63">
        <f t="shared" si="279"/>
        <v>4</v>
      </c>
      <c r="AY514" s="64">
        <f t="shared" si="280"/>
        <v>0.19999999999998863</v>
      </c>
      <c r="AZ514" s="65">
        <f t="shared" si="281"/>
        <v>184.2</v>
      </c>
      <c r="BA514" s="45"/>
      <c r="BB514" s="66">
        <f t="shared" si="282"/>
        <v>184.2</v>
      </c>
      <c r="BC514" s="62">
        <f t="shared" si="283"/>
        <v>84.199999999999989</v>
      </c>
      <c r="BD514" s="62">
        <f t="shared" si="284"/>
        <v>84.199999999999989</v>
      </c>
      <c r="BE514" s="62">
        <f t="shared" si="285"/>
        <v>4.1999999999999886</v>
      </c>
      <c r="BF514" s="62">
        <f t="shared" si="286"/>
        <v>4.1999999999999886</v>
      </c>
      <c r="BG514" s="62">
        <f t="shared" si="287"/>
        <v>4.1999999999999886</v>
      </c>
      <c r="BH514" s="62">
        <f t="shared" si="288"/>
        <v>0.19999999999998863</v>
      </c>
      <c r="BI514" s="62"/>
    </row>
    <row r="515" spans="1:61" ht="30" customHeight="1">
      <c r="A515" s="83">
        <v>503</v>
      </c>
      <c r="B515" s="50">
        <v>52</v>
      </c>
      <c r="C515" s="84" t="s">
        <v>1056</v>
      </c>
      <c r="D515" s="84" t="s">
        <v>176</v>
      </c>
      <c r="E515" s="85" t="s">
        <v>1055</v>
      </c>
      <c r="F515" s="68">
        <v>39203</v>
      </c>
      <c r="G515" s="51">
        <v>208</v>
      </c>
      <c r="H515" s="52">
        <v>26</v>
      </c>
      <c r="I515" s="53">
        <f t="shared" ref="I515:I578" si="290">G515/IF(H515&gt;26,30,26)*H515</f>
        <v>208</v>
      </c>
      <c r="J515" s="86"/>
      <c r="K515" s="87">
        <f t="shared" ref="K515:K578" si="291">G515/26/8*1.5*J515</f>
        <v>0</v>
      </c>
      <c r="L515" s="86"/>
      <c r="M515" s="88">
        <f t="shared" ref="M515:M578" si="292">G515/26/8*2*L515</f>
        <v>0</v>
      </c>
      <c r="N515" s="89"/>
      <c r="O515" s="87">
        <f t="shared" ref="O515:O578" si="293">(G515/26/8*2)*N515</f>
        <v>0</v>
      </c>
      <c r="P515" s="57">
        <v>0</v>
      </c>
      <c r="Q515" s="57">
        <v>0</v>
      </c>
      <c r="R515" s="54"/>
      <c r="S515" s="55">
        <v>11</v>
      </c>
      <c r="T515" s="56"/>
      <c r="U515" s="57">
        <f t="shared" ref="U515:U578" si="294">G515/26*T515</f>
        <v>0</v>
      </c>
      <c r="V515" s="57">
        <v>9.6150000000000002</v>
      </c>
      <c r="W515" s="90">
        <v>7</v>
      </c>
      <c r="X515" s="56">
        <v>8</v>
      </c>
      <c r="Y515" s="91">
        <f t="shared" ref="Y515:Y578" si="295">G515/26/8*X515</f>
        <v>8</v>
      </c>
      <c r="Z515" s="58"/>
      <c r="AA515" s="59"/>
      <c r="AB515" s="59">
        <v>0</v>
      </c>
      <c r="AC515" s="60">
        <f t="shared" ref="AC515:AC578" si="296">I515+K515+M515+O515+P515+Q515+R515+S515+U515+V515+W515-Y515-Z515-AA515+AB515</f>
        <v>227.61500000000001</v>
      </c>
      <c r="AD515" s="60"/>
      <c r="AE515" s="61">
        <f t="shared" si="289"/>
        <v>4.5523000000000007</v>
      </c>
      <c r="AF515" s="61">
        <v>0</v>
      </c>
      <c r="AG515" s="61">
        <v>0</v>
      </c>
      <c r="AH515" s="92"/>
      <c r="AI515" s="112">
        <v>100</v>
      </c>
      <c r="AJ515" s="93">
        <f t="shared" ref="AJ515:AJ578" si="297">AC515-AE515-AD515-AF515-AG515-AH515-AI515</f>
        <v>123.06270000000001</v>
      </c>
      <c r="AK515" s="94"/>
      <c r="AL515" s="62"/>
      <c r="AM515" s="63">
        <f t="shared" ref="AM515:AM578" si="298">100*AN515</f>
        <v>100</v>
      </c>
      <c r="AN515" s="63">
        <f t="shared" ref="AN515:AN578" si="299">INT(BB515/100)</f>
        <v>1</v>
      </c>
      <c r="AO515" s="63">
        <f t="shared" ref="AO515:AO578" si="300">50*AP515</f>
        <v>0</v>
      </c>
      <c r="AP515" s="63"/>
      <c r="AQ515" s="63">
        <f t="shared" ref="AQ515:AQ578" si="301">20*AR515</f>
        <v>20</v>
      </c>
      <c r="AR515" s="63">
        <f t="shared" ref="AR515:AR578" si="302">INT(BD515/20)</f>
        <v>1</v>
      </c>
      <c r="AS515" s="63">
        <f t="shared" ref="AS515:AS578" si="303">10*AT515</f>
        <v>0</v>
      </c>
      <c r="AT515" s="63">
        <f t="shared" ref="AT515:AT578" si="304">INT(BE515/10)</f>
        <v>0</v>
      </c>
      <c r="AU515" s="63">
        <f t="shared" ref="AU515:AU578" si="305">5*AV515</f>
        <v>0</v>
      </c>
      <c r="AV515" s="63">
        <f t="shared" ref="AV515:AV578" si="306">INT(BF515/5)</f>
        <v>0</v>
      </c>
      <c r="AW515" s="63">
        <f t="shared" ref="AW515:AW578" si="307">1*AX515</f>
        <v>3</v>
      </c>
      <c r="AX515" s="63">
        <f t="shared" ref="AX515:AX578" si="308">INT(BG515/1)</f>
        <v>3</v>
      </c>
      <c r="AY515" s="64">
        <f t="shared" ref="AY515:AY578" si="309">BH515</f>
        <v>6.2700000000006639E-2</v>
      </c>
      <c r="AZ515" s="65">
        <f t="shared" ref="AZ515:AZ578" si="310">AM515+AO515+AQ515+AS515+AU515+AW515+AY515</f>
        <v>123.06270000000001</v>
      </c>
      <c r="BA515" s="45"/>
      <c r="BB515" s="66">
        <f t="shared" ref="BB515:BB578" si="311">AJ515-0</f>
        <v>123.06270000000001</v>
      </c>
      <c r="BC515" s="62">
        <f t="shared" ref="BC515:BC578" si="312">BB515-AM515</f>
        <v>23.062700000000007</v>
      </c>
      <c r="BD515" s="62">
        <f t="shared" ref="BD515:BD578" si="313">BC515-AO515</f>
        <v>23.062700000000007</v>
      </c>
      <c r="BE515" s="62">
        <f t="shared" ref="BE515:BE578" si="314">BD515-AQ515</f>
        <v>3.0627000000000066</v>
      </c>
      <c r="BF515" s="62">
        <f t="shared" ref="BF515:BF578" si="315">BE515-AS515</f>
        <v>3.0627000000000066</v>
      </c>
      <c r="BG515" s="62">
        <f t="shared" ref="BG515:BG578" si="316">BF515-AU515</f>
        <v>3.0627000000000066</v>
      </c>
      <c r="BH515" s="62">
        <f t="shared" ref="BH515:BH578" si="317">BG515-AW515</f>
        <v>6.2700000000006639E-2</v>
      </c>
      <c r="BI515" s="62"/>
    </row>
    <row r="516" spans="1:61" ht="30" customHeight="1">
      <c r="A516" s="83">
        <v>504</v>
      </c>
      <c r="B516" s="50">
        <v>1116</v>
      </c>
      <c r="C516" s="84" t="s">
        <v>350</v>
      </c>
      <c r="D516" s="84" t="s">
        <v>156</v>
      </c>
      <c r="E516" s="85" t="s">
        <v>1055</v>
      </c>
      <c r="F516" s="68">
        <v>36889</v>
      </c>
      <c r="G516" s="51">
        <v>208</v>
      </c>
      <c r="H516" s="52">
        <v>26</v>
      </c>
      <c r="I516" s="53">
        <f t="shared" si="290"/>
        <v>208</v>
      </c>
      <c r="J516" s="86"/>
      <c r="K516" s="87">
        <f t="shared" si="291"/>
        <v>0</v>
      </c>
      <c r="L516" s="86"/>
      <c r="M516" s="88">
        <f t="shared" si="292"/>
        <v>0</v>
      </c>
      <c r="N516" s="89"/>
      <c r="O516" s="87">
        <f t="shared" si="293"/>
        <v>0</v>
      </c>
      <c r="P516" s="57">
        <v>0</v>
      </c>
      <c r="Q516" s="57">
        <v>0</v>
      </c>
      <c r="R516" s="54"/>
      <c r="S516" s="55">
        <v>11</v>
      </c>
      <c r="T516" s="56"/>
      <c r="U516" s="57">
        <f t="shared" si="294"/>
        <v>0</v>
      </c>
      <c r="V516" s="57">
        <v>9.9499999999999993</v>
      </c>
      <c r="W516" s="90">
        <v>7</v>
      </c>
      <c r="X516" s="56">
        <v>1.03</v>
      </c>
      <c r="Y516" s="91">
        <f t="shared" si="295"/>
        <v>1.03</v>
      </c>
      <c r="Z516" s="58"/>
      <c r="AA516" s="59"/>
      <c r="AB516" s="59">
        <v>0</v>
      </c>
      <c r="AC516" s="60">
        <f t="shared" si="296"/>
        <v>234.92</v>
      </c>
      <c r="AD516" s="60"/>
      <c r="AE516" s="61">
        <f t="shared" si="289"/>
        <v>4.6983999999999995</v>
      </c>
      <c r="AF516" s="61">
        <v>0</v>
      </c>
      <c r="AG516" s="61">
        <v>0</v>
      </c>
      <c r="AH516" s="92"/>
      <c r="AI516" s="112">
        <v>100</v>
      </c>
      <c r="AJ516" s="93">
        <f t="shared" si="297"/>
        <v>130.2216</v>
      </c>
      <c r="AK516" s="94"/>
      <c r="AL516" s="62"/>
      <c r="AM516" s="63">
        <f t="shared" si="298"/>
        <v>100</v>
      </c>
      <c r="AN516" s="63">
        <f t="shared" si="299"/>
        <v>1</v>
      </c>
      <c r="AO516" s="63">
        <f t="shared" si="300"/>
        <v>0</v>
      </c>
      <c r="AP516" s="63"/>
      <c r="AQ516" s="63">
        <f t="shared" si="301"/>
        <v>20</v>
      </c>
      <c r="AR516" s="63">
        <f t="shared" si="302"/>
        <v>1</v>
      </c>
      <c r="AS516" s="63">
        <f t="shared" si="303"/>
        <v>10</v>
      </c>
      <c r="AT516" s="63">
        <f t="shared" si="304"/>
        <v>1</v>
      </c>
      <c r="AU516" s="63">
        <f t="shared" si="305"/>
        <v>0</v>
      </c>
      <c r="AV516" s="63">
        <f t="shared" si="306"/>
        <v>0</v>
      </c>
      <c r="AW516" s="63">
        <f t="shared" si="307"/>
        <v>0</v>
      </c>
      <c r="AX516" s="63">
        <f t="shared" si="308"/>
        <v>0</v>
      </c>
      <c r="AY516" s="64">
        <f t="shared" si="309"/>
        <v>0.22159999999999513</v>
      </c>
      <c r="AZ516" s="65">
        <f t="shared" si="310"/>
        <v>130.2216</v>
      </c>
      <c r="BA516" s="45"/>
      <c r="BB516" s="66">
        <f t="shared" si="311"/>
        <v>130.2216</v>
      </c>
      <c r="BC516" s="62">
        <f t="shared" si="312"/>
        <v>30.221599999999995</v>
      </c>
      <c r="BD516" s="62">
        <f t="shared" si="313"/>
        <v>30.221599999999995</v>
      </c>
      <c r="BE516" s="62">
        <f t="shared" si="314"/>
        <v>10.221599999999995</v>
      </c>
      <c r="BF516" s="62">
        <f t="shared" si="315"/>
        <v>0.22159999999999513</v>
      </c>
      <c r="BG516" s="62">
        <f t="shared" si="316"/>
        <v>0.22159999999999513</v>
      </c>
      <c r="BH516" s="62">
        <f t="shared" si="317"/>
        <v>0.22159999999999513</v>
      </c>
      <c r="BI516" s="62"/>
    </row>
    <row r="517" spans="1:61" ht="30" customHeight="1">
      <c r="A517" s="83">
        <v>505</v>
      </c>
      <c r="B517" s="50">
        <v>1147</v>
      </c>
      <c r="C517" s="84" t="s">
        <v>1057</v>
      </c>
      <c r="D517" s="84" t="s">
        <v>318</v>
      </c>
      <c r="E517" s="85" t="s">
        <v>1055</v>
      </c>
      <c r="F517" s="68">
        <v>39783</v>
      </c>
      <c r="G517" s="51">
        <v>208</v>
      </c>
      <c r="H517" s="52">
        <v>26</v>
      </c>
      <c r="I517" s="53">
        <f t="shared" si="290"/>
        <v>208</v>
      </c>
      <c r="J517" s="86"/>
      <c r="K517" s="87">
        <f t="shared" si="291"/>
        <v>0</v>
      </c>
      <c r="L517" s="86"/>
      <c r="M517" s="88">
        <f t="shared" si="292"/>
        <v>0</v>
      </c>
      <c r="N517" s="89"/>
      <c r="O517" s="87">
        <f t="shared" si="293"/>
        <v>0</v>
      </c>
      <c r="P517" s="57">
        <v>0</v>
      </c>
      <c r="Q517" s="57">
        <v>0</v>
      </c>
      <c r="R517" s="54"/>
      <c r="S517" s="55">
        <v>11</v>
      </c>
      <c r="T517" s="56"/>
      <c r="U517" s="57">
        <f t="shared" si="294"/>
        <v>0</v>
      </c>
      <c r="V517" s="57">
        <v>10</v>
      </c>
      <c r="W517" s="90">
        <v>7</v>
      </c>
      <c r="X517" s="56"/>
      <c r="Y517" s="91">
        <f t="shared" si="295"/>
        <v>0</v>
      </c>
      <c r="Z517" s="58"/>
      <c r="AA517" s="59"/>
      <c r="AB517" s="59">
        <v>0</v>
      </c>
      <c r="AC517" s="60">
        <f t="shared" si="296"/>
        <v>236</v>
      </c>
      <c r="AD517" s="60"/>
      <c r="AE517" s="61">
        <f t="shared" si="289"/>
        <v>4.72</v>
      </c>
      <c r="AF517" s="61">
        <v>0</v>
      </c>
      <c r="AG517" s="61">
        <v>0</v>
      </c>
      <c r="AH517" s="92"/>
      <c r="AI517" s="112">
        <v>100</v>
      </c>
      <c r="AJ517" s="93">
        <f t="shared" si="297"/>
        <v>131.28</v>
      </c>
      <c r="AK517" s="94"/>
      <c r="AL517" s="62"/>
      <c r="AM517" s="63">
        <f t="shared" si="298"/>
        <v>100</v>
      </c>
      <c r="AN517" s="63">
        <f t="shared" si="299"/>
        <v>1</v>
      </c>
      <c r="AO517" s="63">
        <f t="shared" si="300"/>
        <v>0</v>
      </c>
      <c r="AP517" s="63"/>
      <c r="AQ517" s="63">
        <f t="shared" si="301"/>
        <v>20</v>
      </c>
      <c r="AR517" s="63">
        <f t="shared" si="302"/>
        <v>1</v>
      </c>
      <c r="AS517" s="63">
        <f t="shared" si="303"/>
        <v>10</v>
      </c>
      <c r="AT517" s="63">
        <f t="shared" si="304"/>
        <v>1</v>
      </c>
      <c r="AU517" s="63">
        <f t="shared" si="305"/>
        <v>0</v>
      </c>
      <c r="AV517" s="63">
        <f t="shared" si="306"/>
        <v>0</v>
      </c>
      <c r="AW517" s="63">
        <f t="shared" si="307"/>
        <v>1</v>
      </c>
      <c r="AX517" s="63">
        <f t="shared" si="308"/>
        <v>1</v>
      </c>
      <c r="AY517" s="64">
        <f t="shared" si="309"/>
        <v>0.28000000000000114</v>
      </c>
      <c r="AZ517" s="65">
        <f t="shared" si="310"/>
        <v>131.28</v>
      </c>
      <c r="BA517" s="45"/>
      <c r="BB517" s="66">
        <f t="shared" si="311"/>
        <v>131.28</v>
      </c>
      <c r="BC517" s="62">
        <f t="shared" si="312"/>
        <v>31.28</v>
      </c>
      <c r="BD517" s="62">
        <f t="shared" si="313"/>
        <v>31.28</v>
      </c>
      <c r="BE517" s="62">
        <f t="shared" si="314"/>
        <v>11.280000000000001</v>
      </c>
      <c r="BF517" s="62">
        <f t="shared" si="315"/>
        <v>1.2800000000000011</v>
      </c>
      <c r="BG517" s="62">
        <f t="shared" si="316"/>
        <v>1.2800000000000011</v>
      </c>
      <c r="BH517" s="62">
        <f t="shared" si="317"/>
        <v>0.28000000000000114</v>
      </c>
      <c r="BI517" s="62"/>
    </row>
    <row r="518" spans="1:61" ht="30" customHeight="1">
      <c r="A518" s="83">
        <v>506</v>
      </c>
      <c r="B518" s="50">
        <v>2953</v>
      </c>
      <c r="C518" s="84" t="s">
        <v>928</v>
      </c>
      <c r="D518" s="84" t="s">
        <v>1058</v>
      </c>
      <c r="E518" s="85" t="s">
        <v>1055</v>
      </c>
      <c r="F518" s="68">
        <v>40826</v>
      </c>
      <c r="G518" s="51">
        <v>208</v>
      </c>
      <c r="H518" s="52">
        <v>26</v>
      </c>
      <c r="I518" s="53">
        <f t="shared" si="290"/>
        <v>208</v>
      </c>
      <c r="J518" s="86"/>
      <c r="K518" s="87">
        <f t="shared" si="291"/>
        <v>0</v>
      </c>
      <c r="L518" s="86"/>
      <c r="M518" s="88">
        <f t="shared" si="292"/>
        <v>0</v>
      </c>
      <c r="N518" s="89"/>
      <c r="O518" s="87">
        <f t="shared" si="293"/>
        <v>0</v>
      </c>
      <c r="P518" s="57">
        <v>0</v>
      </c>
      <c r="Q518" s="57">
        <v>0</v>
      </c>
      <c r="R518" s="54"/>
      <c r="S518" s="55">
        <v>11</v>
      </c>
      <c r="T518" s="56"/>
      <c r="U518" s="57">
        <f t="shared" si="294"/>
        <v>0</v>
      </c>
      <c r="V518" s="57">
        <v>10</v>
      </c>
      <c r="W518" s="90">
        <v>7</v>
      </c>
      <c r="X518" s="56"/>
      <c r="Y518" s="91">
        <f t="shared" si="295"/>
        <v>0</v>
      </c>
      <c r="Z518" s="58"/>
      <c r="AA518" s="59"/>
      <c r="AB518" s="59">
        <v>0</v>
      </c>
      <c r="AC518" s="60">
        <f t="shared" si="296"/>
        <v>236</v>
      </c>
      <c r="AD518" s="60"/>
      <c r="AE518" s="61">
        <f t="shared" si="289"/>
        <v>4.72</v>
      </c>
      <c r="AF518" s="61">
        <v>0</v>
      </c>
      <c r="AG518" s="61">
        <v>0</v>
      </c>
      <c r="AH518" s="92"/>
      <c r="AI518" s="112">
        <v>100</v>
      </c>
      <c r="AJ518" s="93">
        <f t="shared" si="297"/>
        <v>131.28</v>
      </c>
      <c r="AK518" s="94"/>
      <c r="AL518" s="62"/>
      <c r="AM518" s="63">
        <f t="shared" si="298"/>
        <v>100</v>
      </c>
      <c r="AN518" s="63">
        <f t="shared" si="299"/>
        <v>1</v>
      </c>
      <c r="AO518" s="63">
        <f t="shared" si="300"/>
        <v>0</v>
      </c>
      <c r="AP518" s="63"/>
      <c r="AQ518" s="63">
        <f t="shared" si="301"/>
        <v>20</v>
      </c>
      <c r="AR518" s="63">
        <f t="shared" si="302"/>
        <v>1</v>
      </c>
      <c r="AS518" s="63">
        <f t="shared" si="303"/>
        <v>10</v>
      </c>
      <c r="AT518" s="63">
        <f t="shared" si="304"/>
        <v>1</v>
      </c>
      <c r="AU518" s="63">
        <f t="shared" si="305"/>
        <v>0</v>
      </c>
      <c r="AV518" s="63">
        <f t="shared" si="306"/>
        <v>0</v>
      </c>
      <c r="AW518" s="63">
        <f t="shared" si="307"/>
        <v>1</v>
      </c>
      <c r="AX518" s="63">
        <f t="shared" si="308"/>
        <v>1</v>
      </c>
      <c r="AY518" s="64">
        <f t="shared" si="309"/>
        <v>0.28000000000000114</v>
      </c>
      <c r="AZ518" s="65">
        <f t="shared" si="310"/>
        <v>131.28</v>
      </c>
      <c r="BA518" s="45"/>
      <c r="BB518" s="66">
        <f t="shared" si="311"/>
        <v>131.28</v>
      </c>
      <c r="BC518" s="62">
        <f t="shared" si="312"/>
        <v>31.28</v>
      </c>
      <c r="BD518" s="62">
        <f t="shared" si="313"/>
        <v>31.28</v>
      </c>
      <c r="BE518" s="62">
        <f t="shared" si="314"/>
        <v>11.280000000000001</v>
      </c>
      <c r="BF518" s="62">
        <f t="shared" si="315"/>
        <v>1.2800000000000011</v>
      </c>
      <c r="BG518" s="62">
        <f t="shared" si="316"/>
        <v>1.2800000000000011</v>
      </c>
      <c r="BH518" s="62">
        <f t="shared" si="317"/>
        <v>0.28000000000000114</v>
      </c>
      <c r="BI518" s="62"/>
    </row>
    <row r="519" spans="1:61" ht="30" customHeight="1">
      <c r="A519" s="83">
        <v>507</v>
      </c>
      <c r="B519" s="50">
        <v>4742</v>
      </c>
      <c r="C519" s="84" t="s">
        <v>604</v>
      </c>
      <c r="D519" s="84" t="s">
        <v>1059</v>
      </c>
      <c r="E519" s="85" t="s">
        <v>1055</v>
      </c>
      <c r="F519" s="68">
        <v>41913</v>
      </c>
      <c r="G519" s="51">
        <v>208</v>
      </c>
      <c r="H519" s="52">
        <v>26</v>
      </c>
      <c r="I519" s="53">
        <f t="shared" si="290"/>
        <v>208</v>
      </c>
      <c r="J519" s="86"/>
      <c r="K519" s="87">
        <f t="shared" si="291"/>
        <v>0</v>
      </c>
      <c r="L519" s="86"/>
      <c r="M519" s="88">
        <f t="shared" si="292"/>
        <v>0</v>
      </c>
      <c r="N519" s="89"/>
      <c r="O519" s="87">
        <f t="shared" si="293"/>
        <v>0</v>
      </c>
      <c r="P519" s="57">
        <v>0</v>
      </c>
      <c r="Q519" s="57">
        <v>0</v>
      </c>
      <c r="R519" s="54"/>
      <c r="S519" s="55">
        <v>11</v>
      </c>
      <c r="T519" s="56"/>
      <c r="U519" s="57">
        <f t="shared" si="294"/>
        <v>0</v>
      </c>
      <c r="V519" s="57">
        <v>10</v>
      </c>
      <c r="W519" s="90">
        <v>7</v>
      </c>
      <c r="X519" s="56">
        <v>1.02</v>
      </c>
      <c r="Y519" s="91">
        <f t="shared" si="295"/>
        <v>1.02</v>
      </c>
      <c r="Z519" s="58"/>
      <c r="AA519" s="59"/>
      <c r="AB519" s="59">
        <v>0</v>
      </c>
      <c r="AC519" s="60">
        <f t="shared" si="296"/>
        <v>234.98</v>
      </c>
      <c r="AD519" s="60"/>
      <c r="AE519" s="61">
        <f t="shared" si="289"/>
        <v>4.6996000000000002</v>
      </c>
      <c r="AF519" s="61">
        <v>0</v>
      </c>
      <c r="AG519" s="61">
        <v>0</v>
      </c>
      <c r="AH519" s="92">
        <v>0.5</v>
      </c>
      <c r="AI519" s="112">
        <v>100</v>
      </c>
      <c r="AJ519" s="93">
        <f t="shared" si="297"/>
        <v>129.78039999999999</v>
      </c>
      <c r="AK519" s="94"/>
      <c r="AL519" s="62"/>
      <c r="AM519" s="63">
        <f t="shared" si="298"/>
        <v>100</v>
      </c>
      <c r="AN519" s="63">
        <f t="shared" si="299"/>
        <v>1</v>
      </c>
      <c r="AO519" s="63">
        <f t="shared" si="300"/>
        <v>0</v>
      </c>
      <c r="AP519" s="63"/>
      <c r="AQ519" s="63">
        <f t="shared" si="301"/>
        <v>20</v>
      </c>
      <c r="AR519" s="63">
        <f t="shared" si="302"/>
        <v>1</v>
      </c>
      <c r="AS519" s="63">
        <f t="shared" si="303"/>
        <v>0</v>
      </c>
      <c r="AT519" s="63">
        <f t="shared" si="304"/>
        <v>0</v>
      </c>
      <c r="AU519" s="63">
        <f t="shared" si="305"/>
        <v>5</v>
      </c>
      <c r="AV519" s="63">
        <f t="shared" si="306"/>
        <v>1</v>
      </c>
      <c r="AW519" s="63">
        <f t="shared" si="307"/>
        <v>4</v>
      </c>
      <c r="AX519" s="63">
        <f t="shared" si="308"/>
        <v>4</v>
      </c>
      <c r="AY519" s="64">
        <f t="shared" si="309"/>
        <v>0.78039999999998599</v>
      </c>
      <c r="AZ519" s="65">
        <f t="shared" si="310"/>
        <v>129.78039999999999</v>
      </c>
      <c r="BA519" s="45"/>
      <c r="BB519" s="66">
        <f t="shared" si="311"/>
        <v>129.78039999999999</v>
      </c>
      <c r="BC519" s="62">
        <f t="shared" si="312"/>
        <v>29.780399999999986</v>
      </c>
      <c r="BD519" s="62">
        <f t="shared" si="313"/>
        <v>29.780399999999986</v>
      </c>
      <c r="BE519" s="62">
        <f t="shared" si="314"/>
        <v>9.780399999999986</v>
      </c>
      <c r="BF519" s="62">
        <f t="shared" si="315"/>
        <v>9.780399999999986</v>
      </c>
      <c r="BG519" s="62">
        <f t="shared" si="316"/>
        <v>4.780399999999986</v>
      </c>
      <c r="BH519" s="62">
        <f t="shared" si="317"/>
        <v>0.78039999999998599</v>
      </c>
      <c r="BI519" s="62"/>
    </row>
    <row r="520" spans="1:61" ht="30" customHeight="1">
      <c r="A520" s="83">
        <v>508</v>
      </c>
      <c r="B520" s="50">
        <v>4751</v>
      </c>
      <c r="C520" s="84" t="s">
        <v>362</v>
      </c>
      <c r="D520" s="84" t="s">
        <v>110</v>
      </c>
      <c r="E520" s="85" t="s">
        <v>1055</v>
      </c>
      <c r="F520" s="68">
        <v>41913</v>
      </c>
      <c r="G520" s="51">
        <v>208</v>
      </c>
      <c r="H520" s="52">
        <v>26</v>
      </c>
      <c r="I520" s="53">
        <f t="shared" si="290"/>
        <v>208</v>
      </c>
      <c r="J520" s="86"/>
      <c r="K520" s="87">
        <f t="shared" si="291"/>
        <v>0</v>
      </c>
      <c r="L520" s="86"/>
      <c r="M520" s="88">
        <f t="shared" si="292"/>
        <v>0</v>
      </c>
      <c r="N520" s="89"/>
      <c r="O520" s="87">
        <f t="shared" si="293"/>
        <v>0</v>
      </c>
      <c r="P520" s="57">
        <v>0</v>
      </c>
      <c r="Q520" s="57">
        <v>0</v>
      </c>
      <c r="R520" s="54"/>
      <c r="S520" s="55">
        <v>11</v>
      </c>
      <c r="T520" s="56"/>
      <c r="U520" s="57">
        <f t="shared" si="294"/>
        <v>0</v>
      </c>
      <c r="V520" s="57">
        <v>9.5649999999999995</v>
      </c>
      <c r="W520" s="90">
        <v>7</v>
      </c>
      <c r="X520" s="56">
        <v>9.02</v>
      </c>
      <c r="Y520" s="91">
        <f t="shared" si="295"/>
        <v>9.02</v>
      </c>
      <c r="Z520" s="58"/>
      <c r="AA520" s="59"/>
      <c r="AB520" s="59">
        <v>3</v>
      </c>
      <c r="AC520" s="60">
        <f t="shared" si="296"/>
        <v>229.54499999999999</v>
      </c>
      <c r="AD520" s="60"/>
      <c r="AE520" s="61">
        <f t="shared" si="289"/>
        <v>4.5908999999999995</v>
      </c>
      <c r="AF520" s="61">
        <v>0</v>
      </c>
      <c r="AG520" s="61">
        <v>0</v>
      </c>
      <c r="AH520" s="92">
        <v>0.5</v>
      </c>
      <c r="AI520" s="112">
        <v>100</v>
      </c>
      <c r="AJ520" s="93">
        <f t="shared" si="297"/>
        <v>124.45409999999998</v>
      </c>
      <c r="AK520" s="94"/>
      <c r="AL520" s="62"/>
      <c r="AM520" s="63">
        <f t="shared" si="298"/>
        <v>100</v>
      </c>
      <c r="AN520" s="63">
        <f t="shared" si="299"/>
        <v>1</v>
      </c>
      <c r="AO520" s="63">
        <f t="shared" si="300"/>
        <v>0</v>
      </c>
      <c r="AP520" s="63"/>
      <c r="AQ520" s="63">
        <f t="shared" si="301"/>
        <v>20</v>
      </c>
      <c r="AR520" s="63">
        <f t="shared" si="302"/>
        <v>1</v>
      </c>
      <c r="AS520" s="63">
        <f t="shared" si="303"/>
        <v>0</v>
      </c>
      <c r="AT520" s="63">
        <f t="shared" si="304"/>
        <v>0</v>
      </c>
      <c r="AU520" s="63">
        <f t="shared" si="305"/>
        <v>0</v>
      </c>
      <c r="AV520" s="63">
        <f t="shared" si="306"/>
        <v>0</v>
      </c>
      <c r="AW520" s="63">
        <f t="shared" si="307"/>
        <v>4</v>
      </c>
      <c r="AX520" s="63">
        <f t="shared" si="308"/>
        <v>4</v>
      </c>
      <c r="AY520" s="64">
        <f t="shared" si="309"/>
        <v>0.45409999999998263</v>
      </c>
      <c r="AZ520" s="65">
        <f t="shared" si="310"/>
        <v>124.45409999999998</v>
      </c>
      <c r="BA520" s="45"/>
      <c r="BB520" s="66">
        <f t="shared" si="311"/>
        <v>124.45409999999998</v>
      </c>
      <c r="BC520" s="62">
        <f t="shared" si="312"/>
        <v>24.454099999999983</v>
      </c>
      <c r="BD520" s="62">
        <f t="shared" si="313"/>
        <v>24.454099999999983</v>
      </c>
      <c r="BE520" s="62">
        <f t="shared" si="314"/>
        <v>4.4540999999999826</v>
      </c>
      <c r="BF520" s="62">
        <f t="shared" si="315"/>
        <v>4.4540999999999826</v>
      </c>
      <c r="BG520" s="62">
        <f t="shared" si="316"/>
        <v>4.4540999999999826</v>
      </c>
      <c r="BH520" s="62">
        <f t="shared" si="317"/>
        <v>0.45409999999998263</v>
      </c>
      <c r="BI520" s="62"/>
    </row>
    <row r="521" spans="1:61" ht="30" customHeight="1">
      <c r="A521" s="83">
        <v>509</v>
      </c>
      <c r="B521" s="50">
        <v>4997</v>
      </c>
      <c r="C521" s="84" t="s">
        <v>1060</v>
      </c>
      <c r="D521" s="84" t="s">
        <v>1061</v>
      </c>
      <c r="E521" s="85" t="s">
        <v>1055</v>
      </c>
      <c r="F521" s="68">
        <v>41974</v>
      </c>
      <c r="G521" s="51">
        <v>208</v>
      </c>
      <c r="H521" s="52">
        <v>26</v>
      </c>
      <c r="I521" s="53">
        <f t="shared" si="290"/>
        <v>208</v>
      </c>
      <c r="J521" s="86"/>
      <c r="K521" s="87">
        <f t="shared" si="291"/>
        <v>0</v>
      </c>
      <c r="L521" s="86"/>
      <c r="M521" s="88">
        <f t="shared" si="292"/>
        <v>0</v>
      </c>
      <c r="N521" s="89"/>
      <c r="O521" s="87">
        <f t="shared" si="293"/>
        <v>0</v>
      </c>
      <c r="P521" s="57">
        <v>0</v>
      </c>
      <c r="Q521" s="57">
        <v>0</v>
      </c>
      <c r="R521" s="54"/>
      <c r="S521" s="55">
        <v>11</v>
      </c>
      <c r="T521" s="56"/>
      <c r="U521" s="57">
        <f t="shared" si="294"/>
        <v>0</v>
      </c>
      <c r="V521" s="57">
        <v>9.6150000000000002</v>
      </c>
      <c r="W521" s="90">
        <v>7</v>
      </c>
      <c r="X521" s="56">
        <v>8</v>
      </c>
      <c r="Y521" s="91">
        <f t="shared" si="295"/>
        <v>8</v>
      </c>
      <c r="Z521" s="58"/>
      <c r="AA521" s="59"/>
      <c r="AB521" s="59">
        <v>0</v>
      </c>
      <c r="AC521" s="60">
        <f t="shared" si="296"/>
        <v>227.61500000000001</v>
      </c>
      <c r="AD521" s="60"/>
      <c r="AE521" s="61">
        <f t="shared" si="289"/>
        <v>4.5523000000000007</v>
      </c>
      <c r="AF521" s="61">
        <v>0</v>
      </c>
      <c r="AG521" s="61">
        <v>0</v>
      </c>
      <c r="AH521" s="92"/>
      <c r="AI521" s="112">
        <v>100</v>
      </c>
      <c r="AJ521" s="93">
        <f t="shared" si="297"/>
        <v>123.06270000000001</v>
      </c>
      <c r="AK521" s="94"/>
      <c r="AL521" s="62"/>
      <c r="AM521" s="63">
        <f t="shared" si="298"/>
        <v>100</v>
      </c>
      <c r="AN521" s="63">
        <f t="shared" si="299"/>
        <v>1</v>
      </c>
      <c r="AO521" s="63">
        <f t="shared" si="300"/>
        <v>0</v>
      </c>
      <c r="AP521" s="63"/>
      <c r="AQ521" s="63">
        <f t="shared" si="301"/>
        <v>20</v>
      </c>
      <c r="AR521" s="63">
        <f t="shared" si="302"/>
        <v>1</v>
      </c>
      <c r="AS521" s="63">
        <f t="shared" si="303"/>
        <v>0</v>
      </c>
      <c r="AT521" s="63">
        <f t="shared" si="304"/>
        <v>0</v>
      </c>
      <c r="AU521" s="63">
        <f t="shared" si="305"/>
        <v>0</v>
      </c>
      <c r="AV521" s="63">
        <f t="shared" si="306"/>
        <v>0</v>
      </c>
      <c r="AW521" s="63">
        <f t="shared" si="307"/>
        <v>3</v>
      </c>
      <c r="AX521" s="63">
        <f t="shared" si="308"/>
        <v>3</v>
      </c>
      <c r="AY521" s="64">
        <f t="shared" si="309"/>
        <v>6.2700000000006639E-2</v>
      </c>
      <c r="AZ521" s="65">
        <f t="shared" si="310"/>
        <v>123.06270000000001</v>
      </c>
      <c r="BA521" s="45"/>
      <c r="BB521" s="66">
        <f t="shared" si="311"/>
        <v>123.06270000000001</v>
      </c>
      <c r="BC521" s="62">
        <f t="shared" si="312"/>
        <v>23.062700000000007</v>
      </c>
      <c r="BD521" s="62">
        <f t="shared" si="313"/>
        <v>23.062700000000007</v>
      </c>
      <c r="BE521" s="62">
        <f t="shared" si="314"/>
        <v>3.0627000000000066</v>
      </c>
      <c r="BF521" s="62">
        <f t="shared" si="315"/>
        <v>3.0627000000000066</v>
      </c>
      <c r="BG521" s="62">
        <f t="shared" si="316"/>
        <v>3.0627000000000066</v>
      </c>
      <c r="BH521" s="62">
        <f t="shared" si="317"/>
        <v>6.2700000000006639E-2</v>
      </c>
      <c r="BI521" s="62"/>
    </row>
    <row r="522" spans="1:61" ht="30" customHeight="1">
      <c r="A522" s="83">
        <v>510</v>
      </c>
      <c r="B522" s="50">
        <v>5170</v>
      </c>
      <c r="C522" s="84" t="s">
        <v>562</v>
      </c>
      <c r="D522" s="84" t="s">
        <v>605</v>
      </c>
      <c r="E522" s="85" t="s">
        <v>1055</v>
      </c>
      <c r="F522" s="68">
        <v>42037</v>
      </c>
      <c r="G522" s="51">
        <v>208</v>
      </c>
      <c r="H522" s="52">
        <v>26</v>
      </c>
      <c r="I522" s="53">
        <f t="shared" si="290"/>
        <v>208</v>
      </c>
      <c r="J522" s="86"/>
      <c r="K522" s="87">
        <f t="shared" si="291"/>
        <v>0</v>
      </c>
      <c r="L522" s="86"/>
      <c r="M522" s="88">
        <f t="shared" si="292"/>
        <v>0</v>
      </c>
      <c r="N522" s="89"/>
      <c r="O522" s="87">
        <f t="shared" si="293"/>
        <v>0</v>
      </c>
      <c r="P522" s="57">
        <v>0</v>
      </c>
      <c r="Q522" s="57">
        <v>0</v>
      </c>
      <c r="R522" s="54"/>
      <c r="S522" s="55">
        <v>10</v>
      </c>
      <c r="T522" s="56"/>
      <c r="U522" s="57">
        <f t="shared" si="294"/>
        <v>0</v>
      </c>
      <c r="V522" s="57">
        <v>10</v>
      </c>
      <c r="W522" s="90">
        <v>7</v>
      </c>
      <c r="X522" s="56"/>
      <c r="Y522" s="91">
        <f t="shared" si="295"/>
        <v>0</v>
      </c>
      <c r="Z522" s="58"/>
      <c r="AA522" s="59"/>
      <c r="AB522" s="59">
        <v>0</v>
      </c>
      <c r="AC522" s="60">
        <f t="shared" si="296"/>
        <v>235</v>
      </c>
      <c r="AD522" s="60"/>
      <c r="AE522" s="61">
        <f t="shared" si="289"/>
        <v>4.7</v>
      </c>
      <c r="AF522" s="61">
        <v>0</v>
      </c>
      <c r="AG522" s="61">
        <v>0</v>
      </c>
      <c r="AH522" s="92"/>
      <c r="AI522" s="112">
        <v>100</v>
      </c>
      <c r="AJ522" s="93">
        <f t="shared" si="297"/>
        <v>130.30000000000001</v>
      </c>
      <c r="AK522" s="94"/>
      <c r="AL522" s="62"/>
      <c r="AM522" s="63">
        <f t="shared" si="298"/>
        <v>100</v>
      </c>
      <c r="AN522" s="63">
        <f t="shared" si="299"/>
        <v>1</v>
      </c>
      <c r="AO522" s="63">
        <f t="shared" si="300"/>
        <v>0</v>
      </c>
      <c r="AP522" s="63"/>
      <c r="AQ522" s="63">
        <f t="shared" si="301"/>
        <v>20</v>
      </c>
      <c r="AR522" s="63">
        <f t="shared" si="302"/>
        <v>1</v>
      </c>
      <c r="AS522" s="63">
        <f t="shared" si="303"/>
        <v>10</v>
      </c>
      <c r="AT522" s="63">
        <f t="shared" si="304"/>
        <v>1</v>
      </c>
      <c r="AU522" s="63">
        <f t="shared" si="305"/>
        <v>0</v>
      </c>
      <c r="AV522" s="63">
        <f t="shared" si="306"/>
        <v>0</v>
      </c>
      <c r="AW522" s="63">
        <f t="shared" si="307"/>
        <v>0</v>
      </c>
      <c r="AX522" s="63">
        <f t="shared" si="308"/>
        <v>0</v>
      </c>
      <c r="AY522" s="64">
        <f t="shared" si="309"/>
        <v>0.30000000000001137</v>
      </c>
      <c r="AZ522" s="65">
        <f t="shared" si="310"/>
        <v>130.30000000000001</v>
      </c>
      <c r="BA522" s="45"/>
      <c r="BB522" s="66">
        <f t="shared" si="311"/>
        <v>130.30000000000001</v>
      </c>
      <c r="BC522" s="62">
        <f t="shared" si="312"/>
        <v>30.300000000000011</v>
      </c>
      <c r="BD522" s="62">
        <f t="shared" si="313"/>
        <v>30.300000000000011</v>
      </c>
      <c r="BE522" s="62">
        <f t="shared" si="314"/>
        <v>10.300000000000011</v>
      </c>
      <c r="BF522" s="62">
        <f t="shared" si="315"/>
        <v>0.30000000000001137</v>
      </c>
      <c r="BG522" s="62">
        <f t="shared" si="316"/>
        <v>0.30000000000001137</v>
      </c>
      <c r="BH522" s="62">
        <f t="shared" si="317"/>
        <v>0.30000000000001137</v>
      </c>
      <c r="BI522" s="62"/>
    </row>
    <row r="523" spans="1:61" ht="30" customHeight="1">
      <c r="A523" s="83">
        <v>511</v>
      </c>
      <c r="B523" s="50">
        <v>5255</v>
      </c>
      <c r="C523" s="84" t="s">
        <v>376</v>
      </c>
      <c r="D523" s="84" t="s">
        <v>1062</v>
      </c>
      <c r="E523" s="85" t="s">
        <v>1055</v>
      </c>
      <c r="F523" s="68">
        <v>42065</v>
      </c>
      <c r="G523" s="51">
        <v>208</v>
      </c>
      <c r="H523" s="52">
        <v>26</v>
      </c>
      <c r="I523" s="53">
        <f t="shared" si="290"/>
        <v>208</v>
      </c>
      <c r="J523" s="86"/>
      <c r="K523" s="87">
        <f t="shared" si="291"/>
        <v>0</v>
      </c>
      <c r="L523" s="86"/>
      <c r="M523" s="88">
        <f t="shared" si="292"/>
        <v>0</v>
      </c>
      <c r="N523" s="89"/>
      <c r="O523" s="87">
        <f t="shared" si="293"/>
        <v>0</v>
      </c>
      <c r="P523" s="57">
        <v>0</v>
      </c>
      <c r="Q523" s="57">
        <v>0</v>
      </c>
      <c r="R523" s="54"/>
      <c r="S523" s="55">
        <v>10</v>
      </c>
      <c r="T523" s="56"/>
      <c r="U523" s="57">
        <f t="shared" si="294"/>
        <v>0</v>
      </c>
      <c r="V523" s="57">
        <v>10</v>
      </c>
      <c r="W523" s="90">
        <v>7</v>
      </c>
      <c r="X523" s="56"/>
      <c r="Y523" s="91">
        <f t="shared" si="295"/>
        <v>0</v>
      </c>
      <c r="Z523" s="58"/>
      <c r="AA523" s="59"/>
      <c r="AB523" s="59">
        <v>0</v>
      </c>
      <c r="AC523" s="60">
        <f t="shared" si="296"/>
        <v>235</v>
      </c>
      <c r="AD523" s="60"/>
      <c r="AE523" s="61">
        <f t="shared" si="289"/>
        <v>4.7</v>
      </c>
      <c r="AF523" s="61">
        <v>0</v>
      </c>
      <c r="AG523" s="61">
        <v>0</v>
      </c>
      <c r="AH523" s="92"/>
      <c r="AI523" s="112">
        <v>100</v>
      </c>
      <c r="AJ523" s="93">
        <f t="shared" si="297"/>
        <v>130.30000000000001</v>
      </c>
      <c r="AK523" s="94"/>
      <c r="AL523" s="62"/>
      <c r="AM523" s="63">
        <f t="shared" si="298"/>
        <v>100</v>
      </c>
      <c r="AN523" s="63">
        <f t="shared" si="299"/>
        <v>1</v>
      </c>
      <c r="AO523" s="63">
        <f t="shared" si="300"/>
        <v>0</v>
      </c>
      <c r="AP523" s="63"/>
      <c r="AQ523" s="63">
        <f t="shared" si="301"/>
        <v>20</v>
      </c>
      <c r="AR523" s="63">
        <f t="shared" si="302"/>
        <v>1</v>
      </c>
      <c r="AS523" s="63">
        <f t="shared" si="303"/>
        <v>10</v>
      </c>
      <c r="AT523" s="63">
        <f t="shared" si="304"/>
        <v>1</v>
      </c>
      <c r="AU523" s="63">
        <f t="shared" si="305"/>
        <v>0</v>
      </c>
      <c r="AV523" s="63">
        <f t="shared" si="306"/>
        <v>0</v>
      </c>
      <c r="AW523" s="63">
        <f t="shared" si="307"/>
        <v>0</v>
      </c>
      <c r="AX523" s="63">
        <f t="shared" si="308"/>
        <v>0</v>
      </c>
      <c r="AY523" s="64">
        <f t="shared" si="309"/>
        <v>0.30000000000001137</v>
      </c>
      <c r="AZ523" s="65">
        <f t="shared" si="310"/>
        <v>130.30000000000001</v>
      </c>
      <c r="BA523" s="45"/>
      <c r="BB523" s="66">
        <f t="shared" si="311"/>
        <v>130.30000000000001</v>
      </c>
      <c r="BC523" s="62">
        <f t="shared" si="312"/>
        <v>30.300000000000011</v>
      </c>
      <c r="BD523" s="62">
        <f t="shared" si="313"/>
        <v>30.300000000000011</v>
      </c>
      <c r="BE523" s="62">
        <f t="shared" si="314"/>
        <v>10.300000000000011</v>
      </c>
      <c r="BF523" s="62">
        <f t="shared" si="315"/>
        <v>0.30000000000001137</v>
      </c>
      <c r="BG523" s="62">
        <f t="shared" si="316"/>
        <v>0.30000000000001137</v>
      </c>
      <c r="BH523" s="62">
        <f t="shared" si="317"/>
        <v>0.30000000000001137</v>
      </c>
      <c r="BI523" s="62"/>
    </row>
    <row r="524" spans="1:61" ht="30" customHeight="1">
      <c r="A524" s="83">
        <v>512</v>
      </c>
      <c r="B524" s="50">
        <v>5256</v>
      </c>
      <c r="C524" s="84" t="s">
        <v>1063</v>
      </c>
      <c r="D524" s="84" t="s">
        <v>454</v>
      </c>
      <c r="E524" s="85" t="s">
        <v>1055</v>
      </c>
      <c r="F524" s="68">
        <v>42065</v>
      </c>
      <c r="G524" s="51">
        <v>208</v>
      </c>
      <c r="H524" s="52">
        <v>26</v>
      </c>
      <c r="I524" s="53">
        <f t="shared" si="290"/>
        <v>208</v>
      </c>
      <c r="J524" s="86"/>
      <c r="K524" s="87">
        <f t="shared" si="291"/>
        <v>0</v>
      </c>
      <c r="L524" s="86"/>
      <c r="M524" s="88">
        <f t="shared" si="292"/>
        <v>0</v>
      </c>
      <c r="N524" s="89"/>
      <c r="O524" s="87">
        <f t="shared" si="293"/>
        <v>0</v>
      </c>
      <c r="P524" s="57">
        <v>0</v>
      </c>
      <c r="Q524" s="57">
        <v>0</v>
      </c>
      <c r="R524" s="54"/>
      <c r="S524" s="55">
        <v>10</v>
      </c>
      <c r="T524" s="56"/>
      <c r="U524" s="57">
        <f t="shared" si="294"/>
        <v>0</v>
      </c>
      <c r="V524" s="57">
        <v>10</v>
      </c>
      <c r="W524" s="90">
        <v>7</v>
      </c>
      <c r="X524" s="56"/>
      <c r="Y524" s="91">
        <f t="shared" si="295"/>
        <v>0</v>
      </c>
      <c r="Z524" s="58"/>
      <c r="AA524" s="59"/>
      <c r="AB524" s="59">
        <v>0</v>
      </c>
      <c r="AC524" s="60">
        <f t="shared" si="296"/>
        <v>235</v>
      </c>
      <c r="AD524" s="60"/>
      <c r="AE524" s="61">
        <f t="shared" si="289"/>
        <v>4.7</v>
      </c>
      <c r="AF524" s="61">
        <v>0</v>
      </c>
      <c r="AG524" s="61">
        <v>0</v>
      </c>
      <c r="AH524" s="92"/>
      <c r="AI524" s="112">
        <v>100</v>
      </c>
      <c r="AJ524" s="93">
        <f t="shared" si="297"/>
        <v>130.30000000000001</v>
      </c>
      <c r="AK524" s="94"/>
      <c r="AL524" s="62"/>
      <c r="AM524" s="63">
        <f t="shared" si="298"/>
        <v>100</v>
      </c>
      <c r="AN524" s="63">
        <f t="shared" si="299"/>
        <v>1</v>
      </c>
      <c r="AO524" s="63">
        <f t="shared" si="300"/>
        <v>0</v>
      </c>
      <c r="AP524" s="63"/>
      <c r="AQ524" s="63">
        <f t="shared" si="301"/>
        <v>20</v>
      </c>
      <c r="AR524" s="63">
        <f t="shared" si="302"/>
        <v>1</v>
      </c>
      <c r="AS524" s="63">
        <f t="shared" si="303"/>
        <v>10</v>
      </c>
      <c r="AT524" s="63">
        <f t="shared" si="304"/>
        <v>1</v>
      </c>
      <c r="AU524" s="63">
        <f t="shared" si="305"/>
        <v>0</v>
      </c>
      <c r="AV524" s="63">
        <f t="shared" si="306"/>
        <v>0</v>
      </c>
      <c r="AW524" s="63">
        <f t="shared" si="307"/>
        <v>0</v>
      </c>
      <c r="AX524" s="63">
        <f t="shared" si="308"/>
        <v>0</v>
      </c>
      <c r="AY524" s="64">
        <f t="shared" si="309"/>
        <v>0.30000000000001137</v>
      </c>
      <c r="AZ524" s="65">
        <f t="shared" si="310"/>
        <v>130.30000000000001</v>
      </c>
      <c r="BA524" s="45"/>
      <c r="BB524" s="66">
        <f t="shared" si="311"/>
        <v>130.30000000000001</v>
      </c>
      <c r="BC524" s="62">
        <f t="shared" si="312"/>
        <v>30.300000000000011</v>
      </c>
      <c r="BD524" s="62">
        <f t="shared" si="313"/>
        <v>30.300000000000011</v>
      </c>
      <c r="BE524" s="62">
        <f t="shared" si="314"/>
        <v>10.300000000000011</v>
      </c>
      <c r="BF524" s="62">
        <f t="shared" si="315"/>
        <v>0.30000000000001137</v>
      </c>
      <c r="BG524" s="62">
        <f t="shared" si="316"/>
        <v>0.30000000000001137</v>
      </c>
      <c r="BH524" s="62">
        <f t="shared" si="317"/>
        <v>0.30000000000001137</v>
      </c>
      <c r="BI524" s="62"/>
    </row>
    <row r="525" spans="1:61" ht="30" customHeight="1">
      <c r="A525" s="83">
        <v>513</v>
      </c>
      <c r="B525" s="50">
        <v>5288</v>
      </c>
      <c r="C525" s="84" t="s">
        <v>807</v>
      </c>
      <c r="D525" s="84" t="s">
        <v>1064</v>
      </c>
      <c r="E525" s="85" t="s">
        <v>1055</v>
      </c>
      <c r="F525" s="68">
        <v>42095</v>
      </c>
      <c r="G525" s="51">
        <v>208</v>
      </c>
      <c r="H525" s="52">
        <v>26</v>
      </c>
      <c r="I525" s="53">
        <f t="shared" si="290"/>
        <v>208</v>
      </c>
      <c r="J525" s="86"/>
      <c r="K525" s="87">
        <f t="shared" si="291"/>
        <v>0</v>
      </c>
      <c r="L525" s="86"/>
      <c r="M525" s="88">
        <f t="shared" si="292"/>
        <v>0</v>
      </c>
      <c r="N525" s="89"/>
      <c r="O525" s="87">
        <f t="shared" si="293"/>
        <v>0</v>
      </c>
      <c r="P525" s="57">
        <v>0</v>
      </c>
      <c r="Q525" s="57">
        <v>0</v>
      </c>
      <c r="R525" s="54"/>
      <c r="S525" s="55">
        <v>10</v>
      </c>
      <c r="T525" s="56"/>
      <c r="U525" s="57">
        <f t="shared" si="294"/>
        <v>0</v>
      </c>
      <c r="V525" s="57">
        <v>10</v>
      </c>
      <c r="W525" s="90">
        <v>7</v>
      </c>
      <c r="X525" s="56"/>
      <c r="Y525" s="91">
        <f t="shared" si="295"/>
        <v>0</v>
      </c>
      <c r="Z525" s="58"/>
      <c r="AA525" s="59"/>
      <c r="AB525" s="59">
        <v>0</v>
      </c>
      <c r="AC525" s="60">
        <f t="shared" si="296"/>
        <v>235</v>
      </c>
      <c r="AD525" s="60"/>
      <c r="AE525" s="61">
        <f t="shared" si="289"/>
        <v>4.7</v>
      </c>
      <c r="AF525" s="61">
        <v>0</v>
      </c>
      <c r="AG525" s="61">
        <v>0</v>
      </c>
      <c r="AH525" s="92">
        <v>0.5</v>
      </c>
      <c r="AI525" s="112">
        <v>100</v>
      </c>
      <c r="AJ525" s="93">
        <f t="shared" si="297"/>
        <v>129.80000000000001</v>
      </c>
      <c r="AK525" s="94"/>
      <c r="AL525" s="62"/>
      <c r="AM525" s="63">
        <f t="shared" si="298"/>
        <v>100</v>
      </c>
      <c r="AN525" s="63">
        <f t="shared" si="299"/>
        <v>1</v>
      </c>
      <c r="AO525" s="63">
        <f t="shared" si="300"/>
        <v>0</v>
      </c>
      <c r="AP525" s="63"/>
      <c r="AQ525" s="63">
        <f t="shared" si="301"/>
        <v>20</v>
      </c>
      <c r="AR525" s="63">
        <f t="shared" si="302"/>
        <v>1</v>
      </c>
      <c r="AS525" s="63">
        <f t="shared" si="303"/>
        <v>0</v>
      </c>
      <c r="AT525" s="63">
        <f t="shared" si="304"/>
        <v>0</v>
      </c>
      <c r="AU525" s="63">
        <f t="shared" si="305"/>
        <v>5</v>
      </c>
      <c r="AV525" s="63">
        <f t="shared" si="306"/>
        <v>1</v>
      </c>
      <c r="AW525" s="63">
        <f t="shared" si="307"/>
        <v>4</v>
      </c>
      <c r="AX525" s="63">
        <f t="shared" si="308"/>
        <v>4</v>
      </c>
      <c r="AY525" s="64">
        <f t="shared" si="309"/>
        <v>0.80000000000001137</v>
      </c>
      <c r="AZ525" s="65">
        <f t="shared" si="310"/>
        <v>129.80000000000001</v>
      </c>
      <c r="BA525" s="45"/>
      <c r="BB525" s="66">
        <f t="shared" si="311"/>
        <v>129.80000000000001</v>
      </c>
      <c r="BC525" s="62">
        <f t="shared" si="312"/>
        <v>29.800000000000011</v>
      </c>
      <c r="BD525" s="62">
        <f t="shared" si="313"/>
        <v>29.800000000000011</v>
      </c>
      <c r="BE525" s="62">
        <f t="shared" si="314"/>
        <v>9.8000000000000114</v>
      </c>
      <c r="BF525" s="62">
        <f t="shared" si="315"/>
        <v>9.8000000000000114</v>
      </c>
      <c r="BG525" s="62">
        <f t="shared" si="316"/>
        <v>4.8000000000000114</v>
      </c>
      <c r="BH525" s="62">
        <f t="shared" si="317"/>
        <v>0.80000000000001137</v>
      </c>
      <c r="BI525" s="62"/>
    </row>
    <row r="526" spans="1:61" ht="30" customHeight="1">
      <c r="A526" s="83">
        <v>514</v>
      </c>
      <c r="B526" s="50">
        <v>5290</v>
      </c>
      <c r="C526" s="84" t="s">
        <v>1065</v>
      </c>
      <c r="D526" s="84" t="s">
        <v>554</v>
      </c>
      <c r="E526" s="85" t="s">
        <v>1055</v>
      </c>
      <c r="F526" s="68">
        <v>42095</v>
      </c>
      <c r="G526" s="51">
        <v>208</v>
      </c>
      <c r="H526" s="52">
        <v>26</v>
      </c>
      <c r="I526" s="53">
        <f t="shared" si="290"/>
        <v>208</v>
      </c>
      <c r="J526" s="86"/>
      <c r="K526" s="87">
        <f t="shared" si="291"/>
        <v>0</v>
      </c>
      <c r="L526" s="86"/>
      <c r="M526" s="88">
        <f t="shared" si="292"/>
        <v>0</v>
      </c>
      <c r="N526" s="89"/>
      <c r="O526" s="87">
        <f t="shared" si="293"/>
        <v>0</v>
      </c>
      <c r="P526" s="57">
        <v>0</v>
      </c>
      <c r="Q526" s="57">
        <v>0</v>
      </c>
      <c r="R526" s="54"/>
      <c r="S526" s="55">
        <v>10</v>
      </c>
      <c r="T526" s="56"/>
      <c r="U526" s="57">
        <f t="shared" si="294"/>
        <v>0</v>
      </c>
      <c r="V526" s="57">
        <v>10</v>
      </c>
      <c r="W526" s="90">
        <v>7</v>
      </c>
      <c r="X526" s="56">
        <v>1.02</v>
      </c>
      <c r="Y526" s="91">
        <f t="shared" si="295"/>
        <v>1.02</v>
      </c>
      <c r="Z526" s="58"/>
      <c r="AA526" s="59"/>
      <c r="AB526" s="59">
        <v>0</v>
      </c>
      <c r="AC526" s="60">
        <f t="shared" si="296"/>
        <v>233.98</v>
      </c>
      <c r="AD526" s="60"/>
      <c r="AE526" s="61">
        <f t="shared" si="289"/>
        <v>4.6795999999999998</v>
      </c>
      <c r="AF526" s="61">
        <v>0</v>
      </c>
      <c r="AG526" s="61">
        <v>0</v>
      </c>
      <c r="AH526" s="92"/>
      <c r="AI526" s="112">
        <v>100</v>
      </c>
      <c r="AJ526" s="93">
        <f t="shared" si="297"/>
        <v>129.3004</v>
      </c>
      <c r="AK526" s="94"/>
      <c r="AL526" s="62"/>
      <c r="AM526" s="63">
        <f t="shared" si="298"/>
        <v>100</v>
      </c>
      <c r="AN526" s="63">
        <f t="shared" si="299"/>
        <v>1</v>
      </c>
      <c r="AO526" s="63">
        <f t="shared" si="300"/>
        <v>0</v>
      </c>
      <c r="AP526" s="63"/>
      <c r="AQ526" s="63">
        <f t="shared" si="301"/>
        <v>20</v>
      </c>
      <c r="AR526" s="63">
        <f t="shared" si="302"/>
        <v>1</v>
      </c>
      <c r="AS526" s="63">
        <f t="shared" si="303"/>
        <v>0</v>
      </c>
      <c r="AT526" s="63">
        <f t="shared" si="304"/>
        <v>0</v>
      </c>
      <c r="AU526" s="63">
        <f t="shared" si="305"/>
        <v>5</v>
      </c>
      <c r="AV526" s="63">
        <f t="shared" si="306"/>
        <v>1</v>
      </c>
      <c r="AW526" s="63">
        <f t="shared" si="307"/>
        <v>4</v>
      </c>
      <c r="AX526" s="63">
        <f t="shared" si="308"/>
        <v>4</v>
      </c>
      <c r="AY526" s="64">
        <f t="shared" si="309"/>
        <v>0.30039999999999623</v>
      </c>
      <c r="AZ526" s="65">
        <f t="shared" si="310"/>
        <v>129.3004</v>
      </c>
      <c r="BA526" s="45"/>
      <c r="BB526" s="66">
        <f t="shared" si="311"/>
        <v>129.3004</v>
      </c>
      <c r="BC526" s="62">
        <f t="shared" si="312"/>
        <v>29.300399999999996</v>
      </c>
      <c r="BD526" s="62">
        <f t="shared" si="313"/>
        <v>29.300399999999996</v>
      </c>
      <c r="BE526" s="62">
        <f t="shared" si="314"/>
        <v>9.3003999999999962</v>
      </c>
      <c r="BF526" s="62">
        <f t="shared" si="315"/>
        <v>9.3003999999999962</v>
      </c>
      <c r="BG526" s="62">
        <f t="shared" si="316"/>
        <v>4.3003999999999962</v>
      </c>
      <c r="BH526" s="62">
        <f t="shared" si="317"/>
        <v>0.30039999999999623</v>
      </c>
      <c r="BI526" s="62"/>
    </row>
    <row r="527" spans="1:61" ht="30" customHeight="1">
      <c r="A527" s="83">
        <v>515</v>
      </c>
      <c r="B527" s="50">
        <v>546</v>
      </c>
      <c r="C527" s="84" t="s">
        <v>1047</v>
      </c>
      <c r="D527" s="84" t="s">
        <v>1066</v>
      </c>
      <c r="E527" s="85" t="s">
        <v>1055</v>
      </c>
      <c r="F527" s="68">
        <v>36381</v>
      </c>
      <c r="G527" s="51">
        <v>208</v>
      </c>
      <c r="H527" s="52">
        <v>26</v>
      </c>
      <c r="I527" s="53">
        <f t="shared" si="290"/>
        <v>208</v>
      </c>
      <c r="J527" s="86"/>
      <c r="K527" s="87">
        <f t="shared" si="291"/>
        <v>0</v>
      </c>
      <c r="L527" s="86"/>
      <c r="M527" s="88">
        <f t="shared" si="292"/>
        <v>0</v>
      </c>
      <c r="N527" s="89"/>
      <c r="O527" s="87">
        <f t="shared" si="293"/>
        <v>0</v>
      </c>
      <c r="P527" s="57">
        <v>0</v>
      </c>
      <c r="Q527" s="57">
        <v>0</v>
      </c>
      <c r="R527" s="54"/>
      <c r="S527" s="55">
        <v>11</v>
      </c>
      <c r="T527" s="56"/>
      <c r="U527" s="57">
        <f t="shared" si="294"/>
        <v>0</v>
      </c>
      <c r="V527" s="57">
        <v>9.6150000000000002</v>
      </c>
      <c r="W527" s="90">
        <v>7</v>
      </c>
      <c r="X527" s="56">
        <v>8</v>
      </c>
      <c r="Y527" s="91">
        <f t="shared" si="295"/>
        <v>8</v>
      </c>
      <c r="Z527" s="58"/>
      <c r="AA527" s="59"/>
      <c r="AB527" s="59">
        <v>0</v>
      </c>
      <c r="AC527" s="60">
        <f t="shared" si="296"/>
        <v>227.61500000000001</v>
      </c>
      <c r="AD527" s="60"/>
      <c r="AE527" s="61">
        <f t="shared" si="289"/>
        <v>4.5523000000000007</v>
      </c>
      <c r="AF527" s="61">
        <v>0</v>
      </c>
      <c r="AG527" s="61">
        <v>0</v>
      </c>
      <c r="AH527" s="92"/>
      <c r="AI527" s="112">
        <v>100</v>
      </c>
      <c r="AJ527" s="93">
        <f t="shared" si="297"/>
        <v>123.06270000000001</v>
      </c>
      <c r="AK527" s="94"/>
      <c r="AL527" s="62"/>
      <c r="AM527" s="63">
        <f t="shared" si="298"/>
        <v>100</v>
      </c>
      <c r="AN527" s="63">
        <f t="shared" si="299"/>
        <v>1</v>
      </c>
      <c r="AO527" s="63">
        <f t="shared" si="300"/>
        <v>0</v>
      </c>
      <c r="AP527" s="63"/>
      <c r="AQ527" s="63">
        <f t="shared" si="301"/>
        <v>20</v>
      </c>
      <c r="AR527" s="63">
        <f t="shared" si="302"/>
        <v>1</v>
      </c>
      <c r="AS527" s="63">
        <f t="shared" si="303"/>
        <v>0</v>
      </c>
      <c r="AT527" s="63">
        <f t="shared" si="304"/>
        <v>0</v>
      </c>
      <c r="AU527" s="63">
        <f t="shared" si="305"/>
        <v>0</v>
      </c>
      <c r="AV527" s="63">
        <f t="shared" si="306"/>
        <v>0</v>
      </c>
      <c r="AW527" s="63">
        <f t="shared" si="307"/>
        <v>3</v>
      </c>
      <c r="AX527" s="63">
        <f t="shared" si="308"/>
        <v>3</v>
      </c>
      <c r="AY527" s="64">
        <f t="shared" si="309"/>
        <v>6.2700000000006639E-2</v>
      </c>
      <c r="AZ527" s="65">
        <f t="shared" si="310"/>
        <v>123.06270000000001</v>
      </c>
      <c r="BA527" s="45"/>
      <c r="BB527" s="66">
        <f t="shared" si="311"/>
        <v>123.06270000000001</v>
      </c>
      <c r="BC527" s="62">
        <f t="shared" si="312"/>
        <v>23.062700000000007</v>
      </c>
      <c r="BD527" s="62">
        <f t="shared" si="313"/>
        <v>23.062700000000007</v>
      </c>
      <c r="BE527" s="62">
        <f t="shared" si="314"/>
        <v>3.0627000000000066</v>
      </c>
      <c r="BF527" s="62">
        <f t="shared" si="315"/>
        <v>3.0627000000000066</v>
      </c>
      <c r="BG527" s="62">
        <f t="shared" si="316"/>
        <v>3.0627000000000066</v>
      </c>
      <c r="BH527" s="62">
        <f t="shared" si="317"/>
        <v>6.2700000000006639E-2</v>
      </c>
      <c r="BI527" s="62"/>
    </row>
    <row r="528" spans="1:61" ht="30" customHeight="1">
      <c r="A528" s="83">
        <v>516</v>
      </c>
      <c r="B528" s="50">
        <v>5555</v>
      </c>
      <c r="C528" s="84" t="s">
        <v>1067</v>
      </c>
      <c r="D528" s="84" t="s">
        <v>136</v>
      </c>
      <c r="E528" s="85" t="s">
        <v>1055</v>
      </c>
      <c r="F528" s="68">
        <v>42248</v>
      </c>
      <c r="G528" s="51">
        <v>208</v>
      </c>
      <c r="H528" s="52">
        <v>26</v>
      </c>
      <c r="I528" s="53">
        <f t="shared" si="290"/>
        <v>208</v>
      </c>
      <c r="J528" s="86"/>
      <c r="K528" s="87">
        <f t="shared" si="291"/>
        <v>0</v>
      </c>
      <c r="L528" s="86"/>
      <c r="M528" s="88">
        <f t="shared" si="292"/>
        <v>0</v>
      </c>
      <c r="N528" s="89"/>
      <c r="O528" s="87">
        <f t="shared" si="293"/>
        <v>0</v>
      </c>
      <c r="P528" s="57">
        <v>0</v>
      </c>
      <c r="Q528" s="57">
        <v>0</v>
      </c>
      <c r="R528" s="54"/>
      <c r="S528" s="55">
        <v>10</v>
      </c>
      <c r="T528" s="56"/>
      <c r="U528" s="57">
        <f t="shared" si="294"/>
        <v>0</v>
      </c>
      <c r="V528" s="57">
        <v>9.6150000000000002</v>
      </c>
      <c r="W528" s="90">
        <v>7</v>
      </c>
      <c r="X528" s="56">
        <v>8</v>
      </c>
      <c r="Y528" s="91">
        <f t="shared" si="295"/>
        <v>8</v>
      </c>
      <c r="Z528" s="58"/>
      <c r="AA528" s="59"/>
      <c r="AB528" s="59">
        <v>0</v>
      </c>
      <c r="AC528" s="60">
        <f t="shared" si="296"/>
        <v>226.61500000000001</v>
      </c>
      <c r="AD528" s="60"/>
      <c r="AE528" s="61">
        <f t="shared" si="289"/>
        <v>4.5323000000000002</v>
      </c>
      <c r="AF528" s="61">
        <v>0</v>
      </c>
      <c r="AG528" s="61">
        <v>0</v>
      </c>
      <c r="AH528" s="92"/>
      <c r="AI528" s="112">
        <v>100</v>
      </c>
      <c r="AJ528" s="93">
        <f t="shared" si="297"/>
        <v>122.08270000000002</v>
      </c>
      <c r="AK528" s="94"/>
      <c r="AL528" s="62"/>
      <c r="AM528" s="63">
        <f t="shared" si="298"/>
        <v>100</v>
      </c>
      <c r="AN528" s="63">
        <f t="shared" si="299"/>
        <v>1</v>
      </c>
      <c r="AO528" s="63">
        <f t="shared" si="300"/>
        <v>0</v>
      </c>
      <c r="AP528" s="63"/>
      <c r="AQ528" s="63">
        <f t="shared" si="301"/>
        <v>20</v>
      </c>
      <c r="AR528" s="63">
        <f t="shared" si="302"/>
        <v>1</v>
      </c>
      <c r="AS528" s="63">
        <f t="shared" si="303"/>
        <v>0</v>
      </c>
      <c r="AT528" s="63">
        <f t="shared" si="304"/>
        <v>0</v>
      </c>
      <c r="AU528" s="63">
        <f t="shared" si="305"/>
        <v>0</v>
      </c>
      <c r="AV528" s="63">
        <f t="shared" si="306"/>
        <v>0</v>
      </c>
      <c r="AW528" s="63">
        <f t="shared" si="307"/>
        <v>2</v>
      </c>
      <c r="AX528" s="63">
        <f t="shared" si="308"/>
        <v>2</v>
      </c>
      <c r="AY528" s="64">
        <f t="shared" si="309"/>
        <v>8.2700000000016871E-2</v>
      </c>
      <c r="AZ528" s="65">
        <f t="shared" si="310"/>
        <v>122.08270000000002</v>
      </c>
      <c r="BA528" s="45"/>
      <c r="BB528" s="66">
        <f t="shared" si="311"/>
        <v>122.08270000000002</v>
      </c>
      <c r="BC528" s="62">
        <f t="shared" si="312"/>
        <v>22.082700000000017</v>
      </c>
      <c r="BD528" s="62">
        <f t="shared" si="313"/>
        <v>22.082700000000017</v>
      </c>
      <c r="BE528" s="62">
        <f t="shared" si="314"/>
        <v>2.0827000000000169</v>
      </c>
      <c r="BF528" s="62">
        <f t="shared" si="315"/>
        <v>2.0827000000000169</v>
      </c>
      <c r="BG528" s="62">
        <f t="shared" si="316"/>
        <v>2.0827000000000169</v>
      </c>
      <c r="BH528" s="62">
        <f t="shared" si="317"/>
        <v>8.2700000000016871E-2</v>
      </c>
      <c r="BI528" s="62"/>
    </row>
    <row r="529" spans="1:61" ht="30" customHeight="1">
      <c r="A529" s="83">
        <v>517</v>
      </c>
      <c r="B529" s="50">
        <v>5807</v>
      </c>
      <c r="C529" s="84" t="s">
        <v>1068</v>
      </c>
      <c r="D529" s="84" t="s">
        <v>437</v>
      </c>
      <c r="E529" s="85" t="s">
        <v>1055</v>
      </c>
      <c r="F529" s="68">
        <v>42371</v>
      </c>
      <c r="G529" s="51">
        <v>208</v>
      </c>
      <c r="H529" s="52">
        <v>26</v>
      </c>
      <c r="I529" s="53">
        <f t="shared" si="290"/>
        <v>208</v>
      </c>
      <c r="J529" s="86"/>
      <c r="K529" s="87">
        <f t="shared" si="291"/>
        <v>0</v>
      </c>
      <c r="L529" s="86"/>
      <c r="M529" s="88">
        <f t="shared" si="292"/>
        <v>0</v>
      </c>
      <c r="N529" s="89"/>
      <c r="O529" s="87">
        <f t="shared" si="293"/>
        <v>0</v>
      </c>
      <c r="P529" s="57">
        <v>0</v>
      </c>
      <c r="Q529" s="57">
        <v>0</v>
      </c>
      <c r="R529" s="54"/>
      <c r="S529" s="55">
        <v>10</v>
      </c>
      <c r="T529" s="56"/>
      <c r="U529" s="57">
        <f t="shared" si="294"/>
        <v>0</v>
      </c>
      <c r="V529" s="57">
        <v>10</v>
      </c>
      <c r="W529" s="90">
        <v>7</v>
      </c>
      <c r="X529" s="56"/>
      <c r="Y529" s="91">
        <f t="shared" si="295"/>
        <v>0</v>
      </c>
      <c r="Z529" s="58"/>
      <c r="AA529" s="59"/>
      <c r="AB529" s="59">
        <v>0</v>
      </c>
      <c r="AC529" s="60">
        <f t="shared" si="296"/>
        <v>235</v>
      </c>
      <c r="AD529" s="60"/>
      <c r="AE529" s="61">
        <f t="shared" si="289"/>
        <v>4.7</v>
      </c>
      <c r="AF529" s="61">
        <v>0</v>
      </c>
      <c r="AG529" s="61">
        <v>0</v>
      </c>
      <c r="AH529" s="92"/>
      <c r="AI529" s="112">
        <v>100</v>
      </c>
      <c r="AJ529" s="93">
        <f t="shared" si="297"/>
        <v>130.30000000000001</v>
      </c>
      <c r="AK529" s="94"/>
      <c r="AL529" s="62"/>
      <c r="AM529" s="63">
        <f t="shared" si="298"/>
        <v>100</v>
      </c>
      <c r="AN529" s="63">
        <f t="shared" si="299"/>
        <v>1</v>
      </c>
      <c r="AO529" s="63">
        <f t="shared" si="300"/>
        <v>0</v>
      </c>
      <c r="AP529" s="63"/>
      <c r="AQ529" s="63">
        <f t="shared" si="301"/>
        <v>20</v>
      </c>
      <c r="AR529" s="63">
        <f t="shared" si="302"/>
        <v>1</v>
      </c>
      <c r="AS529" s="63">
        <f t="shared" si="303"/>
        <v>10</v>
      </c>
      <c r="AT529" s="63">
        <f t="shared" si="304"/>
        <v>1</v>
      </c>
      <c r="AU529" s="63">
        <f t="shared" si="305"/>
        <v>0</v>
      </c>
      <c r="AV529" s="63">
        <f t="shared" si="306"/>
        <v>0</v>
      </c>
      <c r="AW529" s="63">
        <f t="shared" si="307"/>
        <v>0</v>
      </c>
      <c r="AX529" s="63">
        <f t="shared" si="308"/>
        <v>0</v>
      </c>
      <c r="AY529" s="64">
        <f t="shared" si="309"/>
        <v>0.30000000000001137</v>
      </c>
      <c r="AZ529" s="65">
        <f t="shared" si="310"/>
        <v>130.30000000000001</v>
      </c>
      <c r="BA529" s="45"/>
      <c r="BB529" s="66">
        <f t="shared" si="311"/>
        <v>130.30000000000001</v>
      </c>
      <c r="BC529" s="62">
        <f t="shared" si="312"/>
        <v>30.300000000000011</v>
      </c>
      <c r="BD529" s="62">
        <f t="shared" si="313"/>
        <v>30.300000000000011</v>
      </c>
      <c r="BE529" s="62">
        <f t="shared" si="314"/>
        <v>10.300000000000011</v>
      </c>
      <c r="BF529" s="62">
        <f t="shared" si="315"/>
        <v>0.30000000000001137</v>
      </c>
      <c r="BG529" s="62">
        <f t="shared" si="316"/>
        <v>0.30000000000001137</v>
      </c>
      <c r="BH529" s="62">
        <f t="shared" si="317"/>
        <v>0.30000000000001137</v>
      </c>
      <c r="BI529" s="62"/>
    </row>
    <row r="530" spans="1:61" ht="30" customHeight="1">
      <c r="A530" s="83">
        <v>518</v>
      </c>
      <c r="B530" s="50">
        <v>5814</v>
      </c>
      <c r="C530" s="84" t="s">
        <v>1069</v>
      </c>
      <c r="D530" s="84" t="s">
        <v>1070</v>
      </c>
      <c r="E530" s="85" t="s">
        <v>1055</v>
      </c>
      <c r="F530" s="68">
        <v>42371</v>
      </c>
      <c r="G530" s="51">
        <v>208</v>
      </c>
      <c r="H530" s="52">
        <v>26</v>
      </c>
      <c r="I530" s="53">
        <f t="shared" si="290"/>
        <v>208</v>
      </c>
      <c r="J530" s="86"/>
      <c r="K530" s="87">
        <f t="shared" si="291"/>
        <v>0</v>
      </c>
      <c r="L530" s="86"/>
      <c r="M530" s="88">
        <f t="shared" si="292"/>
        <v>0</v>
      </c>
      <c r="N530" s="89"/>
      <c r="O530" s="87">
        <f t="shared" si="293"/>
        <v>0</v>
      </c>
      <c r="P530" s="57">
        <v>0</v>
      </c>
      <c r="Q530" s="57">
        <v>0</v>
      </c>
      <c r="R530" s="54"/>
      <c r="S530" s="55">
        <v>10</v>
      </c>
      <c r="T530" s="56"/>
      <c r="U530" s="57">
        <f t="shared" si="294"/>
        <v>0</v>
      </c>
      <c r="V530" s="57">
        <v>10</v>
      </c>
      <c r="W530" s="90">
        <v>7</v>
      </c>
      <c r="X530" s="56"/>
      <c r="Y530" s="91">
        <f t="shared" si="295"/>
        <v>0</v>
      </c>
      <c r="Z530" s="58"/>
      <c r="AA530" s="59"/>
      <c r="AB530" s="59">
        <v>0</v>
      </c>
      <c r="AC530" s="60">
        <f t="shared" si="296"/>
        <v>235</v>
      </c>
      <c r="AD530" s="60"/>
      <c r="AE530" s="61">
        <f t="shared" si="289"/>
        <v>4.7</v>
      </c>
      <c r="AF530" s="61">
        <v>0</v>
      </c>
      <c r="AG530" s="61">
        <v>0</v>
      </c>
      <c r="AH530" s="92">
        <v>0.5</v>
      </c>
      <c r="AI530" s="112">
        <v>100</v>
      </c>
      <c r="AJ530" s="93">
        <f t="shared" si="297"/>
        <v>129.80000000000001</v>
      </c>
      <c r="AK530" s="94"/>
      <c r="AL530" s="62"/>
      <c r="AM530" s="63">
        <f t="shared" si="298"/>
        <v>100</v>
      </c>
      <c r="AN530" s="63">
        <f t="shared" si="299"/>
        <v>1</v>
      </c>
      <c r="AO530" s="63">
        <f t="shared" si="300"/>
        <v>0</v>
      </c>
      <c r="AP530" s="63"/>
      <c r="AQ530" s="63">
        <f t="shared" si="301"/>
        <v>20</v>
      </c>
      <c r="AR530" s="63">
        <f t="shared" si="302"/>
        <v>1</v>
      </c>
      <c r="AS530" s="63">
        <f t="shared" si="303"/>
        <v>0</v>
      </c>
      <c r="AT530" s="63">
        <f t="shared" si="304"/>
        <v>0</v>
      </c>
      <c r="AU530" s="63">
        <f t="shared" si="305"/>
        <v>5</v>
      </c>
      <c r="AV530" s="63">
        <f t="shared" si="306"/>
        <v>1</v>
      </c>
      <c r="AW530" s="63">
        <f t="shared" si="307"/>
        <v>4</v>
      </c>
      <c r="AX530" s="63">
        <f t="shared" si="308"/>
        <v>4</v>
      </c>
      <c r="AY530" s="64">
        <f t="shared" si="309"/>
        <v>0.80000000000001137</v>
      </c>
      <c r="AZ530" s="65">
        <f t="shared" si="310"/>
        <v>129.80000000000001</v>
      </c>
      <c r="BA530" s="45"/>
      <c r="BB530" s="66">
        <f t="shared" si="311"/>
        <v>129.80000000000001</v>
      </c>
      <c r="BC530" s="62">
        <f t="shared" si="312"/>
        <v>29.800000000000011</v>
      </c>
      <c r="BD530" s="62">
        <f t="shared" si="313"/>
        <v>29.800000000000011</v>
      </c>
      <c r="BE530" s="62">
        <f t="shared" si="314"/>
        <v>9.8000000000000114</v>
      </c>
      <c r="BF530" s="62">
        <f t="shared" si="315"/>
        <v>9.8000000000000114</v>
      </c>
      <c r="BG530" s="62">
        <f t="shared" si="316"/>
        <v>4.8000000000000114</v>
      </c>
      <c r="BH530" s="62">
        <f t="shared" si="317"/>
        <v>0.80000000000001137</v>
      </c>
      <c r="BI530" s="62"/>
    </row>
    <row r="531" spans="1:61" ht="30" customHeight="1">
      <c r="A531" s="83">
        <v>519</v>
      </c>
      <c r="B531" s="50">
        <v>6046</v>
      </c>
      <c r="C531" s="84" t="s">
        <v>117</v>
      </c>
      <c r="D531" s="84" t="s">
        <v>1071</v>
      </c>
      <c r="E531" s="85" t="s">
        <v>1055</v>
      </c>
      <c r="F531" s="68">
        <v>42478</v>
      </c>
      <c r="G531" s="51">
        <v>208</v>
      </c>
      <c r="H531" s="52">
        <v>26</v>
      </c>
      <c r="I531" s="53">
        <f t="shared" si="290"/>
        <v>208</v>
      </c>
      <c r="J531" s="86"/>
      <c r="K531" s="87">
        <f t="shared" si="291"/>
        <v>0</v>
      </c>
      <c r="L531" s="86"/>
      <c r="M531" s="88">
        <f t="shared" si="292"/>
        <v>0</v>
      </c>
      <c r="N531" s="89"/>
      <c r="O531" s="87">
        <f t="shared" si="293"/>
        <v>0</v>
      </c>
      <c r="P531" s="57">
        <v>0</v>
      </c>
      <c r="Q531" s="57">
        <v>0</v>
      </c>
      <c r="R531" s="54"/>
      <c r="S531" s="55">
        <v>9</v>
      </c>
      <c r="T531" s="56"/>
      <c r="U531" s="57">
        <f t="shared" si="294"/>
        <v>0</v>
      </c>
      <c r="V531" s="57">
        <v>9.9499999999999993</v>
      </c>
      <c r="W531" s="90">
        <v>7</v>
      </c>
      <c r="X531" s="56">
        <v>1.03</v>
      </c>
      <c r="Y531" s="91">
        <f t="shared" si="295"/>
        <v>1.03</v>
      </c>
      <c r="Z531" s="58"/>
      <c r="AA531" s="59"/>
      <c r="AB531" s="59">
        <v>0</v>
      </c>
      <c r="AC531" s="60">
        <f t="shared" si="296"/>
        <v>232.92</v>
      </c>
      <c r="AD531" s="60"/>
      <c r="AE531" s="61">
        <f t="shared" si="289"/>
        <v>4.6583999999999994</v>
      </c>
      <c r="AF531" s="61">
        <v>0</v>
      </c>
      <c r="AG531" s="61">
        <v>0</v>
      </c>
      <c r="AH531" s="92"/>
      <c r="AI531" s="112">
        <v>100</v>
      </c>
      <c r="AJ531" s="93">
        <f t="shared" si="297"/>
        <v>128.26159999999999</v>
      </c>
      <c r="AK531" s="94"/>
      <c r="AL531" s="62"/>
      <c r="AM531" s="63">
        <f t="shared" si="298"/>
        <v>100</v>
      </c>
      <c r="AN531" s="63">
        <f t="shared" si="299"/>
        <v>1</v>
      </c>
      <c r="AO531" s="63">
        <f t="shared" si="300"/>
        <v>0</v>
      </c>
      <c r="AP531" s="63"/>
      <c r="AQ531" s="63">
        <f t="shared" si="301"/>
        <v>20</v>
      </c>
      <c r="AR531" s="63">
        <f t="shared" si="302"/>
        <v>1</v>
      </c>
      <c r="AS531" s="63">
        <f t="shared" si="303"/>
        <v>0</v>
      </c>
      <c r="AT531" s="63">
        <f t="shared" si="304"/>
        <v>0</v>
      </c>
      <c r="AU531" s="63">
        <f t="shared" si="305"/>
        <v>5</v>
      </c>
      <c r="AV531" s="63">
        <f t="shared" si="306"/>
        <v>1</v>
      </c>
      <c r="AW531" s="63">
        <f t="shared" si="307"/>
        <v>3</v>
      </c>
      <c r="AX531" s="63">
        <f t="shared" si="308"/>
        <v>3</v>
      </c>
      <c r="AY531" s="64">
        <f t="shared" si="309"/>
        <v>0.26159999999998718</v>
      </c>
      <c r="AZ531" s="65">
        <f t="shared" si="310"/>
        <v>128.26159999999999</v>
      </c>
      <c r="BA531" s="45"/>
      <c r="BB531" s="66">
        <f t="shared" si="311"/>
        <v>128.26159999999999</v>
      </c>
      <c r="BC531" s="62">
        <f t="shared" si="312"/>
        <v>28.261599999999987</v>
      </c>
      <c r="BD531" s="62">
        <f t="shared" si="313"/>
        <v>28.261599999999987</v>
      </c>
      <c r="BE531" s="62">
        <f t="shared" si="314"/>
        <v>8.2615999999999872</v>
      </c>
      <c r="BF531" s="62">
        <f t="shared" si="315"/>
        <v>8.2615999999999872</v>
      </c>
      <c r="BG531" s="62">
        <f t="shared" si="316"/>
        <v>3.2615999999999872</v>
      </c>
      <c r="BH531" s="62">
        <f t="shared" si="317"/>
        <v>0.26159999999998718</v>
      </c>
      <c r="BI531" s="62"/>
    </row>
    <row r="532" spans="1:61" ht="30" customHeight="1">
      <c r="A532" s="83">
        <v>520</v>
      </c>
      <c r="B532" s="50">
        <v>6196</v>
      </c>
      <c r="C532" s="84" t="s">
        <v>709</v>
      </c>
      <c r="D532" s="84" t="s">
        <v>1072</v>
      </c>
      <c r="E532" s="85" t="s">
        <v>1055</v>
      </c>
      <c r="F532" s="68">
        <v>42529</v>
      </c>
      <c r="G532" s="51">
        <v>208</v>
      </c>
      <c r="H532" s="52">
        <v>26</v>
      </c>
      <c r="I532" s="53">
        <f t="shared" si="290"/>
        <v>208</v>
      </c>
      <c r="J532" s="86"/>
      <c r="K532" s="87">
        <f t="shared" si="291"/>
        <v>0</v>
      </c>
      <c r="L532" s="86"/>
      <c r="M532" s="88">
        <f t="shared" si="292"/>
        <v>0</v>
      </c>
      <c r="N532" s="89"/>
      <c r="O532" s="87">
        <f t="shared" si="293"/>
        <v>0</v>
      </c>
      <c r="P532" s="57">
        <v>0</v>
      </c>
      <c r="Q532" s="57">
        <v>0</v>
      </c>
      <c r="R532" s="54"/>
      <c r="S532" s="55">
        <v>9</v>
      </c>
      <c r="T532" s="56"/>
      <c r="U532" s="57">
        <f t="shared" si="294"/>
        <v>0</v>
      </c>
      <c r="V532" s="57">
        <v>10</v>
      </c>
      <c r="W532" s="90">
        <v>7</v>
      </c>
      <c r="X532" s="56"/>
      <c r="Y532" s="91">
        <f t="shared" si="295"/>
        <v>0</v>
      </c>
      <c r="Z532" s="58"/>
      <c r="AA532" s="59"/>
      <c r="AB532" s="59">
        <v>0</v>
      </c>
      <c r="AC532" s="60">
        <f t="shared" si="296"/>
        <v>234</v>
      </c>
      <c r="AD532" s="60"/>
      <c r="AE532" s="61">
        <f t="shared" si="289"/>
        <v>4.68</v>
      </c>
      <c r="AF532" s="61">
        <v>0</v>
      </c>
      <c r="AG532" s="61">
        <v>0</v>
      </c>
      <c r="AH532" s="92"/>
      <c r="AI532" s="112">
        <v>100</v>
      </c>
      <c r="AJ532" s="93">
        <f t="shared" si="297"/>
        <v>129.32</v>
      </c>
      <c r="AK532" s="94"/>
      <c r="AL532" s="62"/>
      <c r="AM532" s="63">
        <f t="shared" si="298"/>
        <v>100</v>
      </c>
      <c r="AN532" s="63">
        <f t="shared" si="299"/>
        <v>1</v>
      </c>
      <c r="AO532" s="63">
        <f t="shared" si="300"/>
        <v>0</v>
      </c>
      <c r="AP532" s="63"/>
      <c r="AQ532" s="63">
        <f t="shared" si="301"/>
        <v>20</v>
      </c>
      <c r="AR532" s="63">
        <f t="shared" si="302"/>
        <v>1</v>
      </c>
      <c r="AS532" s="63">
        <f t="shared" si="303"/>
        <v>0</v>
      </c>
      <c r="AT532" s="63">
        <f t="shared" si="304"/>
        <v>0</v>
      </c>
      <c r="AU532" s="63">
        <f t="shared" si="305"/>
        <v>5</v>
      </c>
      <c r="AV532" s="63">
        <f t="shared" si="306"/>
        <v>1</v>
      </c>
      <c r="AW532" s="63">
        <f t="shared" si="307"/>
        <v>4</v>
      </c>
      <c r="AX532" s="63">
        <f t="shared" si="308"/>
        <v>4</v>
      </c>
      <c r="AY532" s="64">
        <f t="shared" si="309"/>
        <v>0.31999999999999318</v>
      </c>
      <c r="AZ532" s="65">
        <f t="shared" si="310"/>
        <v>129.32</v>
      </c>
      <c r="BA532" s="45"/>
      <c r="BB532" s="66">
        <f t="shared" si="311"/>
        <v>129.32</v>
      </c>
      <c r="BC532" s="62">
        <f t="shared" si="312"/>
        <v>29.319999999999993</v>
      </c>
      <c r="BD532" s="62">
        <f t="shared" si="313"/>
        <v>29.319999999999993</v>
      </c>
      <c r="BE532" s="62">
        <f t="shared" si="314"/>
        <v>9.3199999999999932</v>
      </c>
      <c r="BF532" s="62">
        <f t="shared" si="315"/>
        <v>9.3199999999999932</v>
      </c>
      <c r="BG532" s="62">
        <f t="shared" si="316"/>
        <v>4.3199999999999932</v>
      </c>
      <c r="BH532" s="62">
        <f t="shared" si="317"/>
        <v>0.31999999999999318</v>
      </c>
      <c r="BI532" s="62"/>
    </row>
    <row r="533" spans="1:61" ht="30" customHeight="1">
      <c r="A533" s="83">
        <v>521</v>
      </c>
      <c r="B533" s="50">
        <v>6427</v>
      </c>
      <c r="C533" s="84" t="s">
        <v>414</v>
      </c>
      <c r="D533" s="84" t="s">
        <v>1073</v>
      </c>
      <c r="E533" s="85" t="s">
        <v>1055</v>
      </c>
      <c r="F533" s="68">
        <v>42661</v>
      </c>
      <c r="G533" s="51">
        <v>208</v>
      </c>
      <c r="H533" s="52">
        <v>13</v>
      </c>
      <c r="I533" s="53">
        <f t="shared" si="290"/>
        <v>104</v>
      </c>
      <c r="J533" s="86"/>
      <c r="K533" s="87">
        <f t="shared" si="291"/>
        <v>0</v>
      </c>
      <c r="L533" s="86"/>
      <c r="M533" s="88">
        <f t="shared" si="292"/>
        <v>0</v>
      </c>
      <c r="N533" s="89"/>
      <c r="O533" s="87">
        <f t="shared" si="293"/>
        <v>0</v>
      </c>
      <c r="P533" s="57">
        <v>0</v>
      </c>
      <c r="Q533" s="57">
        <v>0</v>
      </c>
      <c r="R533" s="54"/>
      <c r="S533" s="55">
        <v>9</v>
      </c>
      <c r="T533" s="56"/>
      <c r="U533" s="57">
        <f t="shared" si="294"/>
        <v>0</v>
      </c>
      <c r="V533" s="57">
        <v>5</v>
      </c>
      <c r="W533" s="90">
        <v>7</v>
      </c>
      <c r="X533" s="56"/>
      <c r="Y533" s="91">
        <f t="shared" si="295"/>
        <v>0</v>
      </c>
      <c r="Z533" s="58"/>
      <c r="AA533" s="59"/>
      <c r="AB533" s="59">
        <v>0</v>
      </c>
      <c r="AC533" s="60">
        <f t="shared" si="296"/>
        <v>125</v>
      </c>
      <c r="AD533" s="60"/>
      <c r="AE533" s="61">
        <f t="shared" si="289"/>
        <v>2.5</v>
      </c>
      <c r="AF533" s="61">
        <v>0</v>
      </c>
      <c r="AG533" s="61">
        <v>0</v>
      </c>
      <c r="AH533" s="92"/>
      <c r="AI533" s="112">
        <v>0</v>
      </c>
      <c r="AJ533" s="93">
        <f t="shared" si="297"/>
        <v>122.5</v>
      </c>
      <c r="AK533" s="94"/>
      <c r="AL533" s="62"/>
      <c r="AM533" s="63">
        <f t="shared" si="298"/>
        <v>100</v>
      </c>
      <c r="AN533" s="63">
        <f t="shared" si="299"/>
        <v>1</v>
      </c>
      <c r="AO533" s="63">
        <f t="shared" si="300"/>
        <v>0</v>
      </c>
      <c r="AP533" s="63"/>
      <c r="AQ533" s="63">
        <f t="shared" si="301"/>
        <v>20</v>
      </c>
      <c r="AR533" s="63">
        <f t="shared" si="302"/>
        <v>1</v>
      </c>
      <c r="AS533" s="63">
        <f t="shared" si="303"/>
        <v>0</v>
      </c>
      <c r="AT533" s="63">
        <f t="shared" si="304"/>
        <v>0</v>
      </c>
      <c r="AU533" s="63">
        <f t="shared" si="305"/>
        <v>0</v>
      </c>
      <c r="AV533" s="63">
        <f t="shared" si="306"/>
        <v>0</v>
      </c>
      <c r="AW533" s="63">
        <f t="shared" si="307"/>
        <v>2</v>
      </c>
      <c r="AX533" s="63">
        <f t="shared" si="308"/>
        <v>2</v>
      </c>
      <c r="AY533" s="64">
        <f t="shared" si="309"/>
        <v>0.5</v>
      </c>
      <c r="AZ533" s="65">
        <f t="shared" si="310"/>
        <v>122.5</v>
      </c>
      <c r="BA533" s="45"/>
      <c r="BB533" s="66">
        <f t="shared" si="311"/>
        <v>122.5</v>
      </c>
      <c r="BC533" s="62">
        <f t="shared" si="312"/>
        <v>22.5</v>
      </c>
      <c r="BD533" s="62">
        <f t="shared" si="313"/>
        <v>22.5</v>
      </c>
      <c r="BE533" s="62">
        <f t="shared" si="314"/>
        <v>2.5</v>
      </c>
      <c r="BF533" s="62">
        <f t="shared" si="315"/>
        <v>2.5</v>
      </c>
      <c r="BG533" s="62">
        <f t="shared" si="316"/>
        <v>2.5</v>
      </c>
      <c r="BH533" s="62">
        <f t="shared" si="317"/>
        <v>0.5</v>
      </c>
      <c r="BI533" s="62"/>
    </row>
    <row r="534" spans="1:61" ht="30" customHeight="1">
      <c r="A534" s="83">
        <v>522</v>
      </c>
      <c r="B534" s="50">
        <v>6535</v>
      </c>
      <c r="C534" s="84" t="s">
        <v>442</v>
      </c>
      <c r="D534" s="84" t="s">
        <v>641</v>
      </c>
      <c r="E534" s="85" t="s">
        <v>1055</v>
      </c>
      <c r="F534" s="68">
        <v>42705</v>
      </c>
      <c r="G534" s="51">
        <v>208</v>
      </c>
      <c r="H534" s="52">
        <v>26</v>
      </c>
      <c r="I534" s="53">
        <f t="shared" si="290"/>
        <v>208</v>
      </c>
      <c r="J534" s="86"/>
      <c r="K534" s="87">
        <f t="shared" si="291"/>
        <v>0</v>
      </c>
      <c r="L534" s="86"/>
      <c r="M534" s="88">
        <f t="shared" si="292"/>
        <v>0</v>
      </c>
      <c r="N534" s="89"/>
      <c r="O534" s="87">
        <f t="shared" si="293"/>
        <v>0</v>
      </c>
      <c r="P534" s="57">
        <v>0</v>
      </c>
      <c r="Q534" s="57">
        <v>0</v>
      </c>
      <c r="R534" s="54"/>
      <c r="S534" s="55">
        <v>9</v>
      </c>
      <c r="T534" s="56"/>
      <c r="U534" s="57">
        <f t="shared" si="294"/>
        <v>0</v>
      </c>
      <c r="V534" s="57">
        <v>10</v>
      </c>
      <c r="W534" s="90">
        <v>7</v>
      </c>
      <c r="X534" s="56"/>
      <c r="Y534" s="91">
        <f t="shared" si="295"/>
        <v>0</v>
      </c>
      <c r="Z534" s="58"/>
      <c r="AA534" s="59"/>
      <c r="AB534" s="59">
        <v>0</v>
      </c>
      <c r="AC534" s="60">
        <f t="shared" si="296"/>
        <v>234</v>
      </c>
      <c r="AD534" s="60"/>
      <c r="AE534" s="61">
        <f t="shared" si="289"/>
        <v>4.68</v>
      </c>
      <c r="AF534" s="61">
        <v>0</v>
      </c>
      <c r="AG534" s="61">
        <v>0</v>
      </c>
      <c r="AH534" s="92"/>
      <c r="AI534" s="112">
        <v>100</v>
      </c>
      <c r="AJ534" s="93">
        <f t="shared" si="297"/>
        <v>129.32</v>
      </c>
      <c r="AK534" s="94"/>
      <c r="AL534" s="62"/>
      <c r="AM534" s="63">
        <f t="shared" si="298"/>
        <v>100</v>
      </c>
      <c r="AN534" s="63">
        <f t="shared" si="299"/>
        <v>1</v>
      </c>
      <c r="AO534" s="63">
        <f t="shared" si="300"/>
        <v>0</v>
      </c>
      <c r="AP534" s="63"/>
      <c r="AQ534" s="63">
        <f t="shared" si="301"/>
        <v>20</v>
      </c>
      <c r="AR534" s="63">
        <f t="shared" si="302"/>
        <v>1</v>
      </c>
      <c r="AS534" s="63">
        <f t="shared" si="303"/>
        <v>0</v>
      </c>
      <c r="AT534" s="63">
        <f t="shared" si="304"/>
        <v>0</v>
      </c>
      <c r="AU534" s="63">
        <f t="shared" si="305"/>
        <v>5</v>
      </c>
      <c r="AV534" s="63">
        <f t="shared" si="306"/>
        <v>1</v>
      </c>
      <c r="AW534" s="63">
        <f t="shared" si="307"/>
        <v>4</v>
      </c>
      <c r="AX534" s="63">
        <f t="shared" si="308"/>
        <v>4</v>
      </c>
      <c r="AY534" s="64">
        <f t="shared" si="309"/>
        <v>0.31999999999999318</v>
      </c>
      <c r="AZ534" s="65">
        <f t="shared" si="310"/>
        <v>129.32</v>
      </c>
      <c r="BA534" s="45"/>
      <c r="BB534" s="66">
        <f t="shared" si="311"/>
        <v>129.32</v>
      </c>
      <c r="BC534" s="62">
        <f t="shared" si="312"/>
        <v>29.319999999999993</v>
      </c>
      <c r="BD534" s="62">
        <f t="shared" si="313"/>
        <v>29.319999999999993</v>
      </c>
      <c r="BE534" s="62">
        <f t="shared" si="314"/>
        <v>9.3199999999999932</v>
      </c>
      <c r="BF534" s="62">
        <f t="shared" si="315"/>
        <v>9.3199999999999932</v>
      </c>
      <c r="BG534" s="62">
        <f t="shared" si="316"/>
        <v>4.3199999999999932</v>
      </c>
      <c r="BH534" s="62">
        <f t="shared" si="317"/>
        <v>0.31999999999999318</v>
      </c>
      <c r="BI534" s="62"/>
    </row>
    <row r="535" spans="1:61" ht="30" customHeight="1">
      <c r="A535" s="83">
        <v>523</v>
      </c>
      <c r="B535" s="50">
        <v>6536</v>
      </c>
      <c r="C535" s="84" t="s">
        <v>373</v>
      </c>
      <c r="D535" s="84" t="s">
        <v>1074</v>
      </c>
      <c r="E535" s="85" t="s">
        <v>1055</v>
      </c>
      <c r="F535" s="68">
        <v>42705</v>
      </c>
      <c r="G535" s="51">
        <v>208</v>
      </c>
      <c r="H535" s="52">
        <v>26</v>
      </c>
      <c r="I535" s="53">
        <f t="shared" si="290"/>
        <v>208</v>
      </c>
      <c r="J535" s="86"/>
      <c r="K535" s="87">
        <f t="shared" si="291"/>
        <v>0</v>
      </c>
      <c r="L535" s="86"/>
      <c r="M535" s="88">
        <f t="shared" si="292"/>
        <v>0</v>
      </c>
      <c r="N535" s="89"/>
      <c r="O535" s="87">
        <f t="shared" si="293"/>
        <v>0</v>
      </c>
      <c r="P535" s="57">
        <v>0</v>
      </c>
      <c r="Q535" s="57">
        <v>0</v>
      </c>
      <c r="R535" s="54"/>
      <c r="S535" s="55">
        <v>9</v>
      </c>
      <c r="T535" s="56"/>
      <c r="U535" s="57">
        <f t="shared" si="294"/>
        <v>0</v>
      </c>
      <c r="V535" s="57">
        <v>10</v>
      </c>
      <c r="W535" s="90">
        <v>7</v>
      </c>
      <c r="X535" s="56"/>
      <c r="Y535" s="91">
        <f t="shared" si="295"/>
        <v>0</v>
      </c>
      <c r="Z535" s="58"/>
      <c r="AA535" s="59"/>
      <c r="AB535" s="59">
        <v>0</v>
      </c>
      <c r="AC535" s="60">
        <f t="shared" si="296"/>
        <v>234</v>
      </c>
      <c r="AD535" s="60"/>
      <c r="AE535" s="61">
        <f t="shared" si="289"/>
        <v>4.68</v>
      </c>
      <c r="AF535" s="61">
        <v>0</v>
      </c>
      <c r="AG535" s="61">
        <v>0</v>
      </c>
      <c r="AH535" s="92"/>
      <c r="AI535" s="112">
        <v>100</v>
      </c>
      <c r="AJ535" s="93">
        <f t="shared" si="297"/>
        <v>129.32</v>
      </c>
      <c r="AK535" s="94"/>
      <c r="AL535" s="62"/>
      <c r="AM535" s="63">
        <f t="shared" si="298"/>
        <v>100</v>
      </c>
      <c r="AN535" s="63">
        <f t="shared" si="299"/>
        <v>1</v>
      </c>
      <c r="AO535" s="63">
        <f t="shared" si="300"/>
        <v>0</v>
      </c>
      <c r="AP535" s="63"/>
      <c r="AQ535" s="63">
        <f t="shared" si="301"/>
        <v>20</v>
      </c>
      <c r="AR535" s="63">
        <f t="shared" si="302"/>
        <v>1</v>
      </c>
      <c r="AS535" s="63">
        <f t="shared" si="303"/>
        <v>0</v>
      </c>
      <c r="AT535" s="63">
        <f t="shared" si="304"/>
        <v>0</v>
      </c>
      <c r="AU535" s="63">
        <f t="shared" si="305"/>
        <v>5</v>
      </c>
      <c r="AV535" s="63">
        <f t="shared" si="306"/>
        <v>1</v>
      </c>
      <c r="AW535" s="63">
        <f t="shared" si="307"/>
        <v>4</v>
      </c>
      <c r="AX535" s="63">
        <f t="shared" si="308"/>
        <v>4</v>
      </c>
      <c r="AY535" s="64">
        <f t="shared" si="309"/>
        <v>0.31999999999999318</v>
      </c>
      <c r="AZ535" s="65">
        <f t="shared" si="310"/>
        <v>129.32</v>
      </c>
      <c r="BA535" s="45"/>
      <c r="BB535" s="66">
        <f t="shared" si="311"/>
        <v>129.32</v>
      </c>
      <c r="BC535" s="62">
        <f t="shared" si="312"/>
        <v>29.319999999999993</v>
      </c>
      <c r="BD535" s="62">
        <f t="shared" si="313"/>
        <v>29.319999999999993</v>
      </c>
      <c r="BE535" s="62">
        <f t="shared" si="314"/>
        <v>9.3199999999999932</v>
      </c>
      <c r="BF535" s="62">
        <f t="shared" si="315"/>
        <v>9.3199999999999932</v>
      </c>
      <c r="BG535" s="62">
        <f t="shared" si="316"/>
        <v>4.3199999999999932</v>
      </c>
      <c r="BH535" s="62">
        <f t="shared" si="317"/>
        <v>0.31999999999999318</v>
      </c>
      <c r="BI535" s="62"/>
    </row>
    <row r="536" spans="1:61" ht="30" customHeight="1">
      <c r="A536" s="83">
        <v>524</v>
      </c>
      <c r="B536" s="50">
        <v>6546</v>
      </c>
      <c r="C536" s="84" t="s">
        <v>442</v>
      </c>
      <c r="D536" s="84" t="s">
        <v>1075</v>
      </c>
      <c r="E536" s="85" t="s">
        <v>1055</v>
      </c>
      <c r="F536" s="68">
        <v>42705</v>
      </c>
      <c r="G536" s="51">
        <v>208</v>
      </c>
      <c r="H536" s="52">
        <v>26</v>
      </c>
      <c r="I536" s="53">
        <f t="shared" si="290"/>
        <v>208</v>
      </c>
      <c r="J536" s="86"/>
      <c r="K536" s="87">
        <f t="shared" si="291"/>
        <v>0</v>
      </c>
      <c r="L536" s="86"/>
      <c r="M536" s="88">
        <f t="shared" si="292"/>
        <v>0</v>
      </c>
      <c r="N536" s="89"/>
      <c r="O536" s="87">
        <f t="shared" si="293"/>
        <v>0</v>
      </c>
      <c r="P536" s="57">
        <v>0</v>
      </c>
      <c r="Q536" s="57">
        <v>0</v>
      </c>
      <c r="R536" s="54"/>
      <c r="S536" s="55">
        <v>9</v>
      </c>
      <c r="T536" s="56"/>
      <c r="U536" s="57">
        <f t="shared" si="294"/>
        <v>0</v>
      </c>
      <c r="V536" s="57">
        <v>9.7620000000000005</v>
      </c>
      <c r="W536" s="90">
        <v>7</v>
      </c>
      <c r="X536" s="56">
        <v>5</v>
      </c>
      <c r="Y536" s="91">
        <f t="shared" si="295"/>
        <v>5</v>
      </c>
      <c r="Z536" s="58"/>
      <c r="AA536" s="59"/>
      <c r="AB536" s="59">
        <v>0</v>
      </c>
      <c r="AC536" s="60">
        <f t="shared" si="296"/>
        <v>228.762</v>
      </c>
      <c r="AD536" s="60"/>
      <c r="AE536" s="61">
        <f t="shared" si="289"/>
        <v>4.57524</v>
      </c>
      <c r="AF536" s="61">
        <v>0</v>
      </c>
      <c r="AG536" s="61">
        <v>0</v>
      </c>
      <c r="AH536" s="92"/>
      <c r="AI536" s="112">
        <v>100</v>
      </c>
      <c r="AJ536" s="93">
        <f t="shared" si="297"/>
        <v>124.18675999999999</v>
      </c>
      <c r="AK536" s="94"/>
      <c r="AL536" s="62"/>
      <c r="AM536" s="63">
        <f t="shared" si="298"/>
        <v>100</v>
      </c>
      <c r="AN536" s="63">
        <f t="shared" si="299"/>
        <v>1</v>
      </c>
      <c r="AO536" s="63">
        <f t="shared" si="300"/>
        <v>0</v>
      </c>
      <c r="AP536" s="63"/>
      <c r="AQ536" s="63">
        <f t="shared" si="301"/>
        <v>20</v>
      </c>
      <c r="AR536" s="63">
        <f t="shared" si="302"/>
        <v>1</v>
      </c>
      <c r="AS536" s="63">
        <f t="shared" si="303"/>
        <v>0</v>
      </c>
      <c r="AT536" s="63">
        <f t="shared" si="304"/>
        <v>0</v>
      </c>
      <c r="AU536" s="63">
        <f t="shared" si="305"/>
        <v>0</v>
      </c>
      <c r="AV536" s="63">
        <f t="shared" si="306"/>
        <v>0</v>
      </c>
      <c r="AW536" s="63">
        <f t="shared" si="307"/>
        <v>4</v>
      </c>
      <c r="AX536" s="63">
        <f t="shared" si="308"/>
        <v>4</v>
      </c>
      <c r="AY536" s="64">
        <f t="shared" si="309"/>
        <v>0.18675999999999249</v>
      </c>
      <c r="AZ536" s="65">
        <f t="shared" si="310"/>
        <v>124.18675999999999</v>
      </c>
      <c r="BA536" s="45"/>
      <c r="BB536" s="66">
        <f t="shared" si="311"/>
        <v>124.18675999999999</v>
      </c>
      <c r="BC536" s="62">
        <f t="shared" si="312"/>
        <v>24.186759999999992</v>
      </c>
      <c r="BD536" s="62">
        <f t="shared" si="313"/>
        <v>24.186759999999992</v>
      </c>
      <c r="BE536" s="62">
        <f t="shared" si="314"/>
        <v>4.1867599999999925</v>
      </c>
      <c r="BF536" s="62">
        <f t="shared" si="315"/>
        <v>4.1867599999999925</v>
      </c>
      <c r="BG536" s="62">
        <f t="shared" si="316"/>
        <v>4.1867599999999925</v>
      </c>
      <c r="BH536" s="62">
        <f t="shared" si="317"/>
        <v>0.18675999999999249</v>
      </c>
      <c r="BI536" s="62"/>
    </row>
    <row r="537" spans="1:61" ht="30" customHeight="1">
      <c r="A537" s="83">
        <v>525</v>
      </c>
      <c r="B537" s="50">
        <v>6547</v>
      </c>
      <c r="C537" s="84" t="s">
        <v>1076</v>
      </c>
      <c r="D537" s="84" t="s">
        <v>1077</v>
      </c>
      <c r="E537" s="85" t="s">
        <v>1055</v>
      </c>
      <c r="F537" s="68">
        <v>42705</v>
      </c>
      <c r="G537" s="51">
        <v>208</v>
      </c>
      <c r="H537" s="52">
        <v>26</v>
      </c>
      <c r="I537" s="53">
        <f t="shared" si="290"/>
        <v>208</v>
      </c>
      <c r="J537" s="86"/>
      <c r="K537" s="87">
        <f t="shared" si="291"/>
        <v>0</v>
      </c>
      <c r="L537" s="86"/>
      <c r="M537" s="88">
        <f t="shared" si="292"/>
        <v>0</v>
      </c>
      <c r="N537" s="89"/>
      <c r="O537" s="87">
        <f t="shared" si="293"/>
        <v>0</v>
      </c>
      <c r="P537" s="57">
        <v>0</v>
      </c>
      <c r="Q537" s="57">
        <v>0</v>
      </c>
      <c r="R537" s="54"/>
      <c r="S537" s="55">
        <v>9</v>
      </c>
      <c r="T537" s="56"/>
      <c r="U537" s="57">
        <f t="shared" si="294"/>
        <v>0</v>
      </c>
      <c r="V537" s="57">
        <v>0</v>
      </c>
      <c r="W537" s="90">
        <v>7</v>
      </c>
      <c r="X537" s="56">
        <v>8</v>
      </c>
      <c r="Y537" s="91">
        <f t="shared" si="295"/>
        <v>8</v>
      </c>
      <c r="Z537" s="58"/>
      <c r="AA537" s="59"/>
      <c r="AB537" s="59">
        <v>0</v>
      </c>
      <c r="AC537" s="60">
        <f t="shared" si="296"/>
        <v>216</v>
      </c>
      <c r="AD537" s="60"/>
      <c r="AE537" s="61">
        <f t="shared" si="289"/>
        <v>4.32</v>
      </c>
      <c r="AF537" s="61">
        <v>0</v>
      </c>
      <c r="AG537" s="61">
        <v>0</v>
      </c>
      <c r="AH537" s="92"/>
      <c r="AI537" s="112">
        <v>100</v>
      </c>
      <c r="AJ537" s="93">
        <f t="shared" si="297"/>
        <v>111.68</v>
      </c>
      <c r="AK537" s="94"/>
      <c r="AL537" s="62"/>
      <c r="AM537" s="63">
        <f t="shared" si="298"/>
        <v>100</v>
      </c>
      <c r="AN537" s="63">
        <f t="shared" si="299"/>
        <v>1</v>
      </c>
      <c r="AO537" s="63">
        <f t="shared" si="300"/>
        <v>0</v>
      </c>
      <c r="AP537" s="63"/>
      <c r="AQ537" s="63">
        <f t="shared" si="301"/>
        <v>0</v>
      </c>
      <c r="AR537" s="63">
        <f t="shared" si="302"/>
        <v>0</v>
      </c>
      <c r="AS537" s="63">
        <f t="shared" si="303"/>
        <v>10</v>
      </c>
      <c r="AT537" s="63">
        <f t="shared" si="304"/>
        <v>1</v>
      </c>
      <c r="AU537" s="63">
        <f t="shared" si="305"/>
        <v>0</v>
      </c>
      <c r="AV537" s="63">
        <f t="shared" si="306"/>
        <v>0</v>
      </c>
      <c r="AW537" s="63">
        <f t="shared" si="307"/>
        <v>1</v>
      </c>
      <c r="AX537" s="63">
        <f t="shared" si="308"/>
        <v>1</v>
      </c>
      <c r="AY537" s="64">
        <f t="shared" si="309"/>
        <v>0.68000000000000682</v>
      </c>
      <c r="AZ537" s="65">
        <f t="shared" si="310"/>
        <v>111.68</v>
      </c>
      <c r="BA537" s="45"/>
      <c r="BB537" s="66">
        <f t="shared" si="311"/>
        <v>111.68</v>
      </c>
      <c r="BC537" s="62">
        <f t="shared" si="312"/>
        <v>11.680000000000007</v>
      </c>
      <c r="BD537" s="62">
        <f t="shared" si="313"/>
        <v>11.680000000000007</v>
      </c>
      <c r="BE537" s="62">
        <f t="shared" si="314"/>
        <v>11.680000000000007</v>
      </c>
      <c r="BF537" s="62">
        <f t="shared" si="315"/>
        <v>1.6800000000000068</v>
      </c>
      <c r="BG537" s="62">
        <f t="shared" si="316"/>
        <v>1.6800000000000068</v>
      </c>
      <c r="BH537" s="62">
        <f t="shared" si="317"/>
        <v>0.68000000000000682</v>
      </c>
      <c r="BI537" s="62"/>
    </row>
    <row r="538" spans="1:61" ht="30" customHeight="1">
      <c r="A538" s="83">
        <v>526</v>
      </c>
      <c r="B538" s="50">
        <v>6549</v>
      </c>
      <c r="C538" s="84" t="s">
        <v>1078</v>
      </c>
      <c r="D538" s="84" t="s">
        <v>1079</v>
      </c>
      <c r="E538" s="85" t="s">
        <v>1055</v>
      </c>
      <c r="F538" s="68">
        <v>42705</v>
      </c>
      <c r="G538" s="51">
        <v>208</v>
      </c>
      <c r="H538" s="52">
        <v>26</v>
      </c>
      <c r="I538" s="53">
        <f t="shared" si="290"/>
        <v>208</v>
      </c>
      <c r="J538" s="86"/>
      <c r="K538" s="87">
        <f t="shared" si="291"/>
        <v>0</v>
      </c>
      <c r="L538" s="86"/>
      <c r="M538" s="88">
        <f t="shared" si="292"/>
        <v>0</v>
      </c>
      <c r="N538" s="89"/>
      <c r="O538" s="87">
        <f t="shared" si="293"/>
        <v>0</v>
      </c>
      <c r="P538" s="57">
        <v>0</v>
      </c>
      <c r="Q538" s="57">
        <v>0</v>
      </c>
      <c r="R538" s="54"/>
      <c r="S538" s="55">
        <v>9</v>
      </c>
      <c r="T538" s="56"/>
      <c r="U538" s="57">
        <f t="shared" si="294"/>
        <v>0</v>
      </c>
      <c r="V538" s="57">
        <v>10</v>
      </c>
      <c r="W538" s="90">
        <v>7</v>
      </c>
      <c r="X538" s="56"/>
      <c r="Y538" s="91">
        <f t="shared" si="295"/>
        <v>0</v>
      </c>
      <c r="Z538" s="58"/>
      <c r="AA538" s="59"/>
      <c r="AB538" s="59">
        <v>0</v>
      </c>
      <c r="AC538" s="60">
        <f t="shared" si="296"/>
        <v>234</v>
      </c>
      <c r="AD538" s="60"/>
      <c r="AE538" s="61">
        <f t="shared" si="289"/>
        <v>4.68</v>
      </c>
      <c r="AF538" s="61">
        <v>0</v>
      </c>
      <c r="AG538" s="61">
        <v>0</v>
      </c>
      <c r="AH538" s="92"/>
      <c r="AI538" s="112">
        <v>100</v>
      </c>
      <c r="AJ538" s="93">
        <f t="shared" si="297"/>
        <v>129.32</v>
      </c>
      <c r="AK538" s="94"/>
      <c r="AL538" s="62"/>
      <c r="AM538" s="63">
        <f t="shared" si="298"/>
        <v>100</v>
      </c>
      <c r="AN538" s="63">
        <f t="shared" si="299"/>
        <v>1</v>
      </c>
      <c r="AO538" s="63">
        <f t="shared" si="300"/>
        <v>0</v>
      </c>
      <c r="AP538" s="63"/>
      <c r="AQ538" s="63">
        <f t="shared" si="301"/>
        <v>20</v>
      </c>
      <c r="AR538" s="63">
        <f t="shared" si="302"/>
        <v>1</v>
      </c>
      <c r="AS538" s="63">
        <f t="shared" si="303"/>
        <v>0</v>
      </c>
      <c r="AT538" s="63">
        <f t="shared" si="304"/>
        <v>0</v>
      </c>
      <c r="AU538" s="63">
        <f t="shared" si="305"/>
        <v>5</v>
      </c>
      <c r="AV538" s="63">
        <f t="shared" si="306"/>
        <v>1</v>
      </c>
      <c r="AW538" s="63">
        <f t="shared" si="307"/>
        <v>4</v>
      </c>
      <c r="AX538" s="63">
        <f t="shared" si="308"/>
        <v>4</v>
      </c>
      <c r="AY538" s="64">
        <f t="shared" si="309"/>
        <v>0.31999999999999318</v>
      </c>
      <c r="AZ538" s="65">
        <f t="shared" si="310"/>
        <v>129.32</v>
      </c>
      <c r="BA538" s="45"/>
      <c r="BB538" s="66">
        <f t="shared" si="311"/>
        <v>129.32</v>
      </c>
      <c r="BC538" s="62">
        <f t="shared" si="312"/>
        <v>29.319999999999993</v>
      </c>
      <c r="BD538" s="62">
        <f t="shared" si="313"/>
        <v>29.319999999999993</v>
      </c>
      <c r="BE538" s="62">
        <f t="shared" si="314"/>
        <v>9.3199999999999932</v>
      </c>
      <c r="BF538" s="62">
        <f t="shared" si="315"/>
        <v>9.3199999999999932</v>
      </c>
      <c r="BG538" s="62">
        <f t="shared" si="316"/>
        <v>4.3199999999999932</v>
      </c>
      <c r="BH538" s="62">
        <f t="shared" si="317"/>
        <v>0.31999999999999318</v>
      </c>
      <c r="BI538" s="62"/>
    </row>
    <row r="539" spans="1:61" ht="30" customHeight="1">
      <c r="A539" s="83">
        <v>527</v>
      </c>
      <c r="B539" s="50">
        <v>6552</v>
      </c>
      <c r="C539" s="84" t="s">
        <v>1080</v>
      </c>
      <c r="D539" s="84" t="s">
        <v>109</v>
      </c>
      <c r="E539" s="85" t="s">
        <v>1055</v>
      </c>
      <c r="F539" s="68">
        <v>42705</v>
      </c>
      <c r="G539" s="51">
        <v>208</v>
      </c>
      <c r="H539" s="52">
        <v>26</v>
      </c>
      <c r="I539" s="53">
        <f t="shared" si="290"/>
        <v>208</v>
      </c>
      <c r="J539" s="86"/>
      <c r="K539" s="87">
        <f t="shared" si="291"/>
        <v>0</v>
      </c>
      <c r="L539" s="86"/>
      <c r="M539" s="88">
        <f t="shared" si="292"/>
        <v>0</v>
      </c>
      <c r="N539" s="89"/>
      <c r="O539" s="87">
        <f t="shared" si="293"/>
        <v>0</v>
      </c>
      <c r="P539" s="57">
        <v>0</v>
      </c>
      <c r="Q539" s="57">
        <v>0</v>
      </c>
      <c r="R539" s="54"/>
      <c r="S539" s="55">
        <v>9</v>
      </c>
      <c r="T539" s="56"/>
      <c r="U539" s="57">
        <f t="shared" si="294"/>
        <v>0</v>
      </c>
      <c r="V539" s="57">
        <v>0</v>
      </c>
      <c r="W539" s="90">
        <v>7</v>
      </c>
      <c r="X539" s="56">
        <v>11.02</v>
      </c>
      <c r="Y539" s="91">
        <f t="shared" si="295"/>
        <v>11.02</v>
      </c>
      <c r="Z539" s="58"/>
      <c r="AA539" s="59"/>
      <c r="AB539" s="59">
        <v>3</v>
      </c>
      <c r="AC539" s="60">
        <f t="shared" si="296"/>
        <v>215.98</v>
      </c>
      <c r="AD539" s="60"/>
      <c r="AE539" s="61">
        <f t="shared" si="289"/>
        <v>4.3196000000000003</v>
      </c>
      <c r="AF539" s="61">
        <v>0</v>
      </c>
      <c r="AG539" s="61">
        <v>0</v>
      </c>
      <c r="AH539" s="92"/>
      <c r="AI539" s="112">
        <v>100</v>
      </c>
      <c r="AJ539" s="93">
        <f t="shared" si="297"/>
        <v>111.66039999999998</v>
      </c>
      <c r="AK539" s="94"/>
      <c r="AL539" s="62"/>
      <c r="AM539" s="63">
        <f t="shared" si="298"/>
        <v>100</v>
      </c>
      <c r="AN539" s="63">
        <f t="shared" si="299"/>
        <v>1</v>
      </c>
      <c r="AO539" s="63">
        <f t="shared" si="300"/>
        <v>0</v>
      </c>
      <c r="AP539" s="63"/>
      <c r="AQ539" s="63">
        <f t="shared" si="301"/>
        <v>0</v>
      </c>
      <c r="AR539" s="63">
        <f t="shared" si="302"/>
        <v>0</v>
      </c>
      <c r="AS539" s="63">
        <f t="shared" si="303"/>
        <v>10</v>
      </c>
      <c r="AT539" s="63">
        <f t="shared" si="304"/>
        <v>1</v>
      </c>
      <c r="AU539" s="63">
        <f t="shared" si="305"/>
        <v>0</v>
      </c>
      <c r="AV539" s="63">
        <f t="shared" si="306"/>
        <v>0</v>
      </c>
      <c r="AW539" s="63">
        <f t="shared" si="307"/>
        <v>1</v>
      </c>
      <c r="AX539" s="63">
        <f t="shared" si="308"/>
        <v>1</v>
      </c>
      <c r="AY539" s="64">
        <f t="shared" si="309"/>
        <v>0.66039999999998145</v>
      </c>
      <c r="AZ539" s="65">
        <f t="shared" si="310"/>
        <v>111.66039999999998</v>
      </c>
      <c r="BA539" s="45"/>
      <c r="BB539" s="66">
        <f t="shared" si="311"/>
        <v>111.66039999999998</v>
      </c>
      <c r="BC539" s="62">
        <f t="shared" si="312"/>
        <v>11.660399999999981</v>
      </c>
      <c r="BD539" s="62">
        <f t="shared" si="313"/>
        <v>11.660399999999981</v>
      </c>
      <c r="BE539" s="62">
        <f t="shared" si="314"/>
        <v>11.660399999999981</v>
      </c>
      <c r="BF539" s="62">
        <f t="shared" si="315"/>
        <v>1.6603999999999814</v>
      </c>
      <c r="BG539" s="62">
        <f t="shared" si="316"/>
        <v>1.6603999999999814</v>
      </c>
      <c r="BH539" s="62">
        <f t="shared" si="317"/>
        <v>0.66039999999998145</v>
      </c>
      <c r="BI539" s="62"/>
    </row>
    <row r="540" spans="1:61" ht="30" customHeight="1">
      <c r="A540" s="83">
        <v>528</v>
      </c>
      <c r="B540" s="50">
        <v>6553</v>
      </c>
      <c r="C540" s="84" t="s">
        <v>1081</v>
      </c>
      <c r="D540" s="84" t="s">
        <v>805</v>
      </c>
      <c r="E540" s="85" t="s">
        <v>1055</v>
      </c>
      <c r="F540" s="68">
        <v>42705</v>
      </c>
      <c r="G540" s="51">
        <v>208</v>
      </c>
      <c r="H540" s="52">
        <v>26</v>
      </c>
      <c r="I540" s="53">
        <f t="shared" si="290"/>
        <v>208</v>
      </c>
      <c r="J540" s="86"/>
      <c r="K540" s="87">
        <f t="shared" si="291"/>
        <v>0</v>
      </c>
      <c r="L540" s="86"/>
      <c r="M540" s="88">
        <f t="shared" si="292"/>
        <v>0</v>
      </c>
      <c r="N540" s="89"/>
      <c r="O540" s="87">
        <f t="shared" si="293"/>
        <v>0</v>
      </c>
      <c r="P540" s="57">
        <v>0</v>
      </c>
      <c r="Q540" s="57">
        <v>0</v>
      </c>
      <c r="R540" s="54"/>
      <c r="S540" s="55">
        <v>9</v>
      </c>
      <c r="T540" s="56"/>
      <c r="U540" s="57">
        <f t="shared" si="294"/>
        <v>0</v>
      </c>
      <c r="V540" s="57">
        <v>9.0380000000000003</v>
      </c>
      <c r="W540" s="90">
        <v>7</v>
      </c>
      <c r="X540" s="56">
        <v>19.98</v>
      </c>
      <c r="Y540" s="91">
        <f t="shared" si="295"/>
        <v>19.98</v>
      </c>
      <c r="Z540" s="58"/>
      <c r="AA540" s="59"/>
      <c r="AB540" s="59">
        <v>0</v>
      </c>
      <c r="AC540" s="60">
        <f t="shared" si="296"/>
        <v>213.05800000000002</v>
      </c>
      <c r="AD540" s="60"/>
      <c r="AE540" s="61">
        <f t="shared" si="289"/>
        <v>4.2611600000000003</v>
      </c>
      <c r="AF540" s="61">
        <v>0</v>
      </c>
      <c r="AG540" s="61">
        <v>0</v>
      </c>
      <c r="AH540" s="92"/>
      <c r="AI540" s="112">
        <v>100</v>
      </c>
      <c r="AJ540" s="93">
        <f t="shared" si="297"/>
        <v>108.79684000000003</v>
      </c>
      <c r="AK540" s="94"/>
      <c r="AL540" s="62"/>
      <c r="AM540" s="63">
        <f t="shared" si="298"/>
        <v>100</v>
      </c>
      <c r="AN540" s="63">
        <f t="shared" si="299"/>
        <v>1</v>
      </c>
      <c r="AO540" s="63">
        <f t="shared" si="300"/>
        <v>0</v>
      </c>
      <c r="AP540" s="63"/>
      <c r="AQ540" s="63">
        <f t="shared" si="301"/>
        <v>0</v>
      </c>
      <c r="AR540" s="63">
        <f t="shared" si="302"/>
        <v>0</v>
      </c>
      <c r="AS540" s="63">
        <f t="shared" si="303"/>
        <v>0</v>
      </c>
      <c r="AT540" s="63">
        <f t="shared" si="304"/>
        <v>0</v>
      </c>
      <c r="AU540" s="63">
        <f t="shared" si="305"/>
        <v>5</v>
      </c>
      <c r="AV540" s="63">
        <f t="shared" si="306"/>
        <v>1</v>
      </c>
      <c r="AW540" s="63">
        <f t="shared" si="307"/>
        <v>3</v>
      </c>
      <c r="AX540" s="63">
        <f t="shared" si="308"/>
        <v>3</v>
      </c>
      <c r="AY540" s="64">
        <f t="shared" si="309"/>
        <v>0.79684000000003152</v>
      </c>
      <c r="AZ540" s="65">
        <f t="shared" si="310"/>
        <v>108.79684000000003</v>
      </c>
      <c r="BA540" s="45"/>
      <c r="BB540" s="66">
        <f t="shared" si="311"/>
        <v>108.79684000000003</v>
      </c>
      <c r="BC540" s="62">
        <f t="shared" si="312"/>
        <v>8.7968400000000315</v>
      </c>
      <c r="BD540" s="62">
        <f t="shared" si="313"/>
        <v>8.7968400000000315</v>
      </c>
      <c r="BE540" s="62">
        <f t="shared" si="314"/>
        <v>8.7968400000000315</v>
      </c>
      <c r="BF540" s="62">
        <f t="shared" si="315"/>
        <v>8.7968400000000315</v>
      </c>
      <c r="BG540" s="62">
        <f t="shared" si="316"/>
        <v>3.7968400000000315</v>
      </c>
      <c r="BH540" s="62">
        <f t="shared" si="317"/>
        <v>0.79684000000003152</v>
      </c>
      <c r="BI540" s="62"/>
    </row>
    <row r="541" spans="1:61" ht="30" customHeight="1">
      <c r="A541" s="83">
        <v>529</v>
      </c>
      <c r="B541" s="50">
        <v>6663</v>
      </c>
      <c r="C541" s="84" t="s">
        <v>1082</v>
      </c>
      <c r="D541" s="84" t="s">
        <v>1083</v>
      </c>
      <c r="E541" s="85" t="s">
        <v>1055</v>
      </c>
      <c r="F541" s="68">
        <v>42758</v>
      </c>
      <c r="G541" s="51">
        <v>208</v>
      </c>
      <c r="H541" s="52">
        <v>26</v>
      </c>
      <c r="I541" s="53">
        <f t="shared" si="290"/>
        <v>208</v>
      </c>
      <c r="J541" s="86"/>
      <c r="K541" s="87">
        <f t="shared" si="291"/>
        <v>0</v>
      </c>
      <c r="L541" s="86"/>
      <c r="M541" s="88">
        <f t="shared" si="292"/>
        <v>0</v>
      </c>
      <c r="N541" s="89"/>
      <c r="O541" s="87">
        <f t="shared" si="293"/>
        <v>0</v>
      </c>
      <c r="P541" s="57">
        <v>0</v>
      </c>
      <c r="Q541" s="57">
        <v>0</v>
      </c>
      <c r="R541" s="54"/>
      <c r="S541" s="55">
        <v>9</v>
      </c>
      <c r="T541" s="56"/>
      <c r="U541" s="57">
        <f t="shared" si="294"/>
        <v>0</v>
      </c>
      <c r="V541" s="57">
        <v>10</v>
      </c>
      <c r="W541" s="90">
        <v>7</v>
      </c>
      <c r="X541" s="56"/>
      <c r="Y541" s="91">
        <f t="shared" si="295"/>
        <v>0</v>
      </c>
      <c r="Z541" s="58"/>
      <c r="AA541" s="59"/>
      <c r="AB541" s="59">
        <v>0</v>
      </c>
      <c r="AC541" s="60">
        <f t="shared" si="296"/>
        <v>234</v>
      </c>
      <c r="AD541" s="60"/>
      <c r="AE541" s="61">
        <f t="shared" si="289"/>
        <v>4.68</v>
      </c>
      <c r="AF541" s="61">
        <v>0</v>
      </c>
      <c r="AG541" s="61">
        <v>0</v>
      </c>
      <c r="AH541" s="92"/>
      <c r="AI541" s="112">
        <v>100</v>
      </c>
      <c r="AJ541" s="93">
        <f t="shared" si="297"/>
        <v>129.32</v>
      </c>
      <c r="AK541" s="94"/>
      <c r="AL541" s="62"/>
      <c r="AM541" s="63">
        <f t="shared" si="298"/>
        <v>100</v>
      </c>
      <c r="AN541" s="63">
        <f t="shared" si="299"/>
        <v>1</v>
      </c>
      <c r="AO541" s="63">
        <f t="shared" si="300"/>
        <v>0</v>
      </c>
      <c r="AP541" s="63"/>
      <c r="AQ541" s="63">
        <f t="shared" si="301"/>
        <v>20</v>
      </c>
      <c r="AR541" s="63">
        <f t="shared" si="302"/>
        <v>1</v>
      </c>
      <c r="AS541" s="63">
        <f t="shared" si="303"/>
        <v>0</v>
      </c>
      <c r="AT541" s="63">
        <f t="shared" si="304"/>
        <v>0</v>
      </c>
      <c r="AU541" s="63">
        <f t="shared" si="305"/>
        <v>5</v>
      </c>
      <c r="AV541" s="63">
        <f t="shared" si="306"/>
        <v>1</v>
      </c>
      <c r="AW541" s="63">
        <f t="shared" si="307"/>
        <v>4</v>
      </c>
      <c r="AX541" s="63">
        <f t="shared" si="308"/>
        <v>4</v>
      </c>
      <c r="AY541" s="64">
        <f t="shared" si="309"/>
        <v>0.31999999999999318</v>
      </c>
      <c r="AZ541" s="65">
        <f t="shared" si="310"/>
        <v>129.32</v>
      </c>
      <c r="BA541" s="45"/>
      <c r="BB541" s="66">
        <f t="shared" si="311"/>
        <v>129.32</v>
      </c>
      <c r="BC541" s="62">
        <f t="shared" si="312"/>
        <v>29.319999999999993</v>
      </c>
      <c r="BD541" s="62">
        <f t="shared" si="313"/>
        <v>29.319999999999993</v>
      </c>
      <c r="BE541" s="62">
        <f t="shared" si="314"/>
        <v>9.3199999999999932</v>
      </c>
      <c r="BF541" s="62">
        <f t="shared" si="315"/>
        <v>9.3199999999999932</v>
      </c>
      <c r="BG541" s="62">
        <f t="shared" si="316"/>
        <v>4.3199999999999932</v>
      </c>
      <c r="BH541" s="62">
        <f t="shared" si="317"/>
        <v>0.31999999999999318</v>
      </c>
      <c r="BI541" s="62"/>
    </row>
    <row r="542" spans="1:61" ht="30" customHeight="1">
      <c r="A542" s="83">
        <v>530</v>
      </c>
      <c r="B542" s="50" t="s">
        <v>1084</v>
      </c>
      <c r="C542" s="84" t="s">
        <v>324</v>
      </c>
      <c r="D542" s="84" t="s">
        <v>1085</v>
      </c>
      <c r="E542" s="85" t="s">
        <v>1055</v>
      </c>
      <c r="F542" s="68">
        <v>45187</v>
      </c>
      <c r="G542" s="51">
        <v>208</v>
      </c>
      <c r="H542" s="52">
        <v>26</v>
      </c>
      <c r="I542" s="53">
        <f t="shared" si="290"/>
        <v>208</v>
      </c>
      <c r="J542" s="86"/>
      <c r="K542" s="87">
        <f t="shared" si="291"/>
        <v>0</v>
      </c>
      <c r="L542" s="86"/>
      <c r="M542" s="88">
        <f t="shared" si="292"/>
        <v>0</v>
      </c>
      <c r="N542" s="89"/>
      <c r="O542" s="87">
        <f t="shared" si="293"/>
        <v>0</v>
      </c>
      <c r="P542" s="57">
        <v>0</v>
      </c>
      <c r="Q542" s="57">
        <v>0</v>
      </c>
      <c r="R542" s="54"/>
      <c r="S542" s="55">
        <v>2</v>
      </c>
      <c r="T542" s="56"/>
      <c r="U542" s="57">
        <f t="shared" si="294"/>
        <v>0</v>
      </c>
      <c r="V542" s="57">
        <v>9.3770000000000007</v>
      </c>
      <c r="W542" s="90">
        <v>7</v>
      </c>
      <c r="X542" s="56">
        <v>13</v>
      </c>
      <c r="Y542" s="91">
        <f t="shared" si="295"/>
        <v>13</v>
      </c>
      <c r="Z542" s="58"/>
      <c r="AA542" s="59"/>
      <c r="AB542" s="59">
        <v>0</v>
      </c>
      <c r="AC542" s="60">
        <f t="shared" si="296"/>
        <v>213.37700000000001</v>
      </c>
      <c r="AD542" s="60"/>
      <c r="AE542" s="61">
        <f t="shared" si="289"/>
        <v>4.2675400000000003</v>
      </c>
      <c r="AF542" s="61">
        <v>0</v>
      </c>
      <c r="AG542" s="61">
        <v>0</v>
      </c>
      <c r="AH542" s="92"/>
      <c r="AI542" s="112">
        <v>100</v>
      </c>
      <c r="AJ542" s="93">
        <f t="shared" si="297"/>
        <v>109.10946000000001</v>
      </c>
      <c r="AK542" s="94"/>
      <c r="AL542" s="62"/>
      <c r="AM542" s="63">
        <f t="shared" si="298"/>
        <v>100</v>
      </c>
      <c r="AN542" s="63">
        <f t="shared" si="299"/>
        <v>1</v>
      </c>
      <c r="AO542" s="63">
        <f t="shared" si="300"/>
        <v>0</v>
      </c>
      <c r="AP542" s="63"/>
      <c r="AQ542" s="63">
        <f t="shared" si="301"/>
        <v>0</v>
      </c>
      <c r="AR542" s="63">
        <f t="shared" si="302"/>
        <v>0</v>
      </c>
      <c r="AS542" s="63">
        <f t="shared" si="303"/>
        <v>0</v>
      </c>
      <c r="AT542" s="63">
        <f t="shared" si="304"/>
        <v>0</v>
      </c>
      <c r="AU542" s="63">
        <f t="shared" si="305"/>
        <v>5</v>
      </c>
      <c r="AV542" s="63">
        <f t="shared" si="306"/>
        <v>1</v>
      </c>
      <c r="AW542" s="63">
        <f t="shared" si="307"/>
        <v>4</v>
      </c>
      <c r="AX542" s="63">
        <f t="shared" si="308"/>
        <v>4</v>
      </c>
      <c r="AY542" s="64">
        <f t="shared" si="309"/>
        <v>0.10946000000001277</v>
      </c>
      <c r="AZ542" s="65">
        <f t="shared" si="310"/>
        <v>109.10946000000001</v>
      </c>
      <c r="BA542" s="45"/>
      <c r="BB542" s="66">
        <f t="shared" si="311"/>
        <v>109.10946000000001</v>
      </c>
      <c r="BC542" s="62">
        <f t="shared" si="312"/>
        <v>9.1094600000000128</v>
      </c>
      <c r="BD542" s="62">
        <f t="shared" si="313"/>
        <v>9.1094600000000128</v>
      </c>
      <c r="BE542" s="62">
        <f t="shared" si="314"/>
        <v>9.1094600000000128</v>
      </c>
      <c r="BF542" s="62">
        <f t="shared" si="315"/>
        <v>9.1094600000000128</v>
      </c>
      <c r="BG542" s="62">
        <f t="shared" si="316"/>
        <v>4.1094600000000128</v>
      </c>
      <c r="BH542" s="62">
        <f t="shared" si="317"/>
        <v>0.10946000000001277</v>
      </c>
      <c r="BI542" s="62"/>
    </row>
    <row r="543" spans="1:61" ht="30" customHeight="1">
      <c r="A543" s="83">
        <v>531</v>
      </c>
      <c r="B543" s="50" t="s">
        <v>1086</v>
      </c>
      <c r="C543" s="84" t="s">
        <v>1087</v>
      </c>
      <c r="D543" s="84" t="s">
        <v>471</v>
      </c>
      <c r="E543" s="85" t="s">
        <v>1055</v>
      </c>
      <c r="F543" s="68">
        <v>45292</v>
      </c>
      <c r="G543" s="51">
        <v>208</v>
      </c>
      <c r="H543" s="52">
        <v>26</v>
      </c>
      <c r="I543" s="53">
        <f t="shared" si="290"/>
        <v>208</v>
      </c>
      <c r="J543" s="86"/>
      <c r="K543" s="87">
        <f t="shared" si="291"/>
        <v>0</v>
      </c>
      <c r="L543" s="86"/>
      <c r="M543" s="88">
        <f t="shared" si="292"/>
        <v>0</v>
      </c>
      <c r="N543" s="89"/>
      <c r="O543" s="87">
        <f t="shared" si="293"/>
        <v>0</v>
      </c>
      <c r="P543" s="57">
        <v>0</v>
      </c>
      <c r="Q543" s="57">
        <v>0</v>
      </c>
      <c r="R543" s="54"/>
      <c r="S543" s="55">
        <v>2</v>
      </c>
      <c r="T543" s="56"/>
      <c r="U543" s="57">
        <f t="shared" si="294"/>
        <v>0</v>
      </c>
      <c r="V543" s="57">
        <v>9.6150000000000002</v>
      </c>
      <c r="W543" s="90">
        <v>7</v>
      </c>
      <c r="X543" s="56">
        <v>8</v>
      </c>
      <c r="Y543" s="91">
        <f t="shared" si="295"/>
        <v>8</v>
      </c>
      <c r="Z543" s="58"/>
      <c r="AA543" s="59"/>
      <c r="AB543" s="59">
        <v>0</v>
      </c>
      <c r="AC543" s="60">
        <f t="shared" si="296"/>
        <v>218.61500000000001</v>
      </c>
      <c r="AD543" s="60"/>
      <c r="AE543" s="61">
        <f t="shared" si="289"/>
        <v>4.3723000000000001</v>
      </c>
      <c r="AF543" s="61">
        <v>0</v>
      </c>
      <c r="AG543" s="61">
        <v>0</v>
      </c>
      <c r="AH543" s="92"/>
      <c r="AI543" s="112">
        <v>100</v>
      </c>
      <c r="AJ543" s="93">
        <f t="shared" si="297"/>
        <v>114.24270000000001</v>
      </c>
      <c r="AK543" s="94"/>
      <c r="AL543" s="62"/>
      <c r="AM543" s="63">
        <f t="shared" si="298"/>
        <v>100</v>
      </c>
      <c r="AN543" s="63">
        <f t="shared" si="299"/>
        <v>1</v>
      </c>
      <c r="AO543" s="63">
        <f t="shared" si="300"/>
        <v>0</v>
      </c>
      <c r="AP543" s="63"/>
      <c r="AQ543" s="63">
        <f t="shared" si="301"/>
        <v>0</v>
      </c>
      <c r="AR543" s="63">
        <f t="shared" si="302"/>
        <v>0</v>
      </c>
      <c r="AS543" s="63">
        <f t="shared" si="303"/>
        <v>10</v>
      </c>
      <c r="AT543" s="63">
        <f t="shared" si="304"/>
        <v>1</v>
      </c>
      <c r="AU543" s="63">
        <f t="shared" si="305"/>
        <v>0</v>
      </c>
      <c r="AV543" s="63">
        <f t="shared" si="306"/>
        <v>0</v>
      </c>
      <c r="AW543" s="63">
        <f t="shared" si="307"/>
        <v>4</v>
      </c>
      <c r="AX543" s="63">
        <f t="shared" si="308"/>
        <v>4</v>
      </c>
      <c r="AY543" s="64">
        <f t="shared" si="309"/>
        <v>0.24270000000001346</v>
      </c>
      <c r="AZ543" s="65">
        <f t="shared" si="310"/>
        <v>114.24270000000001</v>
      </c>
      <c r="BA543" s="45"/>
      <c r="BB543" s="66">
        <f t="shared" si="311"/>
        <v>114.24270000000001</v>
      </c>
      <c r="BC543" s="62">
        <f t="shared" si="312"/>
        <v>14.242700000000013</v>
      </c>
      <c r="BD543" s="62">
        <f t="shared" si="313"/>
        <v>14.242700000000013</v>
      </c>
      <c r="BE543" s="62">
        <f t="shared" si="314"/>
        <v>14.242700000000013</v>
      </c>
      <c r="BF543" s="62">
        <f t="shared" si="315"/>
        <v>4.2427000000000135</v>
      </c>
      <c r="BG543" s="62">
        <f t="shared" si="316"/>
        <v>4.2427000000000135</v>
      </c>
      <c r="BH543" s="62">
        <f t="shared" si="317"/>
        <v>0.24270000000001346</v>
      </c>
      <c r="BI543" s="62"/>
    </row>
    <row r="544" spans="1:61" ht="30" customHeight="1">
      <c r="A544" s="83">
        <v>532</v>
      </c>
      <c r="B544" s="50" t="s">
        <v>1088</v>
      </c>
      <c r="C544" s="84" t="s">
        <v>119</v>
      </c>
      <c r="D544" s="84" t="s">
        <v>240</v>
      </c>
      <c r="E544" s="85" t="s">
        <v>1055</v>
      </c>
      <c r="F544" s="68">
        <v>45341</v>
      </c>
      <c r="G544" s="51">
        <v>208</v>
      </c>
      <c r="H544" s="52">
        <v>26</v>
      </c>
      <c r="I544" s="53">
        <f t="shared" si="290"/>
        <v>208</v>
      </c>
      <c r="J544" s="86"/>
      <c r="K544" s="87">
        <f t="shared" si="291"/>
        <v>0</v>
      </c>
      <c r="L544" s="86"/>
      <c r="M544" s="88">
        <f t="shared" si="292"/>
        <v>0</v>
      </c>
      <c r="N544" s="89"/>
      <c r="O544" s="87">
        <f t="shared" si="293"/>
        <v>0</v>
      </c>
      <c r="P544" s="57">
        <v>0</v>
      </c>
      <c r="Q544" s="57">
        <v>0</v>
      </c>
      <c r="R544" s="54"/>
      <c r="S544" s="55">
        <v>0</v>
      </c>
      <c r="T544" s="56"/>
      <c r="U544" s="57">
        <f t="shared" si="294"/>
        <v>0</v>
      </c>
      <c r="V544" s="57">
        <v>9.923</v>
      </c>
      <c r="W544" s="90">
        <v>7</v>
      </c>
      <c r="X544" s="56">
        <v>1.59</v>
      </c>
      <c r="Y544" s="91">
        <f t="shared" si="295"/>
        <v>1.59</v>
      </c>
      <c r="Z544" s="58"/>
      <c r="AA544" s="59"/>
      <c r="AB544" s="59">
        <v>0</v>
      </c>
      <c r="AC544" s="60">
        <f t="shared" si="296"/>
        <v>223.333</v>
      </c>
      <c r="AD544" s="60"/>
      <c r="AE544" s="61">
        <f t="shared" si="289"/>
        <v>4.4666600000000001</v>
      </c>
      <c r="AF544" s="61">
        <v>0</v>
      </c>
      <c r="AG544" s="61">
        <v>0</v>
      </c>
      <c r="AH544" s="92"/>
      <c r="AI544" s="112">
        <v>100</v>
      </c>
      <c r="AJ544" s="93">
        <f t="shared" si="297"/>
        <v>118.86634000000001</v>
      </c>
      <c r="AK544" s="94"/>
      <c r="AL544" s="62"/>
      <c r="AM544" s="63">
        <f t="shared" si="298"/>
        <v>100</v>
      </c>
      <c r="AN544" s="63">
        <f t="shared" si="299"/>
        <v>1</v>
      </c>
      <c r="AO544" s="63">
        <f t="shared" si="300"/>
        <v>0</v>
      </c>
      <c r="AP544" s="63"/>
      <c r="AQ544" s="63">
        <f t="shared" si="301"/>
        <v>0</v>
      </c>
      <c r="AR544" s="63">
        <f t="shared" si="302"/>
        <v>0</v>
      </c>
      <c r="AS544" s="63">
        <f t="shared" si="303"/>
        <v>10</v>
      </c>
      <c r="AT544" s="63">
        <f t="shared" si="304"/>
        <v>1</v>
      </c>
      <c r="AU544" s="63">
        <f t="shared" si="305"/>
        <v>5</v>
      </c>
      <c r="AV544" s="63">
        <f t="shared" si="306"/>
        <v>1</v>
      </c>
      <c r="AW544" s="63">
        <f t="shared" si="307"/>
        <v>3</v>
      </c>
      <c r="AX544" s="63">
        <f t="shared" si="308"/>
        <v>3</v>
      </c>
      <c r="AY544" s="64">
        <f t="shared" si="309"/>
        <v>0.8663400000000081</v>
      </c>
      <c r="AZ544" s="65">
        <f t="shared" si="310"/>
        <v>118.86634000000001</v>
      </c>
      <c r="BA544" s="45"/>
      <c r="BB544" s="66">
        <f t="shared" si="311"/>
        <v>118.86634000000001</v>
      </c>
      <c r="BC544" s="62">
        <f t="shared" si="312"/>
        <v>18.866340000000008</v>
      </c>
      <c r="BD544" s="62">
        <f t="shared" si="313"/>
        <v>18.866340000000008</v>
      </c>
      <c r="BE544" s="62">
        <f t="shared" si="314"/>
        <v>18.866340000000008</v>
      </c>
      <c r="BF544" s="62">
        <f t="shared" si="315"/>
        <v>8.8663400000000081</v>
      </c>
      <c r="BG544" s="62">
        <f t="shared" si="316"/>
        <v>3.8663400000000081</v>
      </c>
      <c r="BH544" s="62">
        <f t="shared" si="317"/>
        <v>0.8663400000000081</v>
      </c>
      <c r="BI544" s="62"/>
    </row>
    <row r="545" spans="1:61" ht="30" customHeight="1">
      <c r="A545" s="83">
        <v>533</v>
      </c>
      <c r="B545" s="50" t="s">
        <v>1089</v>
      </c>
      <c r="C545" s="84" t="s">
        <v>1040</v>
      </c>
      <c r="D545" s="84" t="s">
        <v>1090</v>
      </c>
      <c r="E545" s="85" t="s">
        <v>1055</v>
      </c>
      <c r="F545" s="68">
        <v>45365</v>
      </c>
      <c r="G545" s="51">
        <v>208</v>
      </c>
      <c r="H545" s="52">
        <v>26</v>
      </c>
      <c r="I545" s="53">
        <f t="shared" si="290"/>
        <v>208</v>
      </c>
      <c r="J545" s="86"/>
      <c r="K545" s="87">
        <f t="shared" si="291"/>
        <v>0</v>
      </c>
      <c r="L545" s="86"/>
      <c r="M545" s="88">
        <f t="shared" si="292"/>
        <v>0</v>
      </c>
      <c r="N545" s="89"/>
      <c r="O545" s="87">
        <f t="shared" si="293"/>
        <v>0</v>
      </c>
      <c r="P545" s="57">
        <v>0</v>
      </c>
      <c r="Q545" s="57">
        <v>0</v>
      </c>
      <c r="R545" s="54"/>
      <c r="S545" s="55">
        <v>0</v>
      </c>
      <c r="T545" s="56"/>
      <c r="U545" s="57">
        <f t="shared" si="294"/>
        <v>0</v>
      </c>
      <c r="V545" s="57">
        <v>9.4540000000000006</v>
      </c>
      <c r="W545" s="90">
        <v>7</v>
      </c>
      <c r="X545" s="56">
        <v>11.34</v>
      </c>
      <c r="Y545" s="91">
        <f t="shared" si="295"/>
        <v>11.34</v>
      </c>
      <c r="Z545" s="58"/>
      <c r="AA545" s="59"/>
      <c r="AB545" s="59">
        <v>0</v>
      </c>
      <c r="AC545" s="60">
        <f t="shared" si="296"/>
        <v>213.114</v>
      </c>
      <c r="AD545" s="60"/>
      <c r="AE545" s="61">
        <f t="shared" si="289"/>
        <v>4.2622800000000005</v>
      </c>
      <c r="AF545" s="61">
        <v>0</v>
      </c>
      <c r="AG545" s="61">
        <v>0</v>
      </c>
      <c r="AH545" s="92"/>
      <c r="AI545" s="112">
        <v>100</v>
      </c>
      <c r="AJ545" s="93">
        <f t="shared" si="297"/>
        <v>108.85172</v>
      </c>
      <c r="AK545" s="94"/>
      <c r="AL545" s="62"/>
      <c r="AM545" s="63">
        <f t="shared" si="298"/>
        <v>100</v>
      </c>
      <c r="AN545" s="63">
        <f t="shared" si="299"/>
        <v>1</v>
      </c>
      <c r="AO545" s="63">
        <f t="shared" si="300"/>
        <v>0</v>
      </c>
      <c r="AP545" s="63"/>
      <c r="AQ545" s="63">
        <f t="shared" si="301"/>
        <v>0</v>
      </c>
      <c r="AR545" s="63">
        <f t="shared" si="302"/>
        <v>0</v>
      </c>
      <c r="AS545" s="63">
        <f t="shared" si="303"/>
        <v>0</v>
      </c>
      <c r="AT545" s="63">
        <f t="shared" si="304"/>
        <v>0</v>
      </c>
      <c r="AU545" s="63">
        <f t="shared" si="305"/>
        <v>5</v>
      </c>
      <c r="AV545" s="63">
        <f t="shared" si="306"/>
        <v>1</v>
      </c>
      <c r="AW545" s="63">
        <f t="shared" si="307"/>
        <v>3</v>
      </c>
      <c r="AX545" s="63">
        <f t="shared" si="308"/>
        <v>3</v>
      </c>
      <c r="AY545" s="64">
        <f t="shared" si="309"/>
        <v>0.85172000000000025</v>
      </c>
      <c r="AZ545" s="65">
        <f t="shared" si="310"/>
        <v>108.85172</v>
      </c>
      <c r="BA545" s="45"/>
      <c r="BB545" s="66">
        <f t="shared" si="311"/>
        <v>108.85172</v>
      </c>
      <c r="BC545" s="62">
        <f t="shared" si="312"/>
        <v>8.8517200000000003</v>
      </c>
      <c r="BD545" s="62">
        <f t="shared" si="313"/>
        <v>8.8517200000000003</v>
      </c>
      <c r="BE545" s="62">
        <f t="shared" si="314"/>
        <v>8.8517200000000003</v>
      </c>
      <c r="BF545" s="62">
        <f t="shared" si="315"/>
        <v>8.8517200000000003</v>
      </c>
      <c r="BG545" s="62">
        <f t="shared" si="316"/>
        <v>3.8517200000000003</v>
      </c>
      <c r="BH545" s="62">
        <f t="shared" si="317"/>
        <v>0.85172000000000025</v>
      </c>
      <c r="BI545" s="62"/>
    </row>
    <row r="546" spans="1:61" ht="30" customHeight="1">
      <c r="A546" s="83">
        <v>534</v>
      </c>
      <c r="B546" s="50" t="s">
        <v>1091</v>
      </c>
      <c r="C546" s="84" t="s">
        <v>362</v>
      </c>
      <c r="D546" s="84" t="s">
        <v>1092</v>
      </c>
      <c r="E546" s="85" t="s">
        <v>1055</v>
      </c>
      <c r="F546" s="68">
        <v>45400</v>
      </c>
      <c r="G546" s="51">
        <v>208</v>
      </c>
      <c r="H546" s="52">
        <v>26</v>
      </c>
      <c r="I546" s="53">
        <f t="shared" si="290"/>
        <v>208</v>
      </c>
      <c r="J546" s="86"/>
      <c r="K546" s="87">
        <f t="shared" si="291"/>
        <v>0</v>
      </c>
      <c r="L546" s="86"/>
      <c r="M546" s="88">
        <f t="shared" si="292"/>
        <v>0</v>
      </c>
      <c r="N546" s="89"/>
      <c r="O546" s="87">
        <f t="shared" si="293"/>
        <v>0</v>
      </c>
      <c r="P546" s="57">
        <v>0</v>
      </c>
      <c r="Q546" s="57">
        <v>0</v>
      </c>
      <c r="R546" s="54"/>
      <c r="S546" s="55">
        <v>0</v>
      </c>
      <c r="T546" s="56"/>
      <c r="U546" s="57">
        <f t="shared" si="294"/>
        <v>0</v>
      </c>
      <c r="V546" s="57">
        <v>9.7620000000000005</v>
      </c>
      <c r="W546" s="90">
        <v>7</v>
      </c>
      <c r="X546" s="56">
        <v>5</v>
      </c>
      <c r="Y546" s="91">
        <f t="shared" si="295"/>
        <v>5</v>
      </c>
      <c r="Z546" s="58"/>
      <c r="AA546" s="59"/>
      <c r="AB546" s="59">
        <v>0</v>
      </c>
      <c r="AC546" s="60">
        <f t="shared" si="296"/>
        <v>219.762</v>
      </c>
      <c r="AD546" s="60"/>
      <c r="AE546" s="61">
        <f t="shared" si="289"/>
        <v>4.3952400000000003</v>
      </c>
      <c r="AF546" s="61">
        <v>0</v>
      </c>
      <c r="AG546" s="61">
        <v>0</v>
      </c>
      <c r="AH546" s="92"/>
      <c r="AI546" s="112">
        <v>100</v>
      </c>
      <c r="AJ546" s="93">
        <f t="shared" si="297"/>
        <v>115.36676</v>
      </c>
      <c r="AK546" s="94"/>
      <c r="AL546" s="62"/>
      <c r="AM546" s="63">
        <f t="shared" si="298"/>
        <v>100</v>
      </c>
      <c r="AN546" s="63">
        <f t="shared" si="299"/>
        <v>1</v>
      </c>
      <c r="AO546" s="63">
        <f t="shared" si="300"/>
        <v>0</v>
      </c>
      <c r="AP546" s="63"/>
      <c r="AQ546" s="63">
        <f t="shared" si="301"/>
        <v>0</v>
      </c>
      <c r="AR546" s="63">
        <f t="shared" si="302"/>
        <v>0</v>
      </c>
      <c r="AS546" s="63">
        <f t="shared" si="303"/>
        <v>10</v>
      </c>
      <c r="AT546" s="63">
        <f t="shared" si="304"/>
        <v>1</v>
      </c>
      <c r="AU546" s="63">
        <f t="shared" si="305"/>
        <v>5</v>
      </c>
      <c r="AV546" s="63">
        <f t="shared" si="306"/>
        <v>1</v>
      </c>
      <c r="AW546" s="63">
        <f t="shared" si="307"/>
        <v>0</v>
      </c>
      <c r="AX546" s="63">
        <f t="shared" si="308"/>
        <v>0</v>
      </c>
      <c r="AY546" s="64">
        <f t="shared" si="309"/>
        <v>0.36675999999999931</v>
      </c>
      <c r="AZ546" s="65">
        <f t="shared" si="310"/>
        <v>115.36676</v>
      </c>
      <c r="BA546" s="45"/>
      <c r="BB546" s="66">
        <f t="shared" si="311"/>
        <v>115.36676</v>
      </c>
      <c r="BC546" s="62">
        <f t="shared" si="312"/>
        <v>15.366759999999999</v>
      </c>
      <c r="BD546" s="62">
        <f t="shared" si="313"/>
        <v>15.366759999999999</v>
      </c>
      <c r="BE546" s="62">
        <f t="shared" si="314"/>
        <v>15.366759999999999</v>
      </c>
      <c r="BF546" s="62">
        <f t="shared" si="315"/>
        <v>5.3667599999999993</v>
      </c>
      <c r="BG546" s="62">
        <f t="shared" si="316"/>
        <v>0.36675999999999931</v>
      </c>
      <c r="BH546" s="62">
        <f t="shared" si="317"/>
        <v>0.36675999999999931</v>
      </c>
      <c r="BI546" s="62"/>
    </row>
    <row r="547" spans="1:61" ht="30" customHeight="1">
      <c r="A547" s="83">
        <v>535</v>
      </c>
      <c r="B547" s="50" t="s">
        <v>1093</v>
      </c>
      <c r="C547" s="84" t="s">
        <v>1094</v>
      </c>
      <c r="D547" s="84" t="s">
        <v>246</v>
      </c>
      <c r="E547" s="85" t="s">
        <v>1055</v>
      </c>
      <c r="F547" s="68">
        <v>45436</v>
      </c>
      <c r="G547" s="51">
        <v>208</v>
      </c>
      <c r="H547" s="52">
        <v>26</v>
      </c>
      <c r="I547" s="53">
        <f t="shared" si="290"/>
        <v>208</v>
      </c>
      <c r="J547" s="86"/>
      <c r="K547" s="87">
        <f t="shared" si="291"/>
        <v>0</v>
      </c>
      <c r="L547" s="86"/>
      <c r="M547" s="88">
        <f t="shared" si="292"/>
        <v>0</v>
      </c>
      <c r="N547" s="89"/>
      <c r="O547" s="87">
        <f t="shared" si="293"/>
        <v>0</v>
      </c>
      <c r="P547" s="57">
        <v>0</v>
      </c>
      <c r="Q547" s="57">
        <v>0</v>
      </c>
      <c r="R547" s="54"/>
      <c r="S547" s="55">
        <v>0</v>
      </c>
      <c r="T547" s="56"/>
      <c r="U547" s="57">
        <f t="shared" si="294"/>
        <v>0</v>
      </c>
      <c r="V547" s="57">
        <v>10</v>
      </c>
      <c r="W547" s="90">
        <v>7</v>
      </c>
      <c r="X547" s="56">
        <v>1.05</v>
      </c>
      <c r="Y547" s="91">
        <f t="shared" si="295"/>
        <v>1.05</v>
      </c>
      <c r="Z547" s="58"/>
      <c r="AA547" s="59"/>
      <c r="AB547" s="59">
        <v>0</v>
      </c>
      <c r="AC547" s="60">
        <f t="shared" si="296"/>
        <v>223.95</v>
      </c>
      <c r="AD547" s="60"/>
      <c r="AE547" s="61">
        <f t="shared" si="289"/>
        <v>4.4790000000000001</v>
      </c>
      <c r="AF547" s="61">
        <v>0</v>
      </c>
      <c r="AG547" s="61">
        <v>0</v>
      </c>
      <c r="AH547" s="92"/>
      <c r="AI547" s="112">
        <v>100</v>
      </c>
      <c r="AJ547" s="93">
        <f t="shared" si="297"/>
        <v>119.47099999999998</v>
      </c>
      <c r="AK547" s="94"/>
      <c r="AL547" s="62"/>
      <c r="AM547" s="63">
        <f t="shared" si="298"/>
        <v>100</v>
      </c>
      <c r="AN547" s="63">
        <f t="shared" si="299"/>
        <v>1</v>
      </c>
      <c r="AO547" s="63">
        <f t="shared" si="300"/>
        <v>0</v>
      </c>
      <c r="AP547" s="63"/>
      <c r="AQ547" s="63">
        <f t="shared" si="301"/>
        <v>0</v>
      </c>
      <c r="AR547" s="63">
        <f t="shared" si="302"/>
        <v>0</v>
      </c>
      <c r="AS547" s="63">
        <f t="shared" si="303"/>
        <v>10</v>
      </c>
      <c r="AT547" s="63">
        <f t="shared" si="304"/>
        <v>1</v>
      </c>
      <c r="AU547" s="63">
        <f t="shared" si="305"/>
        <v>5</v>
      </c>
      <c r="AV547" s="63">
        <f t="shared" si="306"/>
        <v>1</v>
      </c>
      <c r="AW547" s="63">
        <f t="shared" si="307"/>
        <v>4</v>
      </c>
      <c r="AX547" s="63">
        <f t="shared" si="308"/>
        <v>4</v>
      </c>
      <c r="AY547" s="64">
        <f t="shared" si="309"/>
        <v>0.47099999999997522</v>
      </c>
      <c r="AZ547" s="65">
        <f t="shared" si="310"/>
        <v>119.47099999999998</v>
      </c>
      <c r="BA547" s="45"/>
      <c r="BB547" s="66">
        <f t="shared" si="311"/>
        <v>119.47099999999998</v>
      </c>
      <c r="BC547" s="62">
        <f t="shared" si="312"/>
        <v>19.470999999999975</v>
      </c>
      <c r="BD547" s="62">
        <f t="shared" si="313"/>
        <v>19.470999999999975</v>
      </c>
      <c r="BE547" s="62">
        <f t="shared" si="314"/>
        <v>19.470999999999975</v>
      </c>
      <c r="BF547" s="62">
        <f t="shared" si="315"/>
        <v>9.4709999999999752</v>
      </c>
      <c r="BG547" s="62">
        <f t="shared" si="316"/>
        <v>4.4709999999999752</v>
      </c>
      <c r="BH547" s="62">
        <f t="shared" si="317"/>
        <v>0.47099999999997522</v>
      </c>
      <c r="BI547" s="62"/>
    </row>
    <row r="548" spans="1:61" ht="30" customHeight="1">
      <c r="A548" s="83">
        <v>536</v>
      </c>
      <c r="B548" s="50" t="s">
        <v>1095</v>
      </c>
      <c r="C548" s="84" t="s">
        <v>1096</v>
      </c>
      <c r="D548" s="84" t="s">
        <v>1097</v>
      </c>
      <c r="E548" s="85" t="s">
        <v>1055</v>
      </c>
      <c r="F548" s="68">
        <v>45474</v>
      </c>
      <c r="G548" s="51">
        <v>208</v>
      </c>
      <c r="H548" s="52">
        <v>26</v>
      </c>
      <c r="I548" s="53">
        <f t="shared" si="290"/>
        <v>208</v>
      </c>
      <c r="J548" s="86"/>
      <c r="K548" s="87">
        <f t="shared" si="291"/>
        <v>0</v>
      </c>
      <c r="L548" s="86"/>
      <c r="M548" s="88">
        <f t="shared" si="292"/>
        <v>0</v>
      </c>
      <c r="N548" s="89"/>
      <c r="O548" s="87">
        <f t="shared" si="293"/>
        <v>0</v>
      </c>
      <c r="P548" s="57">
        <v>0</v>
      </c>
      <c r="Q548" s="57">
        <v>0</v>
      </c>
      <c r="R548" s="54"/>
      <c r="S548" s="55">
        <v>0</v>
      </c>
      <c r="T548" s="56"/>
      <c r="U548" s="57">
        <f t="shared" si="294"/>
        <v>0</v>
      </c>
      <c r="V548" s="57">
        <v>0</v>
      </c>
      <c r="W548" s="90">
        <v>7</v>
      </c>
      <c r="X548" s="56">
        <v>24</v>
      </c>
      <c r="Y548" s="91">
        <f t="shared" si="295"/>
        <v>24</v>
      </c>
      <c r="Z548" s="58"/>
      <c r="AA548" s="59"/>
      <c r="AB548" s="59">
        <v>3</v>
      </c>
      <c r="AC548" s="60">
        <f t="shared" si="296"/>
        <v>194</v>
      </c>
      <c r="AD548" s="60"/>
      <c r="AE548" s="61">
        <f t="shared" si="289"/>
        <v>3.88</v>
      </c>
      <c r="AF548" s="61">
        <v>0</v>
      </c>
      <c r="AG548" s="61">
        <v>0</v>
      </c>
      <c r="AH548" s="92"/>
      <c r="AI548" s="112">
        <v>100</v>
      </c>
      <c r="AJ548" s="93">
        <f t="shared" si="297"/>
        <v>90.12</v>
      </c>
      <c r="AK548" s="94"/>
      <c r="AL548" s="62"/>
      <c r="AM548" s="63">
        <f t="shared" si="298"/>
        <v>0</v>
      </c>
      <c r="AN548" s="63">
        <f t="shared" si="299"/>
        <v>0</v>
      </c>
      <c r="AO548" s="63">
        <f t="shared" si="300"/>
        <v>0</v>
      </c>
      <c r="AP548" s="63"/>
      <c r="AQ548" s="63">
        <f t="shared" si="301"/>
        <v>80</v>
      </c>
      <c r="AR548" s="63">
        <f t="shared" si="302"/>
        <v>4</v>
      </c>
      <c r="AS548" s="63">
        <f t="shared" si="303"/>
        <v>10</v>
      </c>
      <c r="AT548" s="63">
        <f t="shared" si="304"/>
        <v>1</v>
      </c>
      <c r="AU548" s="63">
        <f t="shared" si="305"/>
        <v>0</v>
      </c>
      <c r="AV548" s="63">
        <f t="shared" si="306"/>
        <v>0</v>
      </c>
      <c r="AW548" s="63">
        <f t="shared" si="307"/>
        <v>0</v>
      </c>
      <c r="AX548" s="63">
        <f t="shared" si="308"/>
        <v>0</v>
      </c>
      <c r="AY548" s="64">
        <f t="shared" si="309"/>
        <v>0.12000000000000455</v>
      </c>
      <c r="AZ548" s="65">
        <f t="shared" si="310"/>
        <v>90.12</v>
      </c>
      <c r="BA548" s="45"/>
      <c r="BB548" s="66">
        <f t="shared" si="311"/>
        <v>90.12</v>
      </c>
      <c r="BC548" s="62">
        <f t="shared" si="312"/>
        <v>90.12</v>
      </c>
      <c r="BD548" s="62">
        <f t="shared" si="313"/>
        <v>90.12</v>
      </c>
      <c r="BE548" s="62">
        <f t="shared" si="314"/>
        <v>10.120000000000005</v>
      </c>
      <c r="BF548" s="62">
        <f t="shared" si="315"/>
        <v>0.12000000000000455</v>
      </c>
      <c r="BG548" s="62">
        <f t="shared" si="316"/>
        <v>0.12000000000000455</v>
      </c>
      <c r="BH548" s="62">
        <f t="shared" si="317"/>
        <v>0.12000000000000455</v>
      </c>
      <c r="BI548" s="62"/>
    </row>
    <row r="549" spans="1:61" ht="30" customHeight="1">
      <c r="A549" s="83">
        <v>537</v>
      </c>
      <c r="B549" s="50" t="s">
        <v>1098</v>
      </c>
      <c r="C549" s="84" t="s">
        <v>1099</v>
      </c>
      <c r="D549" s="84" t="s">
        <v>395</v>
      </c>
      <c r="E549" s="85" t="s">
        <v>1055</v>
      </c>
      <c r="F549" s="68">
        <v>45474</v>
      </c>
      <c r="G549" s="51">
        <v>208</v>
      </c>
      <c r="H549" s="52">
        <v>26</v>
      </c>
      <c r="I549" s="53">
        <f t="shared" si="290"/>
        <v>208</v>
      </c>
      <c r="J549" s="86"/>
      <c r="K549" s="87">
        <f t="shared" si="291"/>
        <v>0</v>
      </c>
      <c r="L549" s="86"/>
      <c r="M549" s="88">
        <f t="shared" si="292"/>
        <v>0</v>
      </c>
      <c r="N549" s="89"/>
      <c r="O549" s="87">
        <f t="shared" si="293"/>
        <v>0</v>
      </c>
      <c r="P549" s="57">
        <v>0</v>
      </c>
      <c r="Q549" s="57">
        <v>0</v>
      </c>
      <c r="R549" s="54"/>
      <c r="S549" s="55">
        <v>0</v>
      </c>
      <c r="T549" s="56"/>
      <c r="U549" s="57">
        <f t="shared" si="294"/>
        <v>0</v>
      </c>
      <c r="V549" s="57">
        <v>9.5579999999999998</v>
      </c>
      <c r="W549" s="90">
        <v>7</v>
      </c>
      <c r="X549" s="56">
        <v>9.2200000000000006</v>
      </c>
      <c r="Y549" s="91">
        <f t="shared" si="295"/>
        <v>9.2200000000000006</v>
      </c>
      <c r="Z549" s="58"/>
      <c r="AA549" s="59"/>
      <c r="AB549" s="59">
        <v>0</v>
      </c>
      <c r="AC549" s="60">
        <f t="shared" si="296"/>
        <v>215.33799999999999</v>
      </c>
      <c r="AD549" s="60"/>
      <c r="AE549" s="61">
        <f t="shared" si="289"/>
        <v>4.3067599999999997</v>
      </c>
      <c r="AF549" s="61">
        <v>0</v>
      </c>
      <c r="AG549" s="61">
        <v>0</v>
      </c>
      <c r="AH549" s="92"/>
      <c r="AI549" s="112">
        <v>100</v>
      </c>
      <c r="AJ549" s="93">
        <f t="shared" si="297"/>
        <v>111.03124</v>
      </c>
      <c r="AK549" s="94"/>
      <c r="AL549" s="62"/>
      <c r="AM549" s="63">
        <f t="shared" si="298"/>
        <v>100</v>
      </c>
      <c r="AN549" s="63">
        <f t="shared" si="299"/>
        <v>1</v>
      </c>
      <c r="AO549" s="63">
        <f t="shared" si="300"/>
        <v>0</v>
      </c>
      <c r="AP549" s="63"/>
      <c r="AQ549" s="63">
        <f t="shared" si="301"/>
        <v>0</v>
      </c>
      <c r="AR549" s="63">
        <f t="shared" si="302"/>
        <v>0</v>
      </c>
      <c r="AS549" s="63">
        <f t="shared" si="303"/>
        <v>10</v>
      </c>
      <c r="AT549" s="63">
        <f t="shared" si="304"/>
        <v>1</v>
      </c>
      <c r="AU549" s="63">
        <f t="shared" si="305"/>
        <v>0</v>
      </c>
      <c r="AV549" s="63">
        <f t="shared" si="306"/>
        <v>0</v>
      </c>
      <c r="AW549" s="63">
        <f t="shared" si="307"/>
        <v>1</v>
      </c>
      <c r="AX549" s="63">
        <f t="shared" si="308"/>
        <v>1</v>
      </c>
      <c r="AY549" s="64">
        <f t="shared" si="309"/>
        <v>3.1239999999996826E-2</v>
      </c>
      <c r="AZ549" s="65">
        <f t="shared" si="310"/>
        <v>111.03124</v>
      </c>
      <c r="BA549" s="45"/>
      <c r="BB549" s="66">
        <f t="shared" si="311"/>
        <v>111.03124</v>
      </c>
      <c r="BC549" s="62">
        <f t="shared" si="312"/>
        <v>11.031239999999997</v>
      </c>
      <c r="BD549" s="62">
        <f t="shared" si="313"/>
        <v>11.031239999999997</v>
      </c>
      <c r="BE549" s="62">
        <f t="shared" si="314"/>
        <v>11.031239999999997</v>
      </c>
      <c r="BF549" s="62">
        <f t="shared" si="315"/>
        <v>1.0312399999999968</v>
      </c>
      <c r="BG549" s="62">
        <f t="shared" si="316"/>
        <v>1.0312399999999968</v>
      </c>
      <c r="BH549" s="62">
        <f t="shared" si="317"/>
        <v>3.1239999999996826E-2</v>
      </c>
      <c r="BI549" s="62"/>
    </row>
    <row r="550" spans="1:61" ht="30" customHeight="1">
      <c r="A550" s="83">
        <v>538</v>
      </c>
      <c r="B550" s="50" t="s">
        <v>1100</v>
      </c>
      <c r="C550" s="84" t="s">
        <v>308</v>
      </c>
      <c r="D550" s="84" t="s">
        <v>1101</v>
      </c>
      <c r="E550" s="85" t="s">
        <v>1055</v>
      </c>
      <c r="F550" s="68">
        <v>45474</v>
      </c>
      <c r="G550" s="51">
        <v>208</v>
      </c>
      <c r="H550" s="52">
        <v>26</v>
      </c>
      <c r="I550" s="53">
        <f t="shared" si="290"/>
        <v>208</v>
      </c>
      <c r="J550" s="86"/>
      <c r="K550" s="87">
        <f t="shared" si="291"/>
        <v>0</v>
      </c>
      <c r="L550" s="86"/>
      <c r="M550" s="88">
        <f t="shared" si="292"/>
        <v>0</v>
      </c>
      <c r="N550" s="89"/>
      <c r="O550" s="87">
        <f t="shared" si="293"/>
        <v>0</v>
      </c>
      <c r="P550" s="57">
        <v>0</v>
      </c>
      <c r="Q550" s="57">
        <v>0</v>
      </c>
      <c r="R550" s="54"/>
      <c r="S550" s="55">
        <v>0</v>
      </c>
      <c r="T550" s="56"/>
      <c r="U550" s="57">
        <f t="shared" si="294"/>
        <v>0</v>
      </c>
      <c r="V550" s="57">
        <v>9.6150000000000002</v>
      </c>
      <c r="W550" s="90">
        <v>7</v>
      </c>
      <c r="X550" s="56">
        <v>8</v>
      </c>
      <c r="Y550" s="91">
        <f t="shared" si="295"/>
        <v>8</v>
      </c>
      <c r="Z550" s="58"/>
      <c r="AA550" s="59"/>
      <c r="AB550" s="59">
        <v>0</v>
      </c>
      <c r="AC550" s="60">
        <f t="shared" si="296"/>
        <v>216.61500000000001</v>
      </c>
      <c r="AD550" s="60"/>
      <c r="AE550" s="61">
        <f t="shared" si="289"/>
        <v>4.3323</v>
      </c>
      <c r="AF550" s="61">
        <v>0</v>
      </c>
      <c r="AG550" s="61">
        <v>0</v>
      </c>
      <c r="AH550" s="92"/>
      <c r="AI550" s="112">
        <v>100</v>
      </c>
      <c r="AJ550" s="93">
        <f t="shared" si="297"/>
        <v>112.28270000000001</v>
      </c>
      <c r="AK550" s="94"/>
      <c r="AL550" s="62"/>
      <c r="AM550" s="63">
        <f t="shared" si="298"/>
        <v>100</v>
      </c>
      <c r="AN550" s="63">
        <f t="shared" si="299"/>
        <v>1</v>
      </c>
      <c r="AO550" s="63">
        <f t="shared" si="300"/>
        <v>0</v>
      </c>
      <c r="AP550" s="63"/>
      <c r="AQ550" s="63">
        <f t="shared" si="301"/>
        <v>0</v>
      </c>
      <c r="AR550" s="63">
        <f t="shared" si="302"/>
        <v>0</v>
      </c>
      <c r="AS550" s="63">
        <f t="shared" si="303"/>
        <v>10</v>
      </c>
      <c r="AT550" s="63">
        <f t="shared" si="304"/>
        <v>1</v>
      </c>
      <c r="AU550" s="63">
        <f t="shared" si="305"/>
        <v>0</v>
      </c>
      <c r="AV550" s="63">
        <f t="shared" si="306"/>
        <v>0</v>
      </c>
      <c r="AW550" s="63">
        <f t="shared" si="307"/>
        <v>2</v>
      </c>
      <c r="AX550" s="63">
        <f t="shared" si="308"/>
        <v>2</v>
      </c>
      <c r="AY550" s="64">
        <f t="shared" si="309"/>
        <v>0.2827000000000055</v>
      </c>
      <c r="AZ550" s="65">
        <f t="shared" si="310"/>
        <v>112.28270000000001</v>
      </c>
      <c r="BA550" s="45"/>
      <c r="BB550" s="66">
        <f t="shared" si="311"/>
        <v>112.28270000000001</v>
      </c>
      <c r="BC550" s="62">
        <f t="shared" si="312"/>
        <v>12.282700000000006</v>
      </c>
      <c r="BD550" s="62">
        <f t="shared" si="313"/>
        <v>12.282700000000006</v>
      </c>
      <c r="BE550" s="62">
        <f t="shared" si="314"/>
        <v>12.282700000000006</v>
      </c>
      <c r="BF550" s="62">
        <f t="shared" si="315"/>
        <v>2.2827000000000055</v>
      </c>
      <c r="BG550" s="62">
        <f t="shared" si="316"/>
        <v>2.2827000000000055</v>
      </c>
      <c r="BH550" s="62">
        <f t="shared" si="317"/>
        <v>0.2827000000000055</v>
      </c>
      <c r="BI550" s="62"/>
    </row>
    <row r="551" spans="1:61" ht="30" customHeight="1">
      <c r="A551" s="83">
        <v>539</v>
      </c>
      <c r="B551" s="50" t="s">
        <v>1102</v>
      </c>
      <c r="C551" s="84" t="s">
        <v>1103</v>
      </c>
      <c r="D551" s="84" t="s">
        <v>471</v>
      </c>
      <c r="E551" s="85" t="s">
        <v>1055</v>
      </c>
      <c r="F551" s="68">
        <v>45505</v>
      </c>
      <c r="G551" s="51">
        <v>208</v>
      </c>
      <c r="H551" s="52">
        <v>26</v>
      </c>
      <c r="I551" s="53">
        <f t="shared" si="290"/>
        <v>208</v>
      </c>
      <c r="J551" s="86"/>
      <c r="K551" s="87">
        <f t="shared" si="291"/>
        <v>0</v>
      </c>
      <c r="L551" s="86"/>
      <c r="M551" s="88">
        <f t="shared" si="292"/>
        <v>0</v>
      </c>
      <c r="N551" s="89"/>
      <c r="O551" s="87">
        <f t="shared" si="293"/>
        <v>0</v>
      </c>
      <c r="P551" s="57">
        <v>0</v>
      </c>
      <c r="Q551" s="57">
        <v>0</v>
      </c>
      <c r="R551" s="54"/>
      <c r="S551" s="55">
        <v>0</v>
      </c>
      <c r="T551" s="56"/>
      <c r="U551" s="57">
        <f t="shared" si="294"/>
        <v>0</v>
      </c>
      <c r="V551" s="57">
        <v>9.7620000000000005</v>
      </c>
      <c r="W551" s="90">
        <v>7</v>
      </c>
      <c r="X551" s="56">
        <v>5</v>
      </c>
      <c r="Y551" s="91">
        <f t="shared" si="295"/>
        <v>5</v>
      </c>
      <c r="Z551" s="58"/>
      <c r="AA551" s="59"/>
      <c r="AB551" s="59">
        <v>0</v>
      </c>
      <c r="AC551" s="60">
        <f t="shared" si="296"/>
        <v>219.762</v>
      </c>
      <c r="AD551" s="60"/>
      <c r="AE551" s="61">
        <f t="shared" si="289"/>
        <v>4.3952400000000003</v>
      </c>
      <c r="AF551" s="61">
        <v>0</v>
      </c>
      <c r="AG551" s="61">
        <v>0</v>
      </c>
      <c r="AH551" s="92"/>
      <c r="AI551" s="112">
        <v>100</v>
      </c>
      <c r="AJ551" s="93">
        <f t="shared" si="297"/>
        <v>115.36676</v>
      </c>
      <c r="AK551" s="94"/>
      <c r="AL551" s="62"/>
      <c r="AM551" s="63">
        <f t="shared" si="298"/>
        <v>100</v>
      </c>
      <c r="AN551" s="63">
        <f t="shared" si="299"/>
        <v>1</v>
      </c>
      <c r="AO551" s="63">
        <f t="shared" si="300"/>
        <v>0</v>
      </c>
      <c r="AP551" s="63"/>
      <c r="AQ551" s="63">
        <f t="shared" si="301"/>
        <v>0</v>
      </c>
      <c r="AR551" s="63">
        <f t="shared" si="302"/>
        <v>0</v>
      </c>
      <c r="AS551" s="63">
        <f t="shared" si="303"/>
        <v>10</v>
      </c>
      <c r="AT551" s="63">
        <f t="shared" si="304"/>
        <v>1</v>
      </c>
      <c r="AU551" s="63">
        <f t="shared" si="305"/>
        <v>5</v>
      </c>
      <c r="AV551" s="63">
        <f t="shared" si="306"/>
        <v>1</v>
      </c>
      <c r="AW551" s="63">
        <f t="shared" si="307"/>
        <v>0</v>
      </c>
      <c r="AX551" s="63">
        <f t="shared" si="308"/>
        <v>0</v>
      </c>
      <c r="AY551" s="64">
        <f t="shared" si="309"/>
        <v>0.36675999999999931</v>
      </c>
      <c r="AZ551" s="65">
        <f t="shared" si="310"/>
        <v>115.36676</v>
      </c>
      <c r="BA551" s="45"/>
      <c r="BB551" s="66">
        <f t="shared" si="311"/>
        <v>115.36676</v>
      </c>
      <c r="BC551" s="62">
        <f t="shared" si="312"/>
        <v>15.366759999999999</v>
      </c>
      <c r="BD551" s="62">
        <f t="shared" si="313"/>
        <v>15.366759999999999</v>
      </c>
      <c r="BE551" s="62">
        <f t="shared" si="314"/>
        <v>15.366759999999999</v>
      </c>
      <c r="BF551" s="62">
        <f t="shared" si="315"/>
        <v>5.3667599999999993</v>
      </c>
      <c r="BG551" s="62">
        <f t="shared" si="316"/>
        <v>0.36675999999999931</v>
      </c>
      <c r="BH551" s="62">
        <f t="shared" si="317"/>
        <v>0.36675999999999931</v>
      </c>
      <c r="BI551" s="62"/>
    </row>
    <row r="552" spans="1:61" ht="30" customHeight="1">
      <c r="A552" s="83">
        <v>540</v>
      </c>
      <c r="B552" s="50" t="s">
        <v>1104</v>
      </c>
      <c r="C552" s="84" t="s">
        <v>1105</v>
      </c>
      <c r="D552" s="84" t="s">
        <v>573</v>
      </c>
      <c r="E552" s="85" t="s">
        <v>1055</v>
      </c>
      <c r="F552" s="68">
        <v>45505</v>
      </c>
      <c r="G552" s="51">
        <v>208</v>
      </c>
      <c r="H552" s="52">
        <v>26</v>
      </c>
      <c r="I552" s="53">
        <f t="shared" si="290"/>
        <v>208</v>
      </c>
      <c r="J552" s="86"/>
      <c r="K552" s="87">
        <f t="shared" si="291"/>
        <v>0</v>
      </c>
      <c r="L552" s="86"/>
      <c r="M552" s="88">
        <f t="shared" si="292"/>
        <v>0</v>
      </c>
      <c r="N552" s="89"/>
      <c r="O552" s="87">
        <f t="shared" si="293"/>
        <v>0</v>
      </c>
      <c r="P552" s="57">
        <v>0</v>
      </c>
      <c r="Q552" s="57">
        <v>0</v>
      </c>
      <c r="R552" s="54"/>
      <c r="S552" s="55">
        <v>0</v>
      </c>
      <c r="T552" s="56"/>
      <c r="U552" s="57">
        <f t="shared" si="294"/>
        <v>0</v>
      </c>
      <c r="V552" s="57">
        <v>9.8079999999999998</v>
      </c>
      <c r="W552" s="90">
        <v>7</v>
      </c>
      <c r="X552" s="56">
        <v>4</v>
      </c>
      <c r="Y552" s="91">
        <f t="shared" si="295"/>
        <v>4</v>
      </c>
      <c r="Z552" s="58"/>
      <c r="AA552" s="59"/>
      <c r="AB552" s="59">
        <v>0</v>
      </c>
      <c r="AC552" s="60">
        <f t="shared" si="296"/>
        <v>220.80799999999999</v>
      </c>
      <c r="AD552" s="60"/>
      <c r="AE552" s="61">
        <f t="shared" si="289"/>
        <v>4.4161599999999996</v>
      </c>
      <c r="AF552" s="61">
        <v>0</v>
      </c>
      <c r="AG552" s="61">
        <v>0</v>
      </c>
      <c r="AH552" s="92"/>
      <c r="AI552" s="112">
        <v>100</v>
      </c>
      <c r="AJ552" s="93">
        <f t="shared" si="297"/>
        <v>116.39184</v>
      </c>
      <c r="AK552" s="94"/>
      <c r="AL552" s="62"/>
      <c r="AM552" s="63">
        <f t="shared" si="298"/>
        <v>100</v>
      </c>
      <c r="AN552" s="63">
        <f t="shared" si="299"/>
        <v>1</v>
      </c>
      <c r="AO552" s="63">
        <f t="shared" si="300"/>
        <v>0</v>
      </c>
      <c r="AP552" s="63"/>
      <c r="AQ552" s="63">
        <f t="shared" si="301"/>
        <v>0</v>
      </c>
      <c r="AR552" s="63">
        <f t="shared" si="302"/>
        <v>0</v>
      </c>
      <c r="AS552" s="63">
        <f t="shared" si="303"/>
        <v>10</v>
      </c>
      <c r="AT552" s="63">
        <f t="shared" si="304"/>
        <v>1</v>
      </c>
      <c r="AU552" s="63">
        <f t="shared" si="305"/>
        <v>5</v>
      </c>
      <c r="AV552" s="63">
        <f t="shared" si="306"/>
        <v>1</v>
      </c>
      <c r="AW552" s="63">
        <f t="shared" si="307"/>
        <v>1</v>
      </c>
      <c r="AX552" s="63">
        <f t="shared" si="308"/>
        <v>1</v>
      </c>
      <c r="AY552" s="64">
        <f t="shared" si="309"/>
        <v>0.39184000000000196</v>
      </c>
      <c r="AZ552" s="65">
        <f t="shared" si="310"/>
        <v>116.39184</v>
      </c>
      <c r="BA552" s="45"/>
      <c r="BB552" s="66">
        <f t="shared" si="311"/>
        <v>116.39184</v>
      </c>
      <c r="BC552" s="62">
        <f t="shared" si="312"/>
        <v>16.391840000000002</v>
      </c>
      <c r="BD552" s="62">
        <f t="shared" si="313"/>
        <v>16.391840000000002</v>
      </c>
      <c r="BE552" s="62">
        <f t="shared" si="314"/>
        <v>16.391840000000002</v>
      </c>
      <c r="BF552" s="62">
        <f t="shared" si="315"/>
        <v>6.391840000000002</v>
      </c>
      <c r="BG552" s="62">
        <f t="shared" si="316"/>
        <v>1.391840000000002</v>
      </c>
      <c r="BH552" s="62">
        <f t="shared" si="317"/>
        <v>0.39184000000000196</v>
      </c>
      <c r="BI552" s="62"/>
    </row>
    <row r="553" spans="1:61" ht="30" customHeight="1">
      <c r="A553" s="83">
        <v>541</v>
      </c>
      <c r="B553" s="50" t="s">
        <v>1106</v>
      </c>
      <c r="C553" s="84" t="s">
        <v>1107</v>
      </c>
      <c r="D553" s="84" t="s">
        <v>1108</v>
      </c>
      <c r="E553" s="85" t="s">
        <v>1055</v>
      </c>
      <c r="F553" s="68">
        <v>45505</v>
      </c>
      <c r="G553" s="51">
        <v>208</v>
      </c>
      <c r="H553" s="52">
        <v>26</v>
      </c>
      <c r="I553" s="53">
        <f t="shared" si="290"/>
        <v>208</v>
      </c>
      <c r="J553" s="86"/>
      <c r="K553" s="87">
        <f t="shared" si="291"/>
        <v>0</v>
      </c>
      <c r="L553" s="86"/>
      <c r="M553" s="88">
        <f t="shared" si="292"/>
        <v>0</v>
      </c>
      <c r="N553" s="89"/>
      <c r="O553" s="87">
        <f t="shared" si="293"/>
        <v>0</v>
      </c>
      <c r="P553" s="57">
        <v>0</v>
      </c>
      <c r="Q553" s="57">
        <v>0</v>
      </c>
      <c r="R553" s="54"/>
      <c r="S553" s="55">
        <v>0</v>
      </c>
      <c r="T553" s="56"/>
      <c r="U553" s="57">
        <f t="shared" si="294"/>
        <v>0</v>
      </c>
      <c r="V553" s="57">
        <v>9.5190000000000001</v>
      </c>
      <c r="W553" s="90">
        <v>7</v>
      </c>
      <c r="X553" s="56">
        <v>10</v>
      </c>
      <c r="Y553" s="91">
        <f t="shared" si="295"/>
        <v>10</v>
      </c>
      <c r="Z553" s="58"/>
      <c r="AA553" s="59"/>
      <c r="AB553" s="59">
        <v>0</v>
      </c>
      <c r="AC553" s="60">
        <f t="shared" si="296"/>
        <v>214.51900000000001</v>
      </c>
      <c r="AD553" s="60"/>
      <c r="AE553" s="61">
        <f t="shared" si="289"/>
        <v>4.2903799999999999</v>
      </c>
      <c r="AF553" s="61">
        <v>0</v>
      </c>
      <c r="AG553" s="61">
        <v>0</v>
      </c>
      <c r="AH553" s="92"/>
      <c r="AI553" s="112">
        <v>100</v>
      </c>
      <c r="AJ553" s="93">
        <f t="shared" si="297"/>
        <v>110.22862000000001</v>
      </c>
      <c r="AK553" s="94"/>
      <c r="AL553" s="62"/>
      <c r="AM553" s="63">
        <f t="shared" si="298"/>
        <v>100</v>
      </c>
      <c r="AN553" s="63">
        <f t="shared" si="299"/>
        <v>1</v>
      </c>
      <c r="AO553" s="63">
        <f t="shared" si="300"/>
        <v>0</v>
      </c>
      <c r="AP553" s="63"/>
      <c r="AQ553" s="63">
        <f t="shared" si="301"/>
        <v>0</v>
      </c>
      <c r="AR553" s="63">
        <f t="shared" si="302"/>
        <v>0</v>
      </c>
      <c r="AS553" s="63">
        <f t="shared" si="303"/>
        <v>10</v>
      </c>
      <c r="AT553" s="63">
        <f t="shared" si="304"/>
        <v>1</v>
      </c>
      <c r="AU553" s="63">
        <f t="shared" si="305"/>
        <v>0</v>
      </c>
      <c r="AV553" s="63">
        <f t="shared" si="306"/>
        <v>0</v>
      </c>
      <c r="AW553" s="63">
        <f t="shared" si="307"/>
        <v>0</v>
      </c>
      <c r="AX553" s="63">
        <f t="shared" si="308"/>
        <v>0</v>
      </c>
      <c r="AY553" s="64">
        <f t="shared" si="309"/>
        <v>0.22862000000000648</v>
      </c>
      <c r="AZ553" s="65">
        <f t="shared" si="310"/>
        <v>110.22862000000001</v>
      </c>
      <c r="BA553" s="45"/>
      <c r="BB553" s="66">
        <f t="shared" si="311"/>
        <v>110.22862000000001</v>
      </c>
      <c r="BC553" s="62">
        <f t="shared" si="312"/>
        <v>10.228620000000006</v>
      </c>
      <c r="BD553" s="62">
        <f t="shared" si="313"/>
        <v>10.228620000000006</v>
      </c>
      <c r="BE553" s="62">
        <f t="shared" si="314"/>
        <v>10.228620000000006</v>
      </c>
      <c r="BF553" s="62">
        <f t="shared" si="315"/>
        <v>0.22862000000000648</v>
      </c>
      <c r="BG553" s="62">
        <f t="shared" si="316"/>
        <v>0.22862000000000648</v>
      </c>
      <c r="BH553" s="62">
        <f t="shared" si="317"/>
        <v>0.22862000000000648</v>
      </c>
      <c r="BI553" s="62"/>
    </row>
    <row r="554" spans="1:61" ht="30" customHeight="1">
      <c r="A554" s="83">
        <v>542</v>
      </c>
      <c r="B554" s="50" t="s">
        <v>1109</v>
      </c>
      <c r="C554" s="84" t="s">
        <v>187</v>
      </c>
      <c r="D554" s="84" t="s">
        <v>1110</v>
      </c>
      <c r="E554" s="85" t="s">
        <v>1055</v>
      </c>
      <c r="F554" s="68">
        <v>45505</v>
      </c>
      <c r="G554" s="51">
        <v>208</v>
      </c>
      <c r="H554" s="52">
        <v>26</v>
      </c>
      <c r="I554" s="53">
        <f t="shared" si="290"/>
        <v>208</v>
      </c>
      <c r="J554" s="86"/>
      <c r="K554" s="87">
        <f t="shared" si="291"/>
        <v>0</v>
      </c>
      <c r="L554" s="86"/>
      <c r="M554" s="88">
        <f t="shared" si="292"/>
        <v>0</v>
      </c>
      <c r="N554" s="89"/>
      <c r="O554" s="87">
        <f t="shared" si="293"/>
        <v>0</v>
      </c>
      <c r="P554" s="57">
        <v>0</v>
      </c>
      <c r="Q554" s="57">
        <v>0</v>
      </c>
      <c r="R554" s="54"/>
      <c r="S554" s="55">
        <v>0</v>
      </c>
      <c r="T554" s="56"/>
      <c r="U554" s="57">
        <f t="shared" si="294"/>
        <v>0</v>
      </c>
      <c r="V554" s="57">
        <v>9.6150000000000002</v>
      </c>
      <c r="W554" s="90">
        <v>7</v>
      </c>
      <c r="X554" s="56">
        <v>8</v>
      </c>
      <c r="Y554" s="91">
        <f t="shared" si="295"/>
        <v>8</v>
      </c>
      <c r="Z554" s="58"/>
      <c r="AA554" s="59"/>
      <c r="AB554" s="59">
        <v>0</v>
      </c>
      <c r="AC554" s="60">
        <f t="shared" si="296"/>
        <v>216.61500000000001</v>
      </c>
      <c r="AD554" s="60"/>
      <c r="AE554" s="61">
        <f t="shared" si="289"/>
        <v>4.3323</v>
      </c>
      <c r="AF554" s="61">
        <v>0</v>
      </c>
      <c r="AG554" s="61">
        <v>0</v>
      </c>
      <c r="AH554" s="92"/>
      <c r="AI554" s="112">
        <v>100</v>
      </c>
      <c r="AJ554" s="93">
        <f t="shared" si="297"/>
        <v>112.28270000000001</v>
      </c>
      <c r="AK554" s="94"/>
      <c r="AL554" s="62"/>
      <c r="AM554" s="63">
        <f t="shared" si="298"/>
        <v>100</v>
      </c>
      <c r="AN554" s="63">
        <f t="shared" si="299"/>
        <v>1</v>
      </c>
      <c r="AO554" s="63">
        <f t="shared" si="300"/>
        <v>0</v>
      </c>
      <c r="AP554" s="63"/>
      <c r="AQ554" s="63">
        <f t="shared" si="301"/>
        <v>0</v>
      </c>
      <c r="AR554" s="63">
        <f t="shared" si="302"/>
        <v>0</v>
      </c>
      <c r="AS554" s="63">
        <f t="shared" si="303"/>
        <v>10</v>
      </c>
      <c r="AT554" s="63">
        <f t="shared" si="304"/>
        <v>1</v>
      </c>
      <c r="AU554" s="63">
        <f t="shared" si="305"/>
        <v>0</v>
      </c>
      <c r="AV554" s="63">
        <f t="shared" si="306"/>
        <v>0</v>
      </c>
      <c r="AW554" s="63">
        <f t="shared" si="307"/>
        <v>2</v>
      </c>
      <c r="AX554" s="63">
        <f t="shared" si="308"/>
        <v>2</v>
      </c>
      <c r="AY554" s="64">
        <f t="shared" si="309"/>
        <v>0.2827000000000055</v>
      </c>
      <c r="AZ554" s="65">
        <f t="shared" si="310"/>
        <v>112.28270000000001</v>
      </c>
      <c r="BA554" s="45"/>
      <c r="BB554" s="66">
        <f t="shared" si="311"/>
        <v>112.28270000000001</v>
      </c>
      <c r="BC554" s="62">
        <f t="shared" si="312"/>
        <v>12.282700000000006</v>
      </c>
      <c r="BD554" s="62">
        <f t="shared" si="313"/>
        <v>12.282700000000006</v>
      </c>
      <c r="BE554" s="62">
        <f t="shared" si="314"/>
        <v>12.282700000000006</v>
      </c>
      <c r="BF554" s="62">
        <f t="shared" si="315"/>
        <v>2.2827000000000055</v>
      </c>
      <c r="BG554" s="62">
        <f t="shared" si="316"/>
        <v>2.2827000000000055</v>
      </c>
      <c r="BH554" s="62">
        <f t="shared" si="317"/>
        <v>0.2827000000000055</v>
      </c>
      <c r="BI554" s="62"/>
    </row>
    <row r="555" spans="1:61" ht="30" customHeight="1">
      <c r="A555" s="83">
        <v>543</v>
      </c>
      <c r="B555" s="50" t="s">
        <v>1111</v>
      </c>
      <c r="C555" s="84" t="s">
        <v>245</v>
      </c>
      <c r="D555" s="84" t="s">
        <v>542</v>
      </c>
      <c r="E555" s="85" t="s">
        <v>1055</v>
      </c>
      <c r="F555" s="68">
        <v>45537</v>
      </c>
      <c r="G555" s="51">
        <v>208</v>
      </c>
      <c r="H555" s="52">
        <v>26</v>
      </c>
      <c r="I555" s="53">
        <f t="shared" si="290"/>
        <v>208</v>
      </c>
      <c r="J555" s="86"/>
      <c r="K555" s="87">
        <f t="shared" si="291"/>
        <v>0</v>
      </c>
      <c r="L555" s="86"/>
      <c r="M555" s="88">
        <f t="shared" si="292"/>
        <v>0</v>
      </c>
      <c r="N555" s="89"/>
      <c r="O555" s="87">
        <f t="shared" si="293"/>
        <v>0</v>
      </c>
      <c r="P555" s="57">
        <v>0</v>
      </c>
      <c r="Q555" s="57">
        <v>0</v>
      </c>
      <c r="R555" s="54"/>
      <c r="S555" s="55">
        <v>0</v>
      </c>
      <c r="T555" s="56"/>
      <c r="U555" s="57">
        <f t="shared" si="294"/>
        <v>0</v>
      </c>
      <c r="V555" s="57">
        <v>0</v>
      </c>
      <c r="W555" s="90">
        <v>7</v>
      </c>
      <c r="X555" s="56">
        <v>16</v>
      </c>
      <c r="Y555" s="91">
        <f t="shared" si="295"/>
        <v>16</v>
      </c>
      <c r="Z555" s="58"/>
      <c r="AA555" s="59"/>
      <c r="AB555" s="59">
        <v>0</v>
      </c>
      <c r="AC555" s="60">
        <f t="shared" si="296"/>
        <v>199</v>
      </c>
      <c r="AD555" s="60"/>
      <c r="AE555" s="61">
        <f t="shared" si="289"/>
        <v>3.98</v>
      </c>
      <c r="AF555" s="61">
        <v>0</v>
      </c>
      <c r="AG555" s="61">
        <v>0</v>
      </c>
      <c r="AH555" s="92"/>
      <c r="AI555" s="112">
        <v>100</v>
      </c>
      <c r="AJ555" s="93">
        <f t="shared" si="297"/>
        <v>95.02000000000001</v>
      </c>
      <c r="AK555" s="94"/>
      <c r="AL555" s="62"/>
      <c r="AM555" s="63">
        <f t="shared" si="298"/>
        <v>0</v>
      </c>
      <c r="AN555" s="63">
        <f t="shared" si="299"/>
        <v>0</v>
      </c>
      <c r="AO555" s="63">
        <f t="shared" si="300"/>
        <v>0</v>
      </c>
      <c r="AP555" s="63"/>
      <c r="AQ555" s="63">
        <f t="shared" si="301"/>
        <v>80</v>
      </c>
      <c r="AR555" s="63">
        <f t="shared" si="302"/>
        <v>4</v>
      </c>
      <c r="AS555" s="63">
        <f t="shared" si="303"/>
        <v>10</v>
      </c>
      <c r="AT555" s="63">
        <f t="shared" si="304"/>
        <v>1</v>
      </c>
      <c r="AU555" s="63">
        <f t="shared" si="305"/>
        <v>5</v>
      </c>
      <c r="AV555" s="63">
        <f t="shared" si="306"/>
        <v>1</v>
      </c>
      <c r="AW555" s="63">
        <f t="shared" si="307"/>
        <v>0</v>
      </c>
      <c r="AX555" s="63">
        <f t="shared" si="308"/>
        <v>0</v>
      </c>
      <c r="AY555" s="64">
        <f t="shared" si="309"/>
        <v>2.0000000000010232E-2</v>
      </c>
      <c r="AZ555" s="65">
        <f t="shared" si="310"/>
        <v>95.02000000000001</v>
      </c>
      <c r="BA555" s="45"/>
      <c r="BB555" s="66">
        <f t="shared" si="311"/>
        <v>95.02000000000001</v>
      </c>
      <c r="BC555" s="62">
        <f t="shared" si="312"/>
        <v>95.02000000000001</v>
      </c>
      <c r="BD555" s="62">
        <f t="shared" si="313"/>
        <v>95.02000000000001</v>
      </c>
      <c r="BE555" s="62">
        <f t="shared" si="314"/>
        <v>15.02000000000001</v>
      </c>
      <c r="BF555" s="62">
        <f t="shared" si="315"/>
        <v>5.0200000000000102</v>
      </c>
      <c r="BG555" s="62">
        <f t="shared" si="316"/>
        <v>2.0000000000010232E-2</v>
      </c>
      <c r="BH555" s="62">
        <f t="shared" si="317"/>
        <v>2.0000000000010232E-2</v>
      </c>
      <c r="BI555" s="62"/>
    </row>
    <row r="556" spans="1:61" ht="30" customHeight="1">
      <c r="A556" s="83">
        <v>544</v>
      </c>
      <c r="B556" s="50" t="s">
        <v>1112</v>
      </c>
      <c r="C556" s="84" t="s">
        <v>1113</v>
      </c>
      <c r="D556" s="84" t="s">
        <v>542</v>
      </c>
      <c r="E556" s="85" t="s">
        <v>1055</v>
      </c>
      <c r="F556" s="68">
        <v>45537</v>
      </c>
      <c r="G556" s="51">
        <v>208</v>
      </c>
      <c r="H556" s="52">
        <v>26</v>
      </c>
      <c r="I556" s="53">
        <f t="shared" si="290"/>
        <v>208</v>
      </c>
      <c r="J556" s="86"/>
      <c r="K556" s="87">
        <f t="shared" si="291"/>
        <v>0</v>
      </c>
      <c r="L556" s="86"/>
      <c r="M556" s="88">
        <f t="shared" si="292"/>
        <v>0</v>
      </c>
      <c r="N556" s="89"/>
      <c r="O556" s="87">
        <f t="shared" si="293"/>
        <v>0</v>
      </c>
      <c r="P556" s="57">
        <v>0</v>
      </c>
      <c r="Q556" s="57">
        <v>0</v>
      </c>
      <c r="R556" s="54"/>
      <c r="S556" s="55">
        <v>0</v>
      </c>
      <c r="T556" s="56"/>
      <c r="U556" s="57">
        <f t="shared" si="294"/>
        <v>0</v>
      </c>
      <c r="V556" s="57">
        <v>10</v>
      </c>
      <c r="W556" s="90">
        <v>7</v>
      </c>
      <c r="X556" s="56"/>
      <c r="Y556" s="91">
        <f t="shared" si="295"/>
        <v>0</v>
      </c>
      <c r="Z556" s="58"/>
      <c r="AA556" s="59"/>
      <c r="AB556" s="59">
        <v>0</v>
      </c>
      <c r="AC556" s="60">
        <f t="shared" si="296"/>
        <v>225</v>
      </c>
      <c r="AD556" s="60"/>
      <c r="AE556" s="61">
        <f t="shared" si="289"/>
        <v>4.5</v>
      </c>
      <c r="AF556" s="61">
        <v>0</v>
      </c>
      <c r="AG556" s="61">
        <v>0</v>
      </c>
      <c r="AH556" s="92"/>
      <c r="AI556" s="112">
        <v>100</v>
      </c>
      <c r="AJ556" s="93">
        <f t="shared" si="297"/>
        <v>120.5</v>
      </c>
      <c r="AK556" s="94"/>
      <c r="AL556" s="62"/>
      <c r="AM556" s="63">
        <f t="shared" si="298"/>
        <v>100</v>
      </c>
      <c r="AN556" s="63">
        <f t="shared" si="299"/>
        <v>1</v>
      </c>
      <c r="AO556" s="63">
        <f t="shared" si="300"/>
        <v>0</v>
      </c>
      <c r="AP556" s="63"/>
      <c r="AQ556" s="63">
        <f t="shared" si="301"/>
        <v>20</v>
      </c>
      <c r="AR556" s="63">
        <f t="shared" si="302"/>
        <v>1</v>
      </c>
      <c r="AS556" s="63">
        <f t="shared" si="303"/>
        <v>0</v>
      </c>
      <c r="AT556" s="63">
        <f t="shared" si="304"/>
        <v>0</v>
      </c>
      <c r="AU556" s="63">
        <f t="shared" si="305"/>
        <v>0</v>
      </c>
      <c r="AV556" s="63">
        <f t="shared" si="306"/>
        <v>0</v>
      </c>
      <c r="AW556" s="63">
        <f t="shared" si="307"/>
        <v>0</v>
      </c>
      <c r="AX556" s="63">
        <f t="shared" si="308"/>
        <v>0</v>
      </c>
      <c r="AY556" s="64">
        <f t="shared" si="309"/>
        <v>0.5</v>
      </c>
      <c r="AZ556" s="65">
        <f t="shared" si="310"/>
        <v>120.5</v>
      </c>
      <c r="BA556" s="45"/>
      <c r="BB556" s="66">
        <f t="shared" si="311"/>
        <v>120.5</v>
      </c>
      <c r="BC556" s="62">
        <f t="shared" si="312"/>
        <v>20.5</v>
      </c>
      <c r="BD556" s="62">
        <f t="shared" si="313"/>
        <v>20.5</v>
      </c>
      <c r="BE556" s="62">
        <f t="shared" si="314"/>
        <v>0.5</v>
      </c>
      <c r="BF556" s="62">
        <f t="shared" si="315"/>
        <v>0.5</v>
      </c>
      <c r="BG556" s="62">
        <f t="shared" si="316"/>
        <v>0.5</v>
      </c>
      <c r="BH556" s="62">
        <f t="shared" si="317"/>
        <v>0.5</v>
      </c>
      <c r="BI556" s="62"/>
    </row>
    <row r="557" spans="1:61" ht="30" customHeight="1">
      <c r="A557" s="83">
        <v>545</v>
      </c>
      <c r="B557" s="50" t="s">
        <v>1114</v>
      </c>
      <c r="C557" s="84" t="s">
        <v>1115</v>
      </c>
      <c r="D557" s="84" t="s">
        <v>437</v>
      </c>
      <c r="E557" s="85" t="s">
        <v>1055</v>
      </c>
      <c r="F557" s="68">
        <v>45579</v>
      </c>
      <c r="G557" s="51">
        <v>208</v>
      </c>
      <c r="H557" s="52">
        <v>26</v>
      </c>
      <c r="I557" s="53">
        <f t="shared" si="290"/>
        <v>208</v>
      </c>
      <c r="J557" s="86"/>
      <c r="K557" s="87">
        <f t="shared" si="291"/>
        <v>0</v>
      </c>
      <c r="L557" s="86"/>
      <c r="M557" s="88">
        <f t="shared" si="292"/>
        <v>0</v>
      </c>
      <c r="N557" s="89"/>
      <c r="O557" s="87">
        <f t="shared" si="293"/>
        <v>0</v>
      </c>
      <c r="P557" s="57">
        <v>0</v>
      </c>
      <c r="Q557" s="57">
        <v>0</v>
      </c>
      <c r="R557" s="54"/>
      <c r="S557" s="55">
        <v>0</v>
      </c>
      <c r="T557" s="56"/>
      <c r="U557" s="57">
        <f t="shared" si="294"/>
        <v>0</v>
      </c>
      <c r="V557" s="57">
        <v>10</v>
      </c>
      <c r="W557" s="90">
        <v>7</v>
      </c>
      <c r="X557" s="56"/>
      <c r="Y557" s="91">
        <f t="shared" si="295"/>
        <v>0</v>
      </c>
      <c r="Z557" s="58"/>
      <c r="AA557" s="59"/>
      <c r="AB557" s="59">
        <v>0</v>
      </c>
      <c r="AC557" s="60">
        <f t="shared" si="296"/>
        <v>225</v>
      </c>
      <c r="AD557" s="60"/>
      <c r="AE557" s="61">
        <f t="shared" si="289"/>
        <v>4.5</v>
      </c>
      <c r="AF557" s="61">
        <v>0</v>
      </c>
      <c r="AG557" s="61">
        <v>0</v>
      </c>
      <c r="AH557" s="92"/>
      <c r="AI557" s="112">
        <v>100</v>
      </c>
      <c r="AJ557" s="93">
        <f t="shared" si="297"/>
        <v>120.5</v>
      </c>
      <c r="AK557" s="94"/>
      <c r="AL557" s="62"/>
      <c r="AM557" s="63">
        <f t="shared" si="298"/>
        <v>100</v>
      </c>
      <c r="AN557" s="63">
        <f t="shared" si="299"/>
        <v>1</v>
      </c>
      <c r="AO557" s="63">
        <f t="shared" si="300"/>
        <v>0</v>
      </c>
      <c r="AP557" s="63"/>
      <c r="AQ557" s="63">
        <f t="shared" si="301"/>
        <v>20</v>
      </c>
      <c r="AR557" s="63">
        <f t="shared" si="302"/>
        <v>1</v>
      </c>
      <c r="AS557" s="63">
        <f t="shared" si="303"/>
        <v>0</v>
      </c>
      <c r="AT557" s="63">
        <f t="shared" si="304"/>
        <v>0</v>
      </c>
      <c r="AU557" s="63">
        <f t="shared" si="305"/>
        <v>0</v>
      </c>
      <c r="AV557" s="63">
        <f t="shared" si="306"/>
        <v>0</v>
      </c>
      <c r="AW557" s="63">
        <f t="shared" si="307"/>
        <v>0</v>
      </c>
      <c r="AX557" s="63">
        <f t="shared" si="308"/>
        <v>0</v>
      </c>
      <c r="AY557" s="64">
        <f t="shared" si="309"/>
        <v>0.5</v>
      </c>
      <c r="AZ557" s="65">
        <f t="shared" si="310"/>
        <v>120.5</v>
      </c>
      <c r="BA557" s="45"/>
      <c r="BB557" s="66">
        <f t="shared" si="311"/>
        <v>120.5</v>
      </c>
      <c r="BC557" s="62">
        <f t="shared" si="312"/>
        <v>20.5</v>
      </c>
      <c r="BD557" s="62">
        <f t="shared" si="313"/>
        <v>20.5</v>
      </c>
      <c r="BE557" s="62">
        <f t="shared" si="314"/>
        <v>0.5</v>
      </c>
      <c r="BF557" s="62">
        <f t="shared" si="315"/>
        <v>0.5</v>
      </c>
      <c r="BG557" s="62">
        <f t="shared" si="316"/>
        <v>0.5</v>
      </c>
      <c r="BH557" s="62">
        <f t="shared" si="317"/>
        <v>0.5</v>
      </c>
      <c r="BI557" s="62"/>
    </row>
    <row r="558" spans="1:61" ht="30" customHeight="1">
      <c r="A558" s="83">
        <v>546</v>
      </c>
      <c r="B558" s="50" t="s">
        <v>1116</v>
      </c>
      <c r="C558" s="84" t="s">
        <v>1117</v>
      </c>
      <c r="D558" s="84" t="s">
        <v>240</v>
      </c>
      <c r="E558" s="85" t="s">
        <v>1055</v>
      </c>
      <c r="F558" s="68">
        <v>45586</v>
      </c>
      <c r="G558" s="51">
        <v>208</v>
      </c>
      <c r="H558" s="52">
        <v>26</v>
      </c>
      <c r="I558" s="53">
        <f t="shared" si="290"/>
        <v>208</v>
      </c>
      <c r="J558" s="86"/>
      <c r="K558" s="87">
        <f t="shared" si="291"/>
        <v>0</v>
      </c>
      <c r="L558" s="86"/>
      <c r="M558" s="88">
        <f t="shared" si="292"/>
        <v>0</v>
      </c>
      <c r="N558" s="89"/>
      <c r="O558" s="87">
        <f t="shared" si="293"/>
        <v>0</v>
      </c>
      <c r="P558" s="57">
        <v>0</v>
      </c>
      <c r="Q558" s="57">
        <v>0</v>
      </c>
      <c r="R558" s="54"/>
      <c r="S558" s="55">
        <v>0</v>
      </c>
      <c r="T558" s="56"/>
      <c r="U558" s="57">
        <f t="shared" si="294"/>
        <v>0</v>
      </c>
      <c r="V558" s="57">
        <v>10</v>
      </c>
      <c r="W558" s="90">
        <v>7</v>
      </c>
      <c r="X558" s="56"/>
      <c r="Y558" s="91">
        <f t="shared" si="295"/>
        <v>0</v>
      </c>
      <c r="Z558" s="58"/>
      <c r="AA558" s="59"/>
      <c r="AB558" s="59">
        <v>0</v>
      </c>
      <c r="AC558" s="60">
        <f t="shared" si="296"/>
        <v>225</v>
      </c>
      <c r="AD558" s="60"/>
      <c r="AE558" s="61">
        <f t="shared" si="289"/>
        <v>4.5</v>
      </c>
      <c r="AF558" s="61">
        <v>0</v>
      </c>
      <c r="AG558" s="61">
        <v>0</v>
      </c>
      <c r="AH558" s="92"/>
      <c r="AI558" s="112">
        <v>100</v>
      </c>
      <c r="AJ558" s="93">
        <f t="shared" si="297"/>
        <v>120.5</v>
      </c>
      <c r="AK558" s="94"/>
      <c r="AL558" s="62"/>
      <c r="AM558" s="63">
        <f t="shared" si="298"/>
        <v>100</v>
      </c>
      <c r="AN558" s="63">
        <f t="shared" si="299"/>
        <v>1</v>
      </c>
      <c r="AO558" s="63">
        <f t="shared" si="300"/>
        <v>0</v>
      </c>
      <c r="AP558" s="63"/>
      <c r="AQ558" s="63">
        <f t="shared" si="301"/>
        <v>20</v>
      </c>
      <c r="AR558" s="63">
        <f t="shared" si="302"/>
        <v>1</v>
      </c>
      <c r="AS558" s="63">
        <f t="shared" si="303"/>
        <v>0</v>
      </c>
      <c r="AT558" s="63">
        <f t="shared" si="304"/>
        <v>0</v>
      </c>
      <c r="AU558" s="63">
        <f t="shared" si="305"/>
        <v>0</v>
      </c>
      <c r="AV558" s="63">
        <f t="shared" si="306"/>
        <v>0</v>
      </c>
      <c r="AW558" s="63">
        <f t="shared" si="307"/>
        <v>0</v>
      </c>
      <c r="AX558" s="63">
        <f t="shared" si="308"/>
        <v>0</v>
      </c>
      <c r="AY558" s="64">
        <f t="shared" si="309"/>
        <v>0.5</v>
      </c>
      <c r="AZ558" s="65">
        <f t="shared" si="310"/>
        <v>120.5</v>
      </c>
      <c r="BA558" s="45"/>
      <c r="BB558" s="66">
        <f t="shared" si="311"/>
        <v>120.5</v>
      </c>
      <c r="BC558" s="62">
        <f t="shared" si="312"/>
        <v>20.5</v>
      </c>
      <c r="BD558" s="62">
        <f t="shared" si="313"/>
        <v>20.5</v>
      </c>
      <c r="BE558" s="62">
        <f t="shared" si="314"/>
        <v>0.5</v>
      </c>
      <c r="BF558" s="62">
        <f t="shared" si="315"/>
        <v>0.5</v>
      </c>
      <c r="BG558" s="62">
        <f t="shared" si="316"/>
        <v>0.5</v>
      </c>
      <c r="BH558" s="62">
        <f t="shared" si="317"/>
        <v>0.5</v>
      </c>
      <c r="BI558" s="62"/>
    </row>
    <row r="559" spans="1:61" ht="30" customHeight="1">
      <c r="A559" s="83">
        <v>547</v>
      </c>
      <c r="B559" s="50" t="s">
        <v>1118</v>
      </c>
      <c r="C559" s="84" t="s">
        <v>1119</v>
      </c>
      <c r="D559" s="84" t="s">
        <v>111</v>
      </c>
      <c r="E559" s="85" t="s">
        <v>1055</v>
      </c>
      <c r="F559" s="68">
        <v>45597</v>
      </c>
      <c r="G559" s="51">
        <v>208</v>
      </c>
      <c r="H559" s="52">
        <v>26</v>
      </c>
      <c r="I559" s="53">
        <f t="shared" si="290"/>
        <v>208</v>
      </c>
      <c r="J559" s="86"/>
      <c r="K559" s="87">
        <f t="shared" si="291"/>
        <v>0</v>
      </c>
      <c r="L559" s="86"/>
      <c r="M559" s="88">
        <f t="shared" si="292"/>
        <v>0</v>
      </c>
      <c r="N559" s="89"/>
      <c r="O559" s="87">
        <f t="shared" si="293"/>
        <v>0</v>
      </c>
      <c r="P559" s="57">
        <v>0</v>
      </c>
      <c r="Q559" s="57">
        <v>0</v>
      </c>
      <c r="R559" s="54"/>
      <c r="S559" s="55">
        <v>0</v>
      </c>
      <c r="T559" s="56"/>
      <c r="U559" s="57">
        <f t="shared" si="294"/>
        <v>0</v>
      </c>
      <c r="V559" s="57">
        <v>0</v>
      </c>
      <c r="W559" s="90">
        <v>7</v>
      </c>
      <c r="X559" s="56">
        <v>24</v>
      </c>
      <c r="Y559" s="91">
        <f t="shared" si="295"/>
        <v>24</v>
      </c>
      <c r="Z559" s="58"/>
      <c r="AA559" s="59"/>
      <c r="AB559" s="59">
        <v>0</v>
      </c>
      <c r="AC559" s="60">
        <f t="shared" si="296"/>
        <v>191</v>
      </c>
      <c r="AD559" s="60"/>
      <c r="AE559" s="61">
        <f t="shared" si="289"/>
        <v>3.8200000000000003</v>
      </c>
      <c r="AF559" s="61">
        <v>0</v>
      </c>
      <c r="AG559" s="61">
        <v>0</v>
      </c>
      <c r="AH559" s="92"/>
      <c r="AI559" s="112">
        <v>100</v>
      </c>
      <c r="AJ559" s="93">
        <f t="shared" si="297"/>
        <v>87.18</v>
      </c>
      <c r="AK559" s="94"/>
      <c r="AL559" s="62"/>
      <c r="AM559" s="63">
        <f t="shared" si="298"/>
        <v>0</v>
      </c>
      <c r="AN559" s="63">
        <f t="shared" si="299"/>
        <v>0</v>
      </c>
      <c r="AO559" s="63">
        <f t="shared" si="300"/>
        <v>0</v>
      </c>
      <c r="AP559" s="63"/>
      <c r="AQ559" s="63">
        <f t="shared" si="301"/>
        <v>80</v>
      </c>
      <c r="AR559" s="63">
        <f t="shared" si="302"/>
        <v>4</v>
      </c>
      <c r="AS559" s="63">
        <f t="shared" si="303"/>
        <v>0</v>
      </c>
      <c r="AT559" s="63">
        <f t="shared" si="304"/>
        <v>0</v>
      </c>
      <c r="AU559" s="63">
        <f t="shared" si="305"/>
        <v>5</v>
      </c>
      <c r="AV559" s="63">
        <f t="shared" si="306"/>
        <v>1</v>
      </c>
      <c r="AW559" s="63">
        <f t="shared" si="307"/>
        <v>2</v>
      </c>
      <c r="AX559" s="63">
        <f t="shared" si="308"/>
        <v>2</v>
      </c>
      <c r="AY559" s="64">
        <f t="shared" si="309"/>
        <v>0.18000000000000682</v>
      </c>
      <c r="AZ559" s="65">
        <f t="shared" si="310"/>
        <v>87.18</v>
      </c>
      <c r="BA559" s="45"/>
      <c r="BB559" s="66">
        <f t="shared" si="311"/>
        <v>87.18</v>
      </c>
      <c r="BC559" s="62">
        <f t="shared" si="312"/>
        <v>87.18</v>
      </c>
      <c r="BD559" s="62">
        <f t="shared" si="313"/>
        <v>87.18</v>
      </c>
      <c r="BE559" s="62">
        <f t="shared" si="314"/>
        <v>7.1800000000000068</v>
      </c>
      <c r="BF559" s="62">
        <f t="shared" si="315"/>
        <v>7.1800000000000068</v>
      </c>
      <c r="BG559" s="62">
        <f t="shared" si="316"/>
        <v>2.1800000000000068</v>
      </c>
      <c r="BH559" s="62">
        <f t="shared" si="317"/>
        <v>0.18000000000000682</v>
      </c>
      <c r="BI559" s="62"/>
    </row>
    <row r="560" spans="1:61" ht="30" customHeight="1">
      <c r="A560" s="83">
        <v>548</v>
      </c>
      <c r="B560" s="50" t="s">
        <v>1120</v>
      </c>
      <c r="C560" s="84" t="s">
        <v>245</v>
      </c>
      <c r="D560" s="84" t="s">
        <v>1121</v>
      </c>
      <c r="E560" s="85" t="s">
        <v>1055</v>
      </c>
      <c r="F560" s="68">
        <v>45600</v>
      </c>
      <c r="G560" s="51">
        <v>208</v>
      </c>
      <c r="H560" s="52">
        <v>26</v>
      </c>
      <c r="I560" s="53">
        <f t="shared" si="290"/>
        <v>208</v>
      </c>
      <c r="J560" s="86"/>
      <c r="K560" s="87">
        <f t="shared" si="291"/>
        <v>0</v>
      </c>
      <c r="L560" s="86"/>
      <c r="M560" s="88">
        <f t="shared" si="292"/>
        <v>0</v>
      </c>
      <c r="N560" s="89"/>
      <c r="O560" s="87">
        <f t="shared" si="293"/>
        <v>0</v>
      </c>
      <c r="P560" s="57">
        <v>0</v>
      </c>
      <c r="Q560" s="57">
        <v>0</v>
      </c>
      <c r="R560" s="54"/>
      <c r="S560" s="55">
        <v>0</v>
      </c>
      <c r="T560" s="56"/>
      <c r="U560" s="57">
        <f t="shared" si="294"/>
        <v>0</v>
      </c>
      <c r="V560" s="57">
        <v>0</v>
      </c>
      <c r="W560" s="90">
        <v>7</v>
      </c>
      <c r="X560" s="56">
        <v>16</v>
      </c>
      <c r="Y560" s="91">
        <f t="shared" si="295"/>
        <v>16</v>
      </c>
      <c r="Z560" s="58"/>
      <c r="AA560" s="59"/>
      <c r="AB560" s="59">
        <v>0</v>
      </c>
      <c r="AC560" s="60">
        <f t="shared" si="296"/>
        <v>199</v>
      </c>
      <c r="AD560" s="60"/>
      <c r="AE560" s="61">
        <f t="shared" si="289"/>
        <v>3.98</v>
      </c>
      <c r="AF560" s="61">
        <v>0</v>
      </c>
      <c r="AG560" s="61">
        <v>0</v>
      </c>
      <c r="AH560" s="92"/>
      <c r="AI560" s="112">
        <v>100</v>
      </c>
      <c r="AJ560" s="93">
        <f t="shared" si="297"/>
        <v>95.02000000000001</v>
      </c>
      <c r="AK560" s="94"/>
      <c r="AL560" s="62"/>
      <c r="AM560" s="63">
        <f t="shared" si="298"/>
        <v>0</v>
      </c>
      <c r="AN560" s="63">
        <f t="shared" si="299"/>
        <v>0</v>
      </c>
      <c r="AO560" s="63">
        <f t="shared" si="300"/>
        <v>0</v>
      </c>
      <c r="AP560" s="63"/>
      <c r="AQ560" s="63">
        <f t="shared" si="301"/>
        <v>80</v>
      </c>
      <c r="AR560" s="63">
        <f t="shared" si="302"/>
        <v>4</v>
      </c>
      <c r="AS560" s="63">
        <f t="shared" si="303"/>
        <v>10</v>
      </c>
      <c r="AT560" s="63">
        <f t="shared" si="304"/>
        <v>1</v>
      </c>
      <c r="AU560" s="63">
        <f t="shared" si="305"/>
        <v>5</v>
      </c>
      <c r="AV560" s="63">
        <f t="shared" si="306"/>
        <v>1</v>
      </c>
      <c r="AW560" s="63">
        <f t="shared" si="307"/>
        <v>0</v>
      </c>
      <c r="AX560" s="63">
        <f t="shared" si="308"/>
        <v>0</v>
      </c>
      <c r="AY560" s="64">
        <f t="shared" si="309"/>
        <v>2.0000000000010232E-2</v>
      </c>
      <c r="AZ560" s="65">
        <f t="shared" si="310"/>
        <v>95.02000000000001</v>
      </c>
      <c r="BA560" s="45"/>
      <c r="BB560" s="66">
        <f t="shared" si="311"/>
        <v>95.02000000000001</v>
      </c>
      <c r="BC560" s="62">
        <f t="shared" si="312"/>
        <v>95.02000000000001</v>
      </c>
      <c r="BD560" s="62">
        <f t="shared" si="313"/>
        <v>95.02000000000001</v>
      </c>
      <c r="BE560" s="62">
        <f t="shared" si="314"/>
        <v>15.02000000000001</v>
      </c>
      <c r="BF560" s="62">
        <f t="shared" si="315"/>
        <v>5.0200000000000102</v>
      </c>
      <c r="BG560" s="62">
        <f t="shared" si="316"/>
        <v>2.0000000000010232E-2</v>
      </c>
      <c r="BH560" s="62">
        <f t="shared" si="317"/>
        <v>2.0000000000010232E-2</v>
      </c>
      <c r="BI560" s="62"/>
    </row>
    <row r="561" spans="1:61" ht="30" customHeight="1">
      <c r="A561" s="83">
        <v>549</v>
      </c>
      <c r="B561" s="50" t="s">
        <v>1122</v>
      </c>
      <c r="C561" s="84" t="s">
        <v>119</v>
      </c>
      <c r="D561" s="84" t="s">
        <v>471</v>
      </c>
      <c r="E561" s="85" t="s">
        <v>1055</v>
      </c>
      <c r="F561" s="68">
        <v>45600</v>
      </c>
      <c r="G561" s="51">
        <v>208</v>
      </c>
      <c r="H561" s="52">
        <v>26</v>
      </c>
      <c r="I561" s="53">
        <f t="shared" si="290"/>
        <v>208</v>
      </c>
      <c r="J561" s="86"/>
      <c r="K561" s="87">
        <f t="shared" si="291"/>
        <v>0</v>
      </c>
      <c r="L561" s="86"/>
      <c r="M561" s="88">
        <f t="shared" si="292"/>
        <v>0</v>
      </c>
      <c r="N561" s="89"/>
      <c r="O561" s="87">
        <f t="shared" si="293"/>
        <v>0</v>
      </c>
      <c r="P561" s="57">
        <v>0</v>
      </c>
      <c r="Q561" s="57">
        <v>0</v>
      </c>
      <c r="R561" s="54"/>
      <c r="S561" s="55">
        <v>0</v>
      </c>
      <c r="T561" s="56"/>
      <c r="U561" s="57">
        <f t="shared" si="294"/>
        <v>0</v>
      </c>
      <c r="V561" s="57">
        <v>9.8119999999999994</v>
      </c>
      <c r="W561" s="90">
        <v>7</v>
      </c>
      <c r="X561" s="56">
        <v>3.95</v>
      </c>
      <c r="Y561" s="91">
        <f t="shared" si="295"/>
        <v>3.95</v>
      </c>
      <c r="Z561" s="58"/>
      <c r="AA561" s="59"/>
      <c r="AB561" s="59">
        <v>0</v>
      </c>
      <c r="AC561" s="60">
        <f t="shared" si="296"/>
        <v>220.86200000000002</v>
      </c>
      <c r="AD561" s="60"/>
      <c r="AE561" s="61">
        <f t="shared" si="289"/>
        <v>4.4172400000000005</v>
      </c>
      <c r="AF561" s="61">
        <v>0</v>
      </c>
      <c r="AG561" s="61">
        <v>0</v>
      </c>
      <c r="AH561" s="92"/>
      <c r="AI561" s="112">
        <v>100</v>
      </c>
      <c r="AJ561" s="93">
        <f t="shared" si="297"/>
        <v>116.44476000000003</v>
      </c>
      <c r="AK561" s="94"/>
      <c r="AL561" s="62"/>
      <c r="AM561" s="63">
        <f t="shared" si="298"/>
        <v>100</v>
      </c>
      <c r="AN561" s="63">
        <f t="shared" si="299"/>
        <v>1</v>
      </c>
      <c r="AO561" s="63">
        <f t="shared" si="300"/>
        <v>0</v>
      </c>
      <c r="AP561" s="63"/>
      <c r="AQ561" s="63">
        <f t="shared" si="301"/>
        <v>0</v>
      </c>
      <c r="AR561" s="63">
        <f t="shared" si="302"/>
        <v>0</v>
      </c>
      <c r="AS561" s="63">
        <f t="shared" si="303"/>
        <v>10</v>
      </c>
      <c r="AT561" s="63">
        <f t="shared" si="304"/>
        <v>1</v>
      </c>
      <c r="AU561" s="63">
        <f t="shared" si="305"/>
        <v>5</v>
      </c>
      <c r="AV561" s="63">
        <f t="shared" si="306"/>
        <v>1</v>
      </c>
      <c r="AW561" s="63">
        <f t="shared" si="307"/>
        <v>1</v>
      </c>
      <c r="AX561" s="63">
        <f t="shared" si="308"/>
        <v>1</v>
      </c>
      <c r="AY561" s="64">
        <f t="shared" si="309"/>
        <v>0.44476000000003069</v>
      </c>
      <c r="AZ561" s="65">
        <f t="shared" si="310"/>
        <v>116.44476000000003</v>
      </c>
      <c r="BA561" s="45"/>
      <c r="BB561" s="66">
        <f t="shared" si="311"/>
        <v>116.44476000000003</v>
      </c>
      <c r="BC561" s="62">
        <f t="shared" si="312"/>
        <v>16.444760000000031</v>
      </c>
      <c r="BD561" s="62">
        <f t="shared" si="313"/>
        <v>16.444760000000031</v>
      </c>
      <c r="BE561" s="62">
        <f t="shared" si="314"/>
        <v>16.444760000000031</v>
      </c>
      <c r="BF561" s="62">
        <f t="shared" si="315"/>
        <v>6.4447600000000307</v>
      </c>
      <c r="BG561" s="62">
        <f t="shared" si="316"/>
        <v>1.4447600000000307</v>
      </c>
      <c r="BH561" s="62">
        <f t="shared" si="317"/>
        <v>0.44476000000003069</v>
      </c>
      <c r="BI561" s="62"/>
    </row>
    <row r="562" spans="1:61" ht="30" customHeight="1">
      <c r="A562" s="83">
        <v>550</v>
      </c>
      <c r="B562" s="50" t="s">
        <v>1123</v>
      </c>
      <c r="C562" s="84" t="s">
        <v>1124</v>
      </c>
      <c r="D562" s="84" t="s">
        <v>836</v>
      </c>
      <c r="E562" s="85" t="s">
        <v>1055</v>
      </c>
      <c r="F562" s="68">
        <v>45635</v>
      </c>
      <c r="G562" s="51">
        <v>208</v>
      </c>
      <c r="H562" s="52">
        <v>26</v>
      </c>
      <c r="I562" s="53">
        <f t="shared" si="290"/>
        <v>208</v>
      </c>
      <c r="J562" s="86"/>
      <c r="K562" s="87">
        <f t="shared" si="291"/>
        <v>0</v>
      </c>
      <c r="L562" s="86"/>
      <c r="M562" s="88">
        <f t="shared" si="292"/>
        <v>0</v>
      </c>
      <c r="N562" s="89"/>
      <c r="O562" s="87">
        <f t="shared" si="293"/>
        <v>0</v>
      </c>
      <c r="P562" s="57">
        <v>0</v>
      </c>
      <c r="Q562" s="57">
        <v>0</v>
      </c>
      <c r="R562" s="54"/>
      <c r="S562" s="55">
        <v>0</v>
      </c>
      <c r="T562" s="56"/>
      <c r="U562" s="57">
        <f t="shared" si="294"/>
        <v>0</v>
      </c>
      <c r="V562" s="57">
        <v>0</v>
      </c>
      <c r="W562" s="90">
        <v>7</v>
      </c>
      <c r="X562" s="56">
        <v>17.95</v>
      </c>
      <c r="Y562" s="91">
        <f t="shared" si="295"/>
        <v>17.95</v>
      </c>
      <c r="Z562" s="58"/>
      <c r="AA562" s="59"/>
      <c r="AB562" s="59">
        <v>0</v>
      </c>
      <c r="AC562" s="60">
        <f t="shared" si="296"/>
        <v>197.05</v>
      </c>
      <c r="AD562" s="60"/>
      <c r="AE562" s="61">
        <f t="shared" si="289"/>
        <v>3.9410000000000003</v>
      </c>
      <c r="AF562" s="61">
        <v>0</v>
      </c>
      <c r="AG562" s="61">
        <v>0</v>
      </c>
      <c r="AH562" s="92"/>
      <c r="AI562" s="112">
        <v>100</v>
      </c>
      <c r="AJ562" s="93">
        <f t="shared" si="297"/>
        <v>93.109000000000009</v>
      </c>
      <c r="AK562" s="94"/>
      <c r="AL562" s="62"/>
      <c r="AM562" s="63">
        <f t="shared" si="298"/>
        <v>0</v>
      </c>
      <c r="AN562" s="63">
        <f t="shared" si="299"/>
        <v>0</v>
      </c>
      <c r="AO562" s="63">
        <f t="shared" si="300"/>
        <v>0</v>
      </c>
      <c r="AP562" s="63"/>
      <c r="AQ562" s="63">
        <f t="shared" si="301"/>
        <v>80</v>
      </c>
      <c r="AR562" s="63">
        <f t="shared" si="302"/>
        <v>4</v>
      </c>
      <c r="AS562" s="63">
        <f t="shared" si="303"/>
        <v>10</v>
      </c>
      <c r="AT562" s="63">
        <f t="shared" si="304"/>
        <v>1</v>
      </c>
      <c r="AU562" s="63">
        <f t="shared" si="305"/>
        <v>0</v>
      </c>
      <c r="AV562" s="63">
        <f t="shared" si="306"/>
        <v>0</v>
      </c>
      <c r="AW562" s="63">
        <f t="shared" si="307"/>
        <v>3</v>
      </c>
      <c r="AX562" s="63">
        <f t="shared" si="308"/>
        <v>3</v>
      </c>
      <c r="AY562" s="64">
        <f t="shared" si="309"/>
        <v>0.10900000000000887</v>
      </c>
      <c r="AZ562" s="65">
        <f t="shared" si="310"/>
        <v>93.109000000000009</v>
      </c>
      <c r="BA562" s="45"/>
      <c r="BB562" s="66">
        <f t="shared" si="311"/>
        <v>93.109000000000009</v>
      </c>
      <c r="BC562" s="62">
        <f t="shared" si="312"/>
        <v>93.109000000000009</v>
      </c>
      <c r="BD562" s="62">
        <f t="shared" si="313"/>
        <v>93.109000000000009</v>
      </c>
      <c r="BE562" s="62">
        <f t="shared" si="314"/>
        <v>13.109000000000009</v>
      </c>
      <c r="BF562" s="62">
        <f t="shared" si="315"/>
        <v>3.1090000000000089</v>
      </c>
      <c r="BG562" s="62">
        <f t="shared" si="316"/>
        <v>3.1090000000000089</v>
      </c>
      <c r="BH562" s="62">
        <f t="shared" si="317"/>
        <v>0.10900000000000887</v>
      </c>
      <c r="BI562" s="62"/>
    </row>
    <row r="563" spans="1:61" ht="30" customHeight="1">
      <c r="A563" s="83">
        <v>551</v>
      </c>
      <c r="B563" s="50" t="s">
        <v>1125</v>
      </c>
      <c r="C563" s="84" t="s">
        <v>1126</v>
      </c>
      <c r="D563" s="84" t="s">
        <v>1127</v>
      </c>
      <c r="E563" s="85" t="s">
        <v>1055</v>
      </c>
      <c r="F563" s="68">
        <v>45642</v>
      </c>
      <c r="G563" s="51">
        <v>208</v>
      </c>
      <c r="H563" s="52">
        <v>26</v>
      </c>
      <c r="I563" s="53">
        <f t="shared" si="290"/>
        <v>208</v>
      </c>
      <c r="J563" s="86"/>
      <c r="K563" s="87">
        <f t="shared" si="291"/>
        <v>0</v>
      </c>
      <c r="L563" s="86"/>
      <c r="M563" s="88">
        <f t="shared" si="292"/>
        <v>0</v>
      </c>
      <c r="N563" s="89"/>
      <c r="O563" s="87">
        <f t="shared" si="293"/>
        <v>0</v>
      </c>
      <c r="P563" s="57">
        <v>0</v>
      </c>
      <c r="Q563" s="57">
        <v>0</v>
      </c>
      <c r="R563" s="54"/>
      <c r="S563" s="55">
        <v>0</v>
      </c>
      <c r="T563" s="56"/>
      <c r="U563" s="57">
        <f t="shared" si="294"/>
        <v>0</v>
      </c>
      <c r="V563" s="57">
        <v>9.3849999999999998</v>
      </c>
      <c r="W563" s="90">
        <v>7</v>
      </c>
      <c r="X563" s="56">
        <v>12.77</v>
      </c>
      <c r="Y563" s="91">
        <f t="shared" si="295"/>
        <v>12.77</v>
      </c>
      <c r="Z563" s="58"/>
      <c r="AA563" s="59"/>
      <c r="AB563" s="59">
        <v>0</v>
      </c>
      <c r="AC563" s="60">
        <f t="shared" si="296"/>
        <v>211.61499999999998</v>
      </c>
      <c r="AD563" s="60"/>
      <c r="AE563" s="61">
        <f t="shared" si="289"/>
        <v>4.2322999999999995</v>
      </c>
      <c r="AF563" s="61">
        <v>0</v>
      </c>
      <c r="AG563" s="61">
        <v>0</v>
      </c>
      <c r="AH563" s="92"/>
      <c r="AI563" s="112">
        <v>100</v>
      </c>
      <c r="AJ563" s="93">
        <f t="shared" si="297"/>
        <v>107.38269999999997</v>
      </c>
      <c r="AK563" s="94"/>
      <c r="AL563" s="62"/>
      <c r="AM563" s="63">
        <f t="shared" si="298"/>
        <v>100</v>
      </c>
      <c r="AN563" s="63">
        <f t="shared" si="299"/>
        <v>1</v>
      </c>
      <c r="AO563" s="63">
        <f t="shared" si="300"/>
        <v>0</v>
      </c>
      <c r="AP563" s="63"/>
      <c r="AQ563" s="63">
        <f t="shared" si="301"/>
        <v>0</v>
      </c>
      <c r="AR563" s="63">
        <f t="shared" si="302"/>
        <v>0</v>
      </c>
      <c r="AS563" s="63">
        <f t="shared" si="303"/>
        <v>0</v>
      </c>
      <c r="AT563" s="63">
        <f t="shared" si="304"/>
        <v>0</v>
      </c>
      <c r="AU563" s="63">
        <f t="shared" si="305"/>
        <v>5</v>
      </c>
      <c r="AV563" s="63">
        <f t="shared" si="306"/>
        <v>1</v>
      </c>
      <c r="AW563" s="63">
        <f t="shared" si="307"/>
        <v>2</v>
      </c>
      <c r="AX563" s="63">
        <f t="shared" si="308"/>
        <v>2</v>
      </c>
      <c r="AY563" s="64">
        <f t="shared" si="309"/>
        <v>0.3826999999999714</v>
      </c>
      <c r="AZ563" s="65">
        <f t="shared" si="310"/>
        <v>107.38269999999997</v>
      </c>
      <c r="BA563" s="45"/>
      <c r="BB563" s="66">
        <f t="shared" si="311"/>
        <v>107.38269999999997</v>
      </c>
      <c r="BC563" s="62">
        <f t="shared" si="312"/>
        <v>7.3826999999999714</v>
      </c>
      <c r="BD563" s="62">
        <f t="shared" si="313"/>
        <v>7.3826999999999714</v>
      </c>
      <c r="BE563" s="62">
        <f t="shared" si="314"/>
        <v>7.3826999999999714</v>
      </c>
      <c r="BF563" s="62">
        <f t="shared" si="315"/>
        <v>7.3826999999999714</v>
      </c>
      <c r="BG563" s="62">
        <f t="shared" si="316"/>
        <v>2.3826999999999714</v>
      </c>
      <c r="BH563" s="62">
        <f t="shared" si="317"/>
        <v>0.3826999999999714</v>
      </c>
      <c r="BI563" s="62"/>
    </row>
    <row r="564" spans="1:61" ht="30" customHeight="1">
      <c r="A564" s="83">
        <v>552</v>
      </c>
      <c r="B564" s="50" t="s">
        <v>1128</v>
      </c>
      <c r="C564" s="84" t="s">
        <v>1129</v>
      </c>
      <c r="D564" s="84" t="s">
        <v>724</v>
      </c>
      <c r="E564" s="85" t="s">
        <v>1055</v>
      </c>
      <c r="F564" s="68">
        <v>45650</v>
      </c>
      <c r="G564" s="51">
        <v>208</v>
      </c>
      <c r="H564" s="52">
        <v>26</v>
      </c>
      <c r="I564" s="53">
        <f t="shared" si="290"/>
        <v>208</v>
      </c>
      <c r="J564" s="86"/>
      <c r="K564" s="87">
        <f t="shared" si="291"/>
        <v>0</v>
      </c>
      <c r="L564" s="86"/>
      <c r="M564" s="88">
        <f t="shared" si="292"/>
        <v>0</v>
      </c>
      <c r="N564" s="89"/>
      <c r="O564" s="87">
        <f t="shared" si="293"/>
        <v>0</v>
      </c>
      <c r="P564" s="57">
        <v>0</v>
      </c>
      <c r="Q564" s="57">
        <v>0</v>
      </c>
      <c r="R564" s="54"/>
      <c r="S564" s="55">
        <v>0</v>
      </c>
      <c r="T564" s="56"/>
      <c r="U564" s="57">
        <f t="shared" si="294"/>
        <v>0</v>
      </c>
      <c r="V564" s="57">
        <v>9.8079999999999998</v>
      </c>
      <c r="W564" s="90">
        <v>7</v>
      </c>
      <c r="X564" s="56">
        <v>4.0199999999999996</v>
      </c>
      <c r="Y564" s="91">
        <f t="shared" si="295"/>
        <v>4.0199999999999996</v>
      </c>
      <c r="Z564" s="58"/>
      <c r="AA564" s="59"/>
      <c r="AB564" s="59">
        <v>3</v>
      </c>
      <c r="AC564" s="60">
        <f t="shared" si="296"/>
        <v>223.78799999999998</v>
      </c>
      <c r="AD564" s="60"/>
      <c r="AE564" s="61">
        <f t="shared" si="289"/>
        <v>4.4757600000000002</v>
      </c>
      <c r="AF564" s="61">
        <v>0</v>
      </c>
      <c r="AG564" s="61">
        <v>0</v>
      </c>
      <c r="AH564" s="92"/>
      <c r="AI564" s="112">
        <v>100</v>
      </c>
      <c r="AJ564" s="93">
        <f t="shared" si="297"/>
        <v>119.31223999999997</v>
      </c>
      <c r="AK564" s="94"/>
      <c r="AL564" s="62"/>
      <c r="AM564" s="63">
        <f t="shared" si="298"/>
        <v>100</v>
      </c>
      <c r="AN564" s="63">
        <f t="shared" si="299"/>
        <v>1</v>
      </c>
      <c r="AO564" s="63">
        <f t="shared" si="300"/>
        <v>0</v>
      </c>
      <c r="AP564" s="63"/>
      <c r="AQ564" s="63">
        <f t="shared" si="301"/>
        <v>0</v>
      </c>
      <c r="AR564" s="63">
        <f t="shared" si="302"/>
        <v>0</v>
      </c>
      <c r="AS564" s="63">
        <f t="shared" si="303"/>
        <v>10</v>
      </c>
      <c r="AT564" s="63">
        <f t="shared" si="304"/>
        <v>1</v>
      </c>
      <c r="AU564" s="63">
        <f t="shared" si="305"/>
        <v>5</v>
      </c>
      <c r="AV564" s="63">
        <f t="shared" si="306"/>
        <v>1</v>
      </c>
      <c r="AW564" s="63">
        <f t="shared" si="307"/>
        <v>4</v>
      </c>
      <c r="AX564" s="63">
        <f t="shared" si="308"/>
        <v>4</v>
      </c>
      <c r="AY564" s="64">
        <f t="shared" si="309"/>
        <v>0.31223999999997432</v>
      </c>
      <c r="AZ564" s="65">
        <f t="shared" si="310"/>
        <v>119.31223999999997</v>
      </c>
      <c r="BA564" s="45"/>
      <c r="BB564" s="66">
        <f t="shared" si="311"/>
        <v>119.31223999999997</v>
      </c>
      <c r="BC564" s="62">
        <f t="shared" si="312"/>
        <v>19.312239999999974</v>
      </c>
      <c r="BD564" s="62">
        <f t="shared" si="313"/>
        <v>19.312239999999974</v>
      </c>
      <c r="BE564" s="62">
        <f t="shared" si="314"/>
        <v>19.312239999999974</v>
      </c>
      <c r="BF564" s="62">
        <f t="shared" si="315"/>
        <v>9.3122399999999743</v>
      </c>
      <c r="BG564" s="62">
        <f t="shared" si="316"/>
        <v>4.3122399999999743</v>
      </c>
      <c r="BH564" s="62">
        <f t="shared" si="317"/>
        <v>0.31223999999997432</v>
      </c>
      <c r="BI564" s="62"/>
    </row>
    <row r="565" spans="1:61" ht="30" customHeight="1">
      <c r="A565" s="83">
        <v>553</v>
      </c>
      <c r="B565" s="50" t="s">
        <v>1130</v>
      </c>
      <c r="C565" s="84" t="s">
        <v>1131</v>
      </c>
      <c r="D565" s="84" t="s">
        <v>538</v>
      </c>
      <c r="E565" s="85" t="s">
        <v>1055</v>
      </c>
      <c r="F565" s="68">
        <v>45650</v>
      </c>
      <c r="G565" s="51">
        <v>208</v>
      </c>
      <c r="H565" s="52">
        <v>26</v>
      </c>
      <c r="I565" s="53">
        <f t="shared" si="290"/>
        <v>208</v>
      </c>
      <c r="J565" s="86"/>
      <c r="K565" s="87">
        <f t="shared" si="291"/>
        <v>0</v>
      </c>
      <c r="L565" s="86"/>
      <c r="M565" s="88">
        <f t="shared" si="292"/>
        <v>0</v>
      </c>
      <c r="N565" s="89"/>
      <c r="O565" s="87">
        <f t="shared" si="293"/>
        <v>0</v>
      </c>
      <c r="P565" s="57">
        <v>0</v>
      </c>
      <c r="Q565" s="57">
        <v>0</v>
      </c>
      <c r="R565" s="54"/>
      <c r="S565" s="55">
        <v>0</v>
      </c>
      <c r="T565" s="56"/>
      <c r="U565" s="57">
        <f t="shared" si="294"/>
        <v>0</v>
      </c>
      <c r="V565" s="57">
        <v>10</v>
      </c>
      <c r="W565" s="90">
        <v>7</v>
      </c>
      <c r="X565" s="56"/>
      <c r="Y565" s="91">
        <f t="shared" si="295"/>
        <v>0</v>
      </c>
      <c r="Z565" s="58"/>
      <c r="AA565" s="59"/>
      <c r="AB565" s="59">
        <v>3</v>
      </c>
      <c r="AC565" s="60">
        <f t="shared" si="296"/>
        <v>228</v>
      </c>
      <c r="AD565" s="60"/>
      <c r="AE565" s="61">
        <f t="shared" si="289"/>
        <v>4.5600000000000005</v>
      </c>
      <c r="AF565" s="61">
        <v>0</v>
      </c>
      <c r="AG565" s="61">
        <v>0</v>
      </c>
      <c r="AH565" s="92"/>
      <c r="AI565" s="112">
        <v>100</v>
      </c>
      <c r="AJ565" s="93">
        <f t="shared" si="297"/>
        <v>123.44</v>
      </c>
      <c r="AK565" s="94"/>
      <c r="AL565" s="62"/>
      <c r="AM565" s="63">
        <f t="shared" si="298"/>
        <v>100</v>
      </c>
      <c r="AN565" s="63">
        <f t="shared" si="299"/>
        <v>1</v>
      </c>
      <c r="AO565" s="63">
        <f t="shared" si="300"/>
        <v>0</v>
      </c>
      <c r="AP565" s="63"/>
      <c r="AQ565" s="63">
        <f t="shared" si="301"/>
        <v>20</v>
      </c>
      <c r="AR565" s="63">
        <f t="shared" si="302"/>
        <v>1</v>
      </c>
      <c r="AS565" s="63">
        <f t="shared" si="303"/>
        <v>0</v>
      </c>
      <c r="AT565" s="63">
        <f t="shared" si="304"/>
        <v>0</v>
      </c>
      <c r="AU565" s="63">
        <f t="shared" si="305"/>
        <v>0</v>
      </c>
      <c r="AV565" s="63">
        <f t="shared" si="306"/>
        <v>0</v>
      </c>
      <c r="AW565" s="63">
        <f t="shared" si="307"/>
        <v>3</v>
      </c>
      <c r="AX565" s="63">
        <f t="shared" si="308"/>
        <v>3</v>
      </c>
      <c r="AY565" s="64">
        <f t="shared" si="309"/>
        <v>0.43999999999999773</v>
      </c>
      <c r="AZ565" s="65">
        <f t="shared" si="310"/>
        <v>123.44</v>
      </c>
      <c r="BA565" s="45"/>
      <c r="BB565" s="66">
        <f t="shared" si="311"/>
        <v>123.44</v>
      </c>
      <c r="BC565" s="62">
        <f t="shared" si="312"/>
        <v>23.439999999999998</v>
      </c>
      <c r="BD565" s="62">
        <f t="shared" si="313"/>
        <v>23.439999999999998</v>
      </c>
      <c r="BE565" s="62">
        <f t="shared" si="314"/>
        <v>3.4399999999999977</v>
      </c>
      <c r="BF565" s="62">
        <f t="shared" si="315"/>
        <v>3.4399999999999977</v>
      </c>
      <c r="BG565" s="62">
        <f t="shared" si="316"/>
        <v>3.4399999999999977</v>
      </c>
      <c r="BH565" s="62">
        <f t="shared" si="317"/>
        <v>0.43999999999999773</v>
      </c>
      <c r="BI565" s="62"/>
    </row>
    <row r="566" spans="1:61" ht="30" customHeight="1">
      <c r="A566" s="83">
        <v>554</v>
      </c>
      <c r="B566" s="50" t="s">
        <v>1132</v>
      </c>
      <c r="C566" s="84" t="s">
        <v>250</v>
      </c>
      <c r="D566" s="84" t="s">
        <v>419</v>
      </c>
      <c r="E566" s="85" t="s">
        <v>1055</v>
      </c>
      <c r="F566" s="68">
        <v>45658</v>
      </c>
      <c r="G566" s="51">
        <v>208</v>
      </c>
      <c r="H566" s="52">
        <v>26</v>
      </c>
      <c r="I566" s="53">
        <f t="shared" si="290"/>
        <v>208</v>
      </c>
      <c r="J566" s="86"/>
      <c r="K566" s="87">
        <f t="shared" si="291"/>
        <v>0</v>
      </c>
      <c r="L566" s="86"/>
      <c r="M566" s="88">
        <f t="shared" si="292"/>
        <v>0</v>
      </c>
      <c r="N566" s="89"/>
      <c r="O566" s="87">
        <f t="shared" si="293"/>
        <v>0</v>
      </c>
      <c r="P566" s="57">
        <v>0</v>
      </c>
      <c r="Q566" s="57">
        <v>0</v>
      </c>
      <c r="R566" s="54"/>
      <c r="S566" s="55">
        <v>0</v>
      </c>
      <c r="T566" s="56"/>
      <c r="U566" s="57">
        <f t="shared" si="294"/>
        <v>0</v>
      </c>
      <c r="V566" s="57">
        <v>10</v>
      </c>
      <c r="W566" s="90">
        <v>7</v>
      </c>
      <c r="X566" s="56"/>
      <c r="Y566" s="91">
        <f t="shared" si="295"/>
        <v>0</v>
      </c>
      <c r="Z566" s="58"/>
      <c r="AA566" s="59"/>
      <c r="AB566" s="59">
        <v>0</v>
      </c>
      <c r="AC566" s="60">
        <f t="shared" si="296"/>
        <v>225</v>
      </c>
      <c r="AD566" s="60"/>
      <c r="AE566" s="61">
        <f t="shared" si="289"/>
        <v>4.5</v>
      </c>
      <c r="AF566" s="61">
        <v>0</v>
      </c>
      <c r="AG566" s="61">
        <v>0</v>
      </c>
      <c r="AH566" s="92"/>
      <c r="AI566" s="112">
        <v>100</v>
      </c>
      <c r="AJ566" s="93">
        <f t="shared" si="297"/>
        <v>120.5</v>
      </c>
      <c r="AK566" s="94"/>
      <c r="AL566" s="62"/>
      <c r="AM566" s="63">
        <f t="shared" si="298"/>
        <v>100</v>
      </c>
      <c r="AN566" s="63">
        <f t="shared" si="299"/>
        <v>1</v>
      </c>
      <c r="AO566" s="63">
        <f t="shared" si="300"/>
        <v>0</v>
      </c>
      <c r="AP566" s="63"/>
      <c r="AQ566" s="63">
        <f t="shared" si="301"/>
        <v>20</v>
      </c>
      <c r="AR566" s="63">
        <f t="shared" si="302"/>
        <v>1</v>
      </c>
      <c r="AS566" s="63">
        <f t="shared" si="303"/>
        <v>0</v>
      </c>
      <c r="AT566" s="63">
        <f t="shared" si="304"/>
        <v>0</v>
      </c>
      <c r="AU566" s="63">
        <f t="shared" si="305"/>
        <v>0</v>
      </c>
      <c r="AV566" s="63">
        <f t="shared" si="306"/>
        <v>0</v>
      </c>
      <c r="AW566" s="63">
        <f t="shared" si="307"/>
        <v>0</v>
      </c>
      <c r="AX566" s="63">
        <f t="shared" si="308"/>
        <v>0</v>
      </c>
      <c r="AY566" s="64">
        <f t="shared" si="309"/>
        <v>0.5</v>
      </c>
      <c r="AZ566" s="65">
        <f t="shared" si="310"/>
        <v>120.5</v>
      </c>
      <c r="BA566" s="45"/>
      <c r="BB566" s="66">
        <f t="shared" si="311"/>
        <v>120.5</v>
      </c>
      <c r="BC566" s="62">
        <f t="shared" si="312"/>
        <v>20.5</v>
      </c>
      <c r="BD566" s="62">
        <f t="shared" si="313"/>
        <v>20.5</v>
      </c>
      <c r="BE566" s="62">
        <f t="shared" si="314"/>
        <v>0.5</v>
      </c>
      <c r="BF566" s="62">
        <f t="shared" si="315"/>
        <v>0.5</v>
      </c>
      <c r="BG566" s="62">
        <f t="shared" si="316"/>
        <v>0.5</v>
      </c>
      <c r="BH566" s="62">
        <f t="shared" si="317"/>
        <v>0.5</v>
      </c>
      <c r="BI566" s="62"/>
    </row>
    <row r="567" spans="1:61" ht="30" customHeight="1">
      <c r="A567" s="83">
        <v>555</v>
      </c>
      <c r="B567" s="50" t="s">
        <v>1133</v>
      </c>
      <c r="C567" s="84" t="s">
        <v>458</v>
      </c>
      <c r="D567" s="84" t="s">
        <v>1134</v>
      </c>
      <c r="E567" s="85" t="s">
        <v>1055</v>
      </c>
      <c r="F567" s="68">
        <v>45663</v>
      </c>
      <c r="G567" s="51">
        <v>208</v>
      </c>
      <c r="H567" s="52">
        <v>23</v>
      </c>
      <c r="I567" s="53">
        <f t="shared" si="290"/>
        <v>184</v>
      </c>
      <c r="J567" s="86"/>
      <c r="K567" s="87">
        <f t="shared" si="291"/>
        <v>0</v>
      </c>
      <c r="L567" s="86"/>
      <c r="M567" s="88">
        <f t="shared" si="292"/>
        <v>0</v>
      </c>
      <c r="N567" s="89"/>
      <c r="O567" s="87">
        <f t="shared" si="293"/>
        <v>0</v>
      </c>
      <c r="P567" s="57">
        <v>0</v>
      </c>
      <c r="Q567" s="57">
        <v>0</v>
      </c>
      <c r="R567" s="54"/>
      <c r="S567" s="55">
        <v>0</v>
      </c>
      <c r="T567" s="56"/>
      <c r="U567" s="57">
        <f t="shared" si="294"/>
        <v>0</v>
      </c>
      <c r="V567" s="57">
        <v>0</v>
      </c>
      <c r="W567" s="90">
        <v>7</v>
      </c>
      <c r="X567" s="56">
        <v>11.04</v>
      </c>
      <c r="Y567" s="91">
        <f t="shared" si="295"/>
        <v>11.04</v>
      </c>
      <c r="Z567" s="58"/>
      <c r="AA567" s="59"/>
      <c r="AB567" s="59">
        <v>0</v>
      </c>
      <c r="AC567" s="60">
        <f t="shared" si="296"/>
        <v>179.96</v>
      </c>
      <c r="AD567" s="60"/>
      <c r="AE567" s="61">
        <f t="shared" si="289"/>
        <v>3.5992000000000002</v>
      </c>
      <c r="AF567" s="61">
        <v>0</v>
      </c>
      <c r="AG567" s="61">
        <v>0</v>
      </c>
      <c r="AH567" s="92"/>
      <c r="AI567" s="112">
        <v>0</v>
      </c>
      <c r="AJ567" s="93">
        <f t="shared" si="297"/>
        <v>176.36080000000001</v>
      </c>
      <c r="AK567" s="94"/>
      <c r="AL567" s="62"/>
      <c r="AM567" s="63">
        <f t="shared" si="298"/>
        <v>100</v>
      </c>
      <c r="AN567" s="63">
        <f t="shared" si="299"/>
        <v>1</v>
      </c>
      <c r="AO567" s="63">
        <f t="shared" si="300"/>
        <v>0</v>
      </c>
      <c r="AP567" s="63"/>
      <c r="AQ567" s="63">
        <f t="shared" si="301"/>
        <v>60</v>
      </c>
      <c r="AR567" s="63">
        <f t="shared" si="302"/>
        <v>3</v>
      </c>
      <c r="AS567" s="63">
        <f t="shared" si="303"/>
        <v>10</v>
      </c>
      <c r="AT567" s="63">
        <f t="shared" si="304"/>
        <v>1</v>
      </c>
      <c r="AU567" s="63">
        <f t="shared" si="305"/>
        <v>5</v>
      </c>
      <c r="AV567" s="63">
        <f t="shared" si="306"/>
        <v>1</v>
      </c>
      <c r="AW567" s="63">
        <f t="shared" si="307"/>
        <v>1</v>
      </c>
      <c r="AX567" s="63">
        <f t="shared" si="308"/>
        <v>1</v>
      </c>
      <c r="AY567" s="64">
        <f t="shared" si="309"/>
        <v>0.36080000000001178</v>
      </c>
      <c r="AZ567" s="65">
        <f t="shared" si="310"/>
        <v>176.36080000000001</v>
      </c>
      <c r="BA567" s="45"/>
      <c r="BB567" s="66">
        <f t="shared" si="311"/>
        <v>176.36080000000001</v>
      </c>
      <c r="BC567" s="62">
        <f t="shared" si="312"/>
        <v>76.360800000000012</v>
      </c>
      <c r="BD567" s="62">
        <f t="shared" si="313"/>
        <v>76.360800000000012</v>
      </c>
      <c r="BE567" s="62">
        <f t="shared" si="314"/>
        <v>16.360800000000012</v>
      </c>
      <c r="BF567" s="62">
        <f t="shared" si="315"/>
        <v>6.3608000000000118</v>
      </c>
      <c r="BG567" s="62">
        <f t="shared" si="316"/>
        <v>1.3608000000000118</v>
      </c>
      <c r="BH567" s="62">
        <f t="shared" si="317"/>
        <v>0.36080000000001178</v>
      </c>
      <c r="BI567" s="62"/>
    </row>
    <row r="568" spans="1:61" ht="30" customHeight="1">
      <c r="A568" s="83">
        <v>556</v>
      </c>
      <c r="B568" s="50" t="s">
        <v>1135</v>
      </c>
      <c r="C568" s="84" t="s">
        <v>1136</v>
      </c>
      <c r="D568" s="84" t="s">
        <v>270</v>
      </c>
      <c r="E568" s="85" t="s">
        <v>1055</v>
      </c>
      <c r="F568" s="68">
        <v>45667</v>
      </c>
      <c r="G568" s="51">
        <v>208</v>
      </c>
      <c r="H568" s="52">
        <v>19</v>
      </c>
      <c r="I568" s="53">
        <f t="shared" si="290"/>
        <v>152</v>
      </c>
      <c r="J568" s="86"/>
      <c r="K568" s="87">
        <f t="shared" si="291"/>
        <v>0</v>
      </c>
      <c r="L568" s="86"/>
      <c r="M568" s="88">
        <f t="shared" si="292"/>
        <v>0</v>
      </c>
      <c r="N568" s="89"/>
      <c r="O568" s="87">
        <f t="shared" si="293"/>
        <v>0</v>
      </c>
      <c r="P568" s="57">
        <v>0</v>
      </c>
      <c r="Q568" s="57">
        <v>0</v>
      </c>
      <c r="R568" s="54"/>
      <c r="S568" s="55">
        <v>0</v>
      </c>
      <c r="T568" s="56"/>
      <c r="U568" s="57">
        <f t="shared" si="294"/>
        <v>0</v>
      </c>
      <c r="V568" s="57">
        <v>7.3079999999999998</v>
      </c>
      <c r="W568" s="90">
        <v>7</v>
      </c>
      <c r="X568" s="56"/>
      <c r="Y568" s="91">
        <f t="shared" si="295"/>
        <v>0</v>
      </c>
      <c r="Z568" s="58"/>
      <c r="AA568" s="59"/>
      <c r="AB568" s="59">
        <v>0</v>
      </c>
      <c r="AC568" s="60">
        <f t="shared" si="296"/>
        <v>166.30799999999999</v>
      </c>
      <c r="AD568" s="60"/>
      <c r="AE568" s="61">
        <f t="shared" si="289"/>
        <v>3.3261599999999998</v>
      </c>
      <c r="AF568" s="61">
        <v>0</v>
      </c>
      <c r="AG568" s="61">
        <v>0</v>
      </c>
      <c r="AH568" s="92"/>
      <c r="AI568" s="112">
        <v>0</v>
      </c>
      <c r="AJ568" s="93">
        <f t="shared" si="297"/>
        <v>162.98184000000001</v>
      </c>
      <c r="AK568" s="94"/>
      <c r="AL568" s="62"/>
      <c r="AM568" s="63">
        <f t="shared" si="298"/>
        <v>100</v>
      </c>
      <c r="AN568" s="63">
        <f t="shared" si="299"/>
        <v>1</v>
      </c>
      <c r="AO568" s="63">
        <f t="shared" si="300"/>
        <v>0</v>
      </c>
      <c r="AP568" s="63"/>
      <c r="AQ568" s="63">
        <f t="shared" si="301"/>
        <v>60</v>
      </c>
      <c r="AR568" s="63">
        <f t="shared" si="302"/>
        <v>3</v>
      </c>
      <c r="AS568" s="63">
        <f t="shared" si="303"/>
        <v>0</v>
      </c>
      <c r="AT568" s="63">
        <f t="shared" si="304"/>
        <v>0</v>
      </c>
      <c r="AU568" s="63">
        <f t="shared" si="305"/>
        <v>0</v>
      </c>
      <c r="AV568" s="63">
        <f t="shared" si="306"/>
        <v>0</v>
      </c>
      <c r="AW568" s="63">
        <f t="shared" si="307"/>
        <v>2</v>
      </c>
      <c r="AX568" s="63">
        <f t="shared" si="308"/>
        <v>2</v>
      </c>
      <c r="AY568" s="64">
        <f t="shared" si="309"/>
        <v>0.98184000000000538</v>
      </c>
      <c r="AZ568" s="65">
        <f t="shared" si="310"/>
        <v>162.98184000000001</v>
      </c>
      <c r="BA568" s="45"/>
      <c r="BB568" s="66">
        <f t="shared" si="311"/>
        <v>162.98184000000001</v>
      </c>
      <c r="BC568" s="62">
        <f t="shared" si="312"/>
        <v>62.981840000000005</v>
      </c>
      <c r="BD568" s="62">
        <f t="shared" si="313"/>
        <v>62.981840000000005</v>
      </c>
      <c r="BE568" s="62">
        <f t="shared" si="314"/>
        <v>2.9818400000000054</v>
      </c>
      <c r="BF568" s="62">
        <f t="shared" si="315"/>
        <v>2.9818400000000054</v>
      </c>
      <c r="BG568" s="62">
        <f t="shared" si="316"/>
        <v>2.9818400000000054</v>
      </c>
      <c r="BH568" s="62">
        <f t="shared" si="317"/>
        <v>0.98184000000000538</v>
      </c>
      <c r="BI568" s="62"/>
    </row>
    <row r="569" spans="1:61" ht="30" customHeight="1">
      <c r="A569" s="83">
        <v>557</v>
      </c>
      <c r="B569" s="50" t="s">
        <v>1137</v>
      </c>
      <c r="C569" s="84" t="s">
        <v>891</v>
      </c>
      <c r="D569" s="84" t="s">
        <v>773</v>
      </c>
      <c r="E569" s="85" t="s">
        <v>1055</v>
      </c>
      <c r="F569" s="68">
        <v>45667</v>
      </c>
      <c r="G569" s="51">
        <v>208</v>
      </c>
      <c r="H569" s="52">
        <v>19</v>
      </c>
      <c r="I569" s="53">
        <f t="shared" si="290"/>
        <v>152</v>
      </c>
      <c r="J569" s="86"/>
      <c r="K569" s="87">
        <f t="shared" si="291"/>
        <v>0</v>
      </c>
      <c r="L569" s="86"/>
      <c r="M569" s="88">
        <f t="shared" si="292"/>
        <v>0</v>
      </c>
      <c r="N569" s="89"/>
      <c r="O569" s="87">
        <f t="shared" si="293"/>
        <v>0</v>
      </c>
      <c r="P569" s="57">
        <v>0</v>
      </c>
      <c r="Q569" s="57">
        <v>0</v>
      </c>
      <c r="R569" s="54"/>
      <c r="S569" s="55">
        <v>0</v>
      </c>
      <c r="T569" s="56"/>
      <c r="U569" s="57">
        <f t="shared" si="294"/>
        <v>0</v>
      </c>
      <c r="V569" s="57">
        <v>7.258</v>
      </c>
      <c r="W569" s="90">
        <v>7</v>
      </c>
      <c r="X569" s="56">
        <v>1.01</v>
      </c>
      <c r="Y569" s="91">
        <f t="shared" si="295"/>
        <v>1.01</v>
      </c>
      <c r="Z569" s="58"/>
      <c r="AA569" s="59"/>
      <c r="AB569" s="59">
        <v>0</v>
      </c>
      <c r="AC569" s="60">
        <f t="shared" si="296"/>
        <v>165.24800000000002</v>
      </c>
      <c r="AD569" s="60"/>
      <c r="AE569" s="61">
        <f t="shared" si="289"/>
        <v>3.3049600000000003</v>
      </c>
      <c r="AF569" s="61">
        <v>0</v>
      </c>
      <c r="AG569" s="61">
        <v>0</v>
      </c>
      <c r="AH569" s="92"/>
      <c r="AI569" s="112">
        <v>0</v>
      </c>
      <c r="AJ569" s="93">
        <f t="shared" si="297"/>
        <v>161.94304000000002</v>
      </c>
      <c r="AK569" s="94"/>
      <c r="AL569" s="62"/>
      <c r="AM569" s="63">
        <f t="shared" si="298"/>
        <v>100</v>
      </c>
      <c r="AN569" s="63">
        <f t="shared" si="299"/>
        <v>1</v>
      </c>
      <c r="AO569" s="63">
        <f t="shared" si="300"/>
        <v>0</v>
      </c>
      <c r="AP569" s="63"/>
      <c r="AQ569" s="63">
        <f t="shared" si="301"/>
        <v>60</v>
      </c>
      <c r="AR569" s="63">
        <f t="shared" si="302"/>
        <v>3</v>
      </c>
      <c r="AS569" s="63">
        <f t="shared" si="303"/>
        <v>0</v>
      </c>
      <c r="AT569" s="63">
        <f t="shared" si="304"/>
        <v>0</v>
      </c>
      <c r="AU569" s="63">
        <f t="shared" si="305"/>
        <v>0</v>
      </c>
      <c r="AV569" s="63">
        <f t="shared" si="306"/>
        <v>0</v>
      </c>
      <c r="AW569" s="63">
        <f t="shared" si="307"/>
        <v>1</v>
      </c>
      <c r="AX569" s="63">
        <f t="shared" si="308"/>
        <v>1</v>
      </c>
      <c r="AY569" s="64">
        <f t="shared" si="309"/>
        <v>0.94304000000002475</v>
      </c>
      <c r="AZ569" s="65">
        <f t="shared" si="310"/>
        <v>161.94304000000002</v>
      </c>
      <c r="BA569" s="45"/>
      <c r="BB569" s="66">
        <f t="shared" si="311"/>
        <v>161.94304000000002</v>
      </c>
      <c r="BC569" s="62">
        <f t="shared" si="312"/>
        <v>61.943040000000025</v>
      </c>
      <c r="BD569" s="62">
        <f t="shared" si="313"/>
        <v>61.943040000000025</v>
      </c>
      <c r="BE569" s="62">
        <f t="shared" si="314"/>
        <v>1.9430400000000247</v>
      </c>
      <c r="BF569" s="62">
        <f t="shared" si="315"/>
        <v>1.9430400000000247</v>
      </c>
      <c r="BG569" s="62">
        <f t="shared" si="316"/>
        <v>1.9430400000000247</v>
      </c>
      <c r="BH569" s="62">
        <f t="shared" si="317"/>
        <v>0.94304000000002475</v>
      </c>
      <c r="BI569" s="62"/>
    </row>
    <row r="570" spans="1:61" ht="30" customHeight="1">
      <c r="A570" s="83">
        <v>558</v>
      </c>
      <c r="B570" s="50" t="s">
        <v>1138</v>
      </c>
      <c r="C570" s="84" t="s">
        <v>1139</v>
      </c>
      <c r="D570" s="84" t="s">
        <v>1140</v>
      </c>
      <c r="E570" s="85" t="s">
        <v>1055</v>
      </c>
      <c r="F570" s="68">
        <v>45614</v>
      </c>
      <c r="G570" s="51">
        <v>206</v>
      </c>
      <c r="H570" s="52">
        <v>26</v>
      </c>
      <c r="I570" s="53">
        <f t="shared" si="290"/>
        <v>206</v>
      </c>
      <c r="J570" s="86"/>
      <c r="K570" s="87">
        <f t="shared" si="291"/>
        <v>0</v>
      </c>
      <c r="L570" s="86"/>
      <c r="M570" s="88">
        <f t="shared" si="292"/>
        <v>0</v>
      </c>
      <c r="N570" s="89"/>
      <c r="O570" s="87">
        <f t="shared" si="293"/>
        <v>0</v>
      </c>
      <c r="P570" s="57">
        <v>0</v>
      </c>
      <c r="Q570" s="57">
        <v>0</v>
      </c>
      <c r="R570" s="54"/>
      <c r="S570" s="55">
        <v>0</v>
      </c>
      <c r="T570" s="56"/>
      <c r="U570" s="57">
        <f t="shared" si="294"/>
        <v>0</v>
      </c>
      <c r="V570" s="57">
        <v>9.2309999999999999</v>
      </c>
      <c r="W570" s="90">
        <v>7</v>
      </c>
      <c r="X570" s="56">
        <v>16</v>
      </c>
      <c r="Y570" s="91">
        <f t="shared" si="295"/>
        <v>15.846153846153847</v>
      </c>
      <c r="Z570" s="58"/>
      <c r="AA570" s="59"/>
      <c r="AB570" s="59">
        <v>0</v>
      </c>
      <c r="AC570" s="60">
        <f t="shared" si="296"/>
        <v>206.38484615384615</v>
      </c>
      <c r="AD570" s="60"/>
      <c r="AE570" s="61">
        <f t="shared" ref="AE570:AE633" si="318">IF(AC570&gt;=300,300*2%,IF(AC570&lt;=0,0*2%,IF(AC570&lt;=100,100*2%,SUM(AC570*2%))))</f>
        <v>4.1276969230769236</v>
      </c>
      <c r="AF570" s="61">
        <v>0</v>
      </c>
      <c r="AG570" s="61">
        <v>0</v>
      </c>
      <c r="AH570" s="92"/>
      <c r="AI570" s="112">
        <v>100</v>
      </c>
      <c r="AJ570" s="93">
        <f t="shared" si="297"/>
        <v>102.25714923076924</v>
      </c>
      <c r="AK570" s="94"/>
      <c r="AL570" s="62"/>
      <c r="AM570" s="63">
        <f t="shared" si="298"/>
        <v>100</v>
      </c>
      <c r="AN570" s="63">
        <f t="shared" si="299"/>
        <v>1</v>
      </c>
      <c r="AO570" s="63">
        <f t="shared" si="300"/>
        <v>0</v>
      </c>
      <c r="AP570" s="63"/>
      <c r="AQ570" s="63">
        <f t="shared" si="301"/>
        <v>0</v>
      </c>
      <c r="AR570" s="63">
        <f t="shared" si="302"/>
        <v>0</v>
      </c>
      <c r="AS570" s="63">
        <f t="shared" si="303"/>
        <v>0</v>
      </c>
      <c r="AT570" s="63">
        <f t="shared" si="304"/>
        <v>0</v>
      </c>
      <c r="AU570" s="63">
        <f t="shared" si="305"/>
        <v>0</v>
      </c>
      <c r="AV570" s="63">
        <f t="shared" si="306"/>
        <v>0</v>
      </c>
      <c r="AW570" s="63">
        <f t="shared" si="307"/>
        <v>2</v>
      </c>
      <c r="AX570" s="63">
        <f t="shared" si="308"/>
        <v>2</v>
      </c>
      <c r="AY570" s="64">
        <f t="shared" si="309"/>
        <v>0.25714923076924379</v>
      </c>
      <c r="AZ570" s="65">
        <f t="shared" si="310"/>
        <v>102.25714923076924</v>
      </c>
      <c r="BA570" s="45"/>
      <c r="BB570" s="66">
        <f t="shared" si="311"/>
        <v>102.25714923076924</v>
      </c>
      <c r="BC570" s="62">
        <f t="shared" si="312"/>
        <v>2.2571492307692438</v>
      </c>
      <c r="BD570" s="62">
        <f t="shared" si="313"/>
        <v>2.2571492307692438</v>
      </c>
      <c r="BE570" s="62">
        <f t="shared" si="314"/>
        <v>2.2571492307692438</v>
      </c>
      <c r="BF570" s="62">
        <f t="shared" si="315"/>
        <v>2.2571492307692438</v>
      </c>
      <c r="BG570" s="62">
        <f t="shared" si="316"/>
        <v>2.2571492307692438</v>
      </c>
      <c r="BH570" s="62">
        <f t="shared" si="317"/>
        <v>0.25714923076924379</v>
      </c>
      <c r="BI570" s="62"/>
    </row>
    <row r="571" spans="1:61" ht="30" customHeight="1">
      <c r="A571" s="83">
        <v>559</v>
      </c>
      <c r="B571" s="50" t="s">
        <v>1141</v>
      </c>
      <c r="C571" s="84" t="s">
        <v>538</v>
      </c>
      <c r="D571" s="84" t="s">
        <v>1142</v>
      </c>
      <c r="E571" s="85" t="s">
        <v>1055</v>
      </c>
      <c r="F571" s="68">
        <v>45646</v>
      </c>
      <c r="G571" s="51">
        <v>206</v>
      </c>
      <c r="H571" s="52">
        <v>26</v>
      </c>
      <c r="I571" s="53">
        <f t="shared" si="290"/>
        <v>206</v>
      </c>
      <c r="J571" s="86"/>
      <c r="K571" s="87">
        <f t="shared" si="291"/>
        <v>0</v>
      </c>
      <c r="L571" s="86"/>
      <c r="M571" s="88">
        <f t="shared" si="292"/>
        <v>0</v>
      </c>
      <c r="N571" s="89"/>
      <c r="O571" s="87">
        <f t="shared" si="293"/>
        <v>0</v>
      </c>
      <c r="P571" s="57">
        <v>0</v>
      </c>
      <c r="Q571" s="57">
        <v>0</v>
      </c>
      <c r="R571" s="54"/>
      <c r="S571" s="55">
        <v>0</v>
      </c>
      <c r="T571" s="56"/>
      <c r="U571" s="57">
        <f t="shared" si="294"/>
        <v>0</v>
      </c>
      <c r="V571" s="57">
        <v>10</v>
      </c>
      <c r="W571" s="90">
        <v>7</v>
      </c>
      <c r="X571" s="56"/>
      <c r="Y571" s="91">
        <f t="shared" si="295"/>
        <v>0</v>
      </c>
      <c r="Z571" s="58"/>
      <c r="AA571" s="59"/>
      <c r="AB571" s="59">
        <v>0</v>
      </c>
      <c r="AC571" s="60">
        <f t="shared" si="296"/>
        <v>223</v>
      </c>
      <c r="AD571" s="60"/>
      <c r="AE571" s="61">
        <f t="shared" si="318"/>
        <v>4.46</v>
      </c>
      <c r="AF571" s="61">
        <v>0</v>
      </c>
      <c r="AG571" s="61">
        <v>0</v>
      </c>
      <c r="AH571" s="92"/>
      <c r="AI571" s="112">
        <v>100</v>
      </c>
      <c r="AJ571" s="93">
        <f t="shared" si="297"/>
        <v>118.53999999999999</v>
      </c>
      <c r="AK571" s="94"/>
      <c r="AL571" s="62"/>
      <c r="AM571" s="63">
        <f t="shared" si="298"/>
        <v>100</v>
      </c>
      <c r="AN571" s="63">
        <f t="shared" si="299"/>
        <v>1</v>
      </c>
      <c r="AO571" s="63">
        <f t="shared" si="300"/>
        <v>0</v>
      </c>
      <c r="AP571" s="63"/>
      <c r="AQ571" s="63">
        <f t="shared" si="301"/>
        <v>0</v>
      </c>
      <c r="AR571" s="63">
        <f t="shared" si="302"/>
        <v>0</v>
      </c>
      <c r="AS571" s="63">
        <f t="shared" si="303"/>
        <v>10</v>
      </c>
      <c r="AT571" s="63">
        <f t="shared" si="304"/>
        <v>1</v>
      </c>
      <c r="AU571" s="63">
        <f t="shared" si="305"/>
        <v>5</v>
      </c>
      <c r="AV571" s="63">
        <f t="shared" si="306"/>
        <v>1</v>
      </c>
      <c r="AW571" s="63">
        <f t="shared" si="307"/>
        <v>3</v>
      </c>
      <c r="AX571" s="63">
        <f t="shared" si="308"/>
        <v>3</v>
      </c>
      <c r="AY571" s="64">
        <f t="shared" si="309"/>
        <v>0.53999999999999204</v>
      </c>
      <c r="AZ571" s="65">
        <f t="shared" si="310"/>
        <v>118.53999999999999</v>
      </c>
      <c r="BA571" s="45"/>
      <c r="BB571" s="66">
        <f t="shared" si="311"/>
        <v>118.53999999999999</v>
      </c>
      <c r="BC571" s="62">
        <f t="shared" si="312"/>
        <v>18.539999999999992</v>
      </c>
      <c r="BD571" s="62">
        <f t="shared" si="313"/>
        <v>18.539999999999992</v>
      </c>
      <c r="BE571" s="62">
        <f t="shared" si="314"/>
        <v>18.539999999999992</v>
      </c>
      <c r="BF571" s="62">
        <f t="shared" si="315"/>
        <v>8.539999999999992</v>
      </c>
      <c r="BG571" s="62">
        <f t="shared" si="316"/>
        <v>3.539999999999992</v>
      </c>
      <c r="BH571" s="62">
        <f t="shared" si="317"/>
        <v>0.53999999999999204</v>
      </c>
      <c r="BI571" s="62"/>
    </row>
    <row r="572" spans="1:61" ht="30" customHeight="1">
      <c r="A572" s="83">
        <v>560</v>
      </c>
      <c r="B572" s="50">
        <v>10608</v>
      </c>
      <c r="C572" s="84" t="s">
        <v>127</v>
      </c>
      <c r="D572" s="84" t="s">
        <v>1144</v>
      </c>
      <c r="E572" s="85" t="s">
        <v>1143</v>
      </c>
      <c r="F572" s="68">
        <v>44452</v>
      </c>
      <c r="G572" s="51">
        <v>208</v>
      </c>
      <c r="H572" s="52">
        <v>26</v>
      </c>
      <c r="I572" s="53">
        <f t="shared" si="290"/>
        <v>208</v>
      </c>
      <c r="J572" s="86"/>
      <c r="K572" s="87">
        <f t="shared" si="291"/>
        <v>0</v>
      </c>
      <c r="L572" s="86"/>
      <c r="M572" s="88">
        <f t="shared" si="292"/>
        <v>0</v>
      </c>
      <c r="N572" s="89"/>
      <c r="O572" s="87">
        <f t="shared" si="293"/>
        <v>0</v>
      </c>
      <c r="P572" s="57">
        <v>0</v>
      </c>
      <c r="Q572" s="57">
        <v>0</v>
      </c>
      <c r="R572" s="54"/>
      <c r="S572" s="55">
        <v>4</v>
      </c>
      <c r="T572" s="56"/>
      <c r="U572" s="57">
        <f t="shared" si="294"/>
        <v>0</v>
      </c>
      <c r="V572" s="57">
        <v>0</v>
      </c>
      <c r="W572" s="90">
        <v>7</v>
      </c>
      <c r="X572" s="56">
        <v>9.15</v>
      </c>
      <c r="Y572" s="91">
        <f t="shared" si="295"/>
        <v>9.15</v>
      </c>
      <c r="Z572" s="58"/>
      <c r="AA572" s="59"/>
      <c r="AB572" s="59">
        <v>0</v>
      </c>
      <c r="AC572" s="60">
        <f t="shared" si="296"/>
        <v>209.85</v>
      </c>
      <c r="AD572" s="60"/>
      <c r="AE572" s="61">
        <f t="shared" si="318"/>
        <v>4.1970000000000001</v>
      </c>
      <c r="AF572" s="61">
        <v>0</v>
      </c>
      <c r="AG572" s="61">
        <v>0</v>
      </c>
      <c r="AH572" s="92"/>
      <c r="AI572" s="112">
        <v>100</v>
      </c>
      <c r="AJ572" s="93">
        <f t="shared" si="297"/>
        <v>105.65299999999999</v>
      </c>
      <c r="AK572" s="94"/>
      <c r="AL572" s="62"/>
      <c r="AM572" s="63">
        <f t="shared" si="298"/>
        <v>100</v>
      </c>
      <c r="AN572" s="63">
        <f t="shared" si="299"/>
        <v>1</v>
      </c>
      <c r="AO572" s="63">
        <f t="shared" si="300"/>
        <v>0</v>
      </c>
      <c r="AP572" s="63"/>
      <c r="AQ572" s="63">
        <f t="shared" si="301"/>
        <v>0</v>
      </c>
      <c r="AR572" s="63">
        <f t="shared" si="302"/>
        <v>0</v>
      </c>
      <c r="AS572" s="63">
        <f t="shared" si="303"/>
        <v>0</v>
      </c>
      <c r="AT572" s="63">
        <f t="shared" si="304"/>
        <v>0</v>
      </c>
      <c r="AU572" s="63">
        <f t="shared" si="305"/>
        <v>5</v>
      </c>
      <c r="AV572" s="63">
        <f t="shared" si="306"/>
        <v>1</v>
      </c>
      <c r="AW572" s="63">
        <f t="shared" si="307"/>
        <v>0</v>
      </c>
      <c r="AX572" s="63">
        <f t="shared" si="308"/>
        <v>0</v>
      </c>
      <c r="AY572" s="64">
        <f t="shared" si="309"/>
        <v>0.65299999999999159</v>
      </c>
      <c r="AZ572" s="65">
        <f t="shared" si="310"/>
        <v>105.65299999999999</v>
      </c>
      <c r="BA572" s="45"/>
      <c r="BB572" s="66">
        <f t="shared" si="311"/>
        <v>105.65299999999999</v>
      </c>
      <c r="BC572" s="62">
        <f t="shared" si="312"/>
        <v>5.6529999999999916</v>
      </c>
      <c r="BD572" s="62">
        <f t="shared" si="313"/>
        <v>5.6529999999999916</v>
      </c>
      <c r="BE572" s="62">
        <f t="shared" si="314"/>
        <v>5.6529999999999916</v>
      </c>
      <c r="BF572" s="62">
        <f t="shared" si="315"/>
        <v>5.6529999999999916</v>
      </c>
      <c r="BG572" s="62">
        <f t="shared" si="316"/>
        <v>0.65299999999999159</v>
      </c>
      <c r="BH572" s="62">
        <f t="shared" si="317"/>
        <v>0.65299999999999159</v>
      </c>
      <c r="BI572" s="62"/>
    </row>
    <row r="573" spans="1:61" ht="30" customHeight="1">
      <c r="A573" s="83">
        <v>561</v>
      </c>
      <c r="B573" s="50">
        <v>10698</v>
      </c>
      <c r="C573" s="84" t="s">
        <v>1145</v>
      </c>
      <c r="D573" s="84" t="s">
        <v>810</v>
      </c>
      <c r="E573" s="85" t="s">
        <v>1143</v>
      </c>
      <c r="F573" s="68">
        <v>44470</v>
      </c>
      <c r="G573" s="51">
        <v>208</v>
      </c>
      <c r="H573" s="52">
        <v>26</v>
      </c>
      <c r="I573" s="53">
        <f t="shared" si="290"/>
        <v>208</v>
      </c>
      <c r="J573" s="86"/>
      <c r="K573" s="87">
        <f t="shared" si="291"/>
        <v>0</v>
      </c>
      <c r="L573" s="86"/>
      <c r="M573" s="88">
        <f t="shared" si="292"/>
        <v>0</v>
      </c>
      <c r="N573" s="89"/>
      <c r="O573" s="87">
        <f t="shared" si="293"/>
        <v>0</v>
      </c>
      <c r="P573" s="57">
        <v>0</v>
      </c>
      <c r="Q573" s="57">
        <v>0</v>
      </c>
      <c r="R573" s="54"/>
      <c r="S573" s="55">
        <v>4</v>
      </c>
      <c r="T573" s="56"/>
      <c r="U573" s="57">
        <f t="shared" si="294"/>
        <v>0</v>
      </c>
      <c r="V573" s="57">
        <v>10</v>
      </c>
      <c r="W573" s="90">
        <v>7</v>
      </c>
      <c r="X573" s="56">
        <v>1.75</v>
      </c>
      <c r="Y573" s="91">
        <f t="shared" si="295"/>
        <v>1.75</v>
      </c>
      <c r="Z573" s="58"/>
      <c r="AA573" s="59"/>
      <c r="AB573" s="59">
        <v>0</v>
      </c>
      <c r="AC573" s="60">
        <f t="shared" si="296"/>
        <v>227.25</v>
      </c>
      <c r="AD573" s="60"/>
      <c r="AE573" s="61">
        <f t="shared" si="318"/>
        <v>4.5449999999999999</v>
      </c>
      <c r="AF573" s="61">
        <v>0</v>
      </c>
      <c r="AG573" s="61">
        <v>0</v>
      </c>
      <c r="AH573" s="92"/>
      <c r="AI573" s="112">
        <v>100</v>
      </c>
      <c r="AJ573" s="93">
        <f t="shared" si="297"/>
        <v>122.70500000000001</v>
      </c>
      <c r="AK573" s="94"/>
      <c r="AL573" s="62"/>
      <c r="AM573" s="63">
        <f t="shared" si="298"/>
        <v>100</v>
      </c>
      <c r="AN573" s="63">
        <f t="shared" si="299"/>
        <v>1</v>
      </c>
      <c r="AO573" s="63">
        <f t="shared" si="300"/>
        <v>0</v>
      </c>
      <c r="AP573" s="63"/>
      <c r="AQ573" s="63">
        <f t="shared" si="301"/>
        <v>20</v>
      </c>
      <c r="AR573" s="63">
        <f t="shared" si="302"/>
        <v>1</v>
      </c>
      <c r="AS573" s="63">
        <f t="shared" si="303"/>
        <v>0</v>
      </c>
      <c r="AT573" s="63">
        <f t="shared" si="304"/>
        <v>0</v>
      </c>
      <c r="AU573" s="63">
        <f t="shared" si="305"/>
        <v>0</v>
      </c>
      <c r="AV573" s="63">
        <f t="shared" si="306"/>
        <v>0</v>
      </c>
      <c r="AW573" s="63">
        <f t="shared" si="307"/>
        <v>2</v>
      </c>
      <c r="AX573" s="63">
        <f t="shared" si="308"/>
        <v>2</v>
      </c>
      <c r="AY573" s="64">
        <f t="shared" si="309"/>
        <v>0.70500000000001251</v>
      </c>
      <c r="AZ573" s="65">
        <f t="shared" si="310"/>
        <v>122.70500000000001</v>
      </c>
      <c r="BA573" s="45"/>
      <c r="BB573" s="66">
        <f t="shared" si="311"/>
        <v>122.70500000000001</v>
      </c>
      <c r="BC573" s="62">
        <f t="shared" si="312"/>
        <v>22.705000000000013</v>
      </c>
      <c r="BD573" s="62">
        <f t="shared" si="313"/>
        <v>22.705000000000013</v>
      </c>
      <c r="BE573" s="62">
        <f t="shared" si="314"/>
        <v>2.7050000000000125</v>
      </c>
      <c r="BF573" s="62">
        <f t="shared" si="315"/>
        <v>2.7050000000000125</v>
      </c>
      <c r="BG573" s="62">
        <f t="shared" si="316"/>
        <v>2.7050000000000125</v>
      </c>
      <c r="BH573" s="62">
        <f t="shared" si="317"/>
        <v>0.70500000000001251</v>
      </c>
      <c r="BI573" s="62"/>
    </row>
    <row r="574" spans="1:61" ht="30" customHeight="1">
      <c r="A574" s="83">
        <v>562</v>
      </c>
      <c r="B574" s="50">
        <v>10971</v>
      </c>
      <c r="C574" s="84" t="s">
        <v>1146</v>
      </c>
      <c r="D574" s="84" t="s">
        <v>677</v>
      </c>
      <c r="E574" s="85" t="s">
        <v>1143</v>
      </c>
      <c r="F574" s="68">
        <v>44531</v>
      </c>
      <c r="G574" s="51">
        <v>208</v>
      </c>
      <c r="H574" s="52">
        <v>26</v>
      </c>
      <c r="I574" s="53">
        <f t="shared" si="290"/>
        <v>208</v>
      </c>
      <c r="J574" s="86"/>
      <c r="K574" s="87">
        <f t="shared" si="291"/>
        <v>0</v>
      </c>
      <c r="L574" s="86"/>
      <c r="M574" s="88">
        <f t="shared" si="292"/>
        <v>0</v>
      </c>
      <c r="N574" s="89"/>
      <c r="O574" s="87">
        <f t="shared" si="293"/>
        <v>0</v>
      </c>
      <c r="P574" s="57">
        <v>0</v>
      </c>
      <c r="Q574" s="57">
        <v>0</v>
      </c>
      <c r="R574" s="54"/>
      <c r="S574" s="55">
        <v>4</v>
      </c>
      <c r="T574" s="56"/>
      <c r="U574" s="57">
        <f t="shared" si="294"/>
        <v>0</v>
      </c>
      <c r="V574" s="57">
        <v>9.2690000000000001</v>
      </c>
      <c r="W574" s="90">
        <v>7</v>
      </c>
      <c r="X574" s="56">
        <v>15.24</v>
      </c>
      <c r="Y574" s="91">
        <f t="shared" si="295"/>
        <v>15.24</v>
      </c>
      <c r="Z574" s="58"/>
      <c r="AA574" s="59"/>
      <c r="AB574" s="59">
        <v>0</v>
      </c>
      <c r="AC574" s="60">
        <f t="shared" si="296"/>
        <v>213.029</v>
      </c>
      <c r="AD574" s="60"/>
      <c r="AE574" s="61">
        <f t="shared" si="318"/>
        <v>4.26058</v>
      </c>
      <c r="AF574" s="61">
        <v>0</v>
      </c>
      <c r="AG574" s="61">
        <v>0</v>
      </c>
      <c r="AH574" s="92"/>
      <c r="AI574" s="112">
        <v>100</v>
      </c>
      <c r="AJ574" s="93">
        <f t="shared" si="297"/>
        <v>108.76841999999999</v>
      </c>
      <c r="AK574" s="94"/>
      <c r="AL574" s="62"/>
      <c r="AM574" s="63">
        <f t="shared" si="298"/>
        <v>100</v>
      </c>
      <c r="AN574" s="63">
        <f t="shared" si="299"/>
        <v>1</v>
      </c>
      <c r="AO574" s="63">
        <f t="shared" si="300"/>
        <v>0</v>
      </c>
      <c r="AP574" s="63"/>
      <c r="AQ574" s="63">
        <f t="shared" si="301"/>
        <v>0</v>
      </c>
      <c r="AR574" s="63">
        <f t="shared" si="302"/>
        <v>0</v>
      </c>
      <c r="AS574" s="63">
        <f t="shared" si="303"/>
        <v>0</v>
      </c>
      <c r="AT574" s="63">
        <f t="shared" si="304"/>
        <v>0</v>
      </c>
      <c r="AU574" s="63">
        <f t="shared" si="305"/>
        <v>5</v>
      </c>
      <c r="AV574" s="63">
        <f t="shared" si="306"/>
        <v>1</v>
      </c>
      <c r="AW574" s="63">
        <f t="shared" si="307"/>
        <v>3</v>
      </c>
      <c r="AX574" s="63">
        <f t="shared" si="308"/>
        <v>3</v>
      </c>
      <c r="AY574" s="64">
        <f t="shared" si="309"/>
        <v>0.76841999999999189</v>
      </c>
      <c r="AZ574" s="65">
        <f t="shared" si="310"/>
        <v>108.76841999999999</v>
      </c>
      <c r="BA574" s="45"/>
      <c r="BB574" s="66">
        <f t="shared" si="311"/>
        <v>108.76841999999999</v>
      </c>
      <c r="BC574" s="62">
        <f t="shared" si="312"/>
        <v>8.7684199999999919</v>
      </c>
      <c r="BD574" s="62">
        <f t="shared" si="313"/>
        <v>8.7684199999999919</v>
      </c>
      <c r="BE574" s="62">
        <f t="shared" si="314"/>
        <v>8.7684199999999919</v>
      </c>
      <c r="BF574" s="62">
        <f t="shared" si="315"/>
        <v>8.7684199999999919</v>
      </c>
      <c r="BG574" s="62">
        <f t="shared" si="316"/>
        <v>3.7684199999999919</v>
      </c>
      <c r="BH574" s="62">
        <f t="shared" si="317"/>
        <v>0.76841999999999189</v>
      </c>
      <c r="BI574" s="62"/>
    </row>
    <row r="575" spans="1:61" ht="30" customHeight="1">
      <c r="A575" s="83">
        <v>563</v>
      </c>
      <c r="B575" s="50">
        <v>11146</v>
      </c>
      <c r="C575" s="84" t="s">
        <v>1147</v>
      </c>
      <c r="D575" s="84" t="s">
        <v>1148</v>
      </c>
      <c r="E575" s="85" t="s">
        <v>1143</v>
      </c>
      <c r="F575" s="68">
        <v>44562</v>
      </c>
      <c r="G575" s="51">
        <v>208</v>
      </c>
      <c r="H575" s="52">
        <v>26</v>
      </c>
      <c r="I575" s="53">
        <f t="shared" si="290"/>
        <v>208</v>
      </c>
      <c r="J575" s="86"/>
      <c r="K575" s="87">
        <f t="shared" si="291"/>
        <v>0</v>
      </c>
      <c r="L575" s="86"/>
      <c r="M575" s="88">
        <f t="shared" si="292"/>
        <v>0</v>
      </c>
      <c r="N575" s="89"/>
      <c r="O575" s="87">
        <f t="shared" si="293"/>
        <v>0</v>
      </c>
      <c r="P575" s="57">
        <v>0</v>
      </c>
      <c r="Q575" s="57">
        <v>0</v>
      </c>
      <c r="R575" s="54"/>
      <c r="S575" s="55">
        <v>4</v>
      </c>
      <c r="T575" s="56"/>
      <c r="U575" s="57">
        <f t="shared" si="294"/>
        <v>0</v>
      </c>
      <c r="V575" s="57">
        <v>10</v>
      </c>
      <c r="W575" s="90">
        <v>7</v>
      </c>
      <c r="X575" s="56"/>
      <c r="Y575" s="91">
        <f t="shared" si="295"/>
        <v>0</v>
      </c>
      <c r="Z575" s="58"/>
      <c r="AA575" s="59"/>
      <c r="AB575" s="59">
        <v>0</v>
      </c>
      <c r="AC575" s="60">
        <f t="shared" si="296"/>
        <v>229</v>
      </c>
      <c r="AD575" s="60"/>
      <c r="AE575" s="61">
        <f t="shared" si="318"/>
        <v>4.58</v>
      </c>
      <c r="AF575" s="61">
        <v>0</v>
      </c>
      <c r="AG575" s="61">
        <v>0</v>
      </c>
      <c r="AH575" s="92"/>
      <c r="AI575" s="112">
        <v>100</v>
      </c>
      <c r="AJ575" s="93">
        <f t="shared" si="297"/>
        <v>124.41999999999999</v>
      </c>
      <c r="AK575" s="94"/>
      <c r="AL575" s="62"/>
      <c r="AM575" s="63">
        <f t="shared" si="298"/>
        <v>100</v>
      </c>
      <c r="AN575" s="63">
        <f t="shared" si="299"/>
        <v>1</v>
      </c>
      <c r="AO575" s="63">
        <f t="shared" si="300"/>
        <v>0</v>
      </c>
      <c r="AP575" s="63"/>
      <c r="AQ575" s="63">
        <f t="shared" si="301"/>
        <v>20</v>
      </c>
      <c r="AR575" s="63">
        <f t="shared" si="302"/>
        <v>1</v>
      </c>
      <c r="AS575" s="63">
        <f t="shared" si="303"/>
        <v>0</v>
      </c>
      <c r="AT575" s="63">
        <f t="shared" si="304"/>
        <v>0</v>
      </c>
      <c r="AU575" s="63">
        <f t="shared" si="305"/>
        <v>0</v>
      </c>
      <c r="AV575" s="63">
        <f t="shared" si="306"/>
        <v>0</v>
      </c>
      <c r="AW575" s="63">
        <f t="shared" si="307"/>
        <v>4</v>
      </c>
      <c r="AX575" s="63">
        <f t="shared" si="308"/>
        <v>4</v>
      </c>
      <c r="AY575" s="64">
        <f t="shared" si="309"/>
        <v>0.41999999999998749</v>
      </c>
      <c r="AZ575" s="65">
        <f t="shared" si="310"/>
        <v>124.41999999999999</v>
      </c>
      <c r="BA575" s="45"/>
      <c r="BB575" s="66">
        <f t="shared" si="311"/>
        <v>124.41999999999999</v>
      </c>
      <c r="BC575" s="62">
        <f t="shared" si="312"/>
        <v>24.419999999999987</v>
      </c>
      <c r="BD575" s="62">
        <f t="shared" si="313"/>
        <v>24.419999999999987</v>
      </c>
      <c r="BE575" s="62">
        <f t="shared" si="314"/>
        <v>4.4199999999999875</v>
      </c>
      <c r="BF575" s="62">
        <f t="shared" si="315"/>
        <v>4.4199999999999875</v>
      </c>
      <c r="BG575" s="62">
        <f t="shared" si="316"/>
        <v>4.4199999999999875</v>
      </c>
      <c r="BH575" s="62">
        <f t="shared" si="317"/>
        <v>0.41999999999998749</v>
      </c>
      <c r="BI575" s="62"/>
    </row>
    <row r="576" spans="1:61" ht="30" customHeight="1">
      <c r="A576" s="83">
        <v>564</v>
      </c>
      <c r="B576" s="50">
        <v>189</v>
      </c>
      <c r="C576" s="84" t="s">
        <v>1149</v>
      </c>
      <c r="D576" s="84" t="s">
        <v>552</v>
      </c>
      <c r="E576" s="85" t="s">
        <v>1143</v>
      </c>
      <c r="F576" s="68">
        <v>36276</v>
      </c>
      <c r="G576" s="51">
        <v>208</v>
      </c>
      <c r="H576" s="52">
        <v>26</v>
      </c>
      <c r="I576" s="53">
        <f t="shared" si="290"/>
        <v>208</v>
      </c>
      <c r="J576" s="86"/>
      <c r="K576" s="87">
        <f t="shared" si="291"/>
        <v>0</v>
      </c>
      <c r="L576" s="86"/>
      <c r="M576" s="88">
        <f t="shared" si="292"/>
        <v>0</v>
      </c>
      <c r="N576" s="89"/>
      <c r="O576" s="87">
        <f t="shared" si="293"/>
        <v>0</v>
      </c>
      <c r="P576" s="57">
        <v>0</v>
      </c>
      <c r="Q576" s="57">
        <v>0</v>
      </c>
      <c r="R576" s="54"/>
      <c r="S576" s="55">
        <v>11</v>
      </c>
      <c r="T576" s="56"/>
      <c r="U576" s="57">
        <f t="shared" si="294"/>
        <v>0</v>
      </c>
      <c r="V576" s="57">
        <v>10</v>
      </c>
      <c r="W576" s="90">
        <v>7</v>
      </c>
      <c r="X576" s="56"/>
      <c r="Y576" s="91">
        <f t="shared" si="295"/>
        <v>0</v>
      </c>
      <c r="Z576" s="58"/>
      <c r="AA576" s="59"/>
      <c r="AB576" s="59">
        <v>0</v>
      </c>
      <c r="AC576" s="60">
        <f t="shared" si="296"/>
        <v>236</v>
      </c>
      <c r="AD576" s="60"/>
      <c r="AE576" s="61">
        <f t="shared" si="318"/>
        <v>4.72</v>
      </c>
      <c r="AF576" s="61">
        <v>0</v>
      </c>
      <c r="AG576" s="61">
        <v>0</v>
      </c>
      <c r="AH576" s="92">
        <v>0.5</v>
      </c>
      <c r="AI576" s="112">
        <v>100</v>
      </c>
      <c r="AJ576" s="93">
        <f t="shared" si="297"/>
        <v>130.78</v>
      </c>
      <c r="AK576" s="94"/>
      <c r="AL576" s="62"/>
      <c r="AM576" s="63">
        <f t="shared" si="298"/>
        <v>100</v>
      </c>
      <c r="AN576" s="63">
        <f t="shared" si="299"/>
        <v>1</v>
      </c>
      <c r="AO576" s="63">
        <f t="shared" si="300"/>
        <v>0</v>
      </c>
      <c r="AP576" s="63"/>
      <c r="AQ576" s="63">
        <f t="shared" si="301"/>
        <v>20</v>
      </c>
      <c r="AR576" s="63">
        <f t="shared" si="302"/>
        <v>1</v>
      </c>
      <c r="AS576" s="63">
        <f t="shared" si="303"/>
        <v>10</v>
      </c>
      <c r="AT576" s="63">
        <f t="shared" si="304"/>
        <v>1</v>
      </c>
      <c r="AU576" s="63">
        <f t="shared" si="305"/>
        <v>0</v>
      </c>
      <c r="AV576" s="63">
        <f t="shared" si="306"/>
        <v>0</v>
      </c>
      <c r="AW576" s="63">
        <f t="shared" si="307"/>
        <v>0</v>
      </c>
      <c r="AX576" s="63">
        <f t="shared" si="308"/>
        <v>0</v>
      </c>
      <c r="AY576" s="64">
        <f t="shared" si="309"/>
        <v>0.78000000000000114</v>
      </c>
      <c r="AZ576" s="65">
        <f t="shared" si="310"/>
        <v>130.78</v>
      </c>
      <c r="BA576" s="45"/>
      <c r="BB576" s="66">
        <f t="shared" si="311"/>
        <v>130.78</v>
      </c>
      <c r="BC576" s="62">
        <f t="shared" si="312"/>
        <v>30.78</v>
      </c>
      <c r="BD576" s="62">
        <f t="shared" si="313"/>
        <v>30.78</v>
      </c>
      <c r="BE576" s="62">
        <f t="shared" si="314"/>
        <v>10.780000000000001</v>
      </c>
      <c r="BF576" s="62">
        <f t="shared" si="315"/>
        <v>0.78000000000000114</v>
      </c>
      <c r="BG576" s="62">
        <f t="shared" si="316"/>
        <v>0.78000000000000114</v>
      </c>
      <c r="BH576" s="62">
        <f t="shared" si="317"/>
        <v>0.78000000000000114</v>
      </c>
      <c r="BI576" s="62"/>
    </row>
    <row r="577" spans="1:61" ht="30" customHeight="1">
      <c r="A577" s="83">
        <v>565</v>
      </c>
      <c r="B577" s="50">
        <v>3035</v>
      </c>
      <c r="C577" s="84" t="s">
        <v>451</v>
      </c>
      <c r="D577" s="84" t="s">
        <v>552</v>
      </c>
      <c r="E577" s="85" t="s">
        <v>1143</v>
      </c>
      <c r="F577" s="68">
        <v>40868</v>
      </c>
      <c r="G577" s="51">
        <v>208</v>
      </c>
      <c r="H577" s="52">
        <v>26</v>
      </c>
      <c r="I577" s="53">
        <f t="shared" si="290"/>
        <v>208</v>
      </c>
      <c r="J577" s="86"/>
      <c r="K577" s="87">
        <f t="shared" si="291"/>
        <v>0</v>
      </c>
      <c r="L577" s="86"/>
      <c r="M577" s="88">
        <f t="shared" si="292"/>
        <v>0</v>
      </c>
      <c r="N577" s="89"/>
      <c r="O577" s="87">
        <f t="shared" si="293"/>
        <v>0</v>
      </c>
      <c r="P577" s="57">
        <v>0</v>
      </c>
      <c r="Q577" s="57">
        <v>0</v>
      </c>
      <c r="R577" s="54"/>
      <c r="S577" s="55">
        <v>11</v>
      </c>
      <c r="T577" s="56"/>
      <c r="U577" s="57">
        <f t="shared" si="294"/>
        <v>0</v>
      </c>
      <c r="V577" s="57">
        <v>10</v>
      </c>
      <c r="W577" s="90">
        <v>7</v>
      </c>
      <c r="X577" s="56"/>
      <c r="Y577" s="91">
        <f t="shared" si="295"/>
        <v>0</v>
      </c>
      <c r="Z577" s="58"/>
      <c r="AA577" s="59"/>
      <c r="AB577" s="59">
        <v>0</v>
      </c>
      <c r="AC577" s="60">
        <f t="shared" si="296"/>
        <v>236</v>
      </c>
      <c r="AD577" s="60"/>
      <c r="AE577" s="61">
        <f t="shared" si="318"/>
        <v>4.72</v>
      </c>
      <c r="AF577" s="61">
        <v>0</v>
      </c>
      <c r="AG577" s="61">
        <v>0</v>
      </c>
      <c r="AH577" s="92"/>
      <c r="AI577" s="112">
        <v>100</v>
      </c>
      <c r="AJ577" s="93">
        <f t="shared" si="297"/>
        <v>131.28</v>
      </c>
      <c r="AK577" s="94"/>
      <c r="AL577" s="62"/>
      <c r="AM577" s="63">
        <f t="shared" si="298"/>
        <v>100</v>
      </c>
      <c r="AN577" s="63">
        <f t="shared" si="299"/>
        <v>1</v>
      </c>
      <c r="AO577" s="63">
        <f t="shared" si="300"/>
        <v>0</v>
      </c>
      <c r="AP577" s="63"/>
      <c r="AQ577" s="63">
        <f t="shared" si="301"/>
        <v>20</v>
      </c>
      <c r="AR577" s="63">
        <f t="shared" si="302"/>
        <v>1</v>
      </c>
      <c r="AS577" s="63">
        <f t="shared" si="303"/>
        <v>10</v>
      </c>
      <c r="AT577" s="63">
        <f t="shared" si="304"/>
        <v>1</v>
      </c>
      <c r="AU577" s="63">
        <f t="shared" si="305"/>
        <v>0</v>
      </c>
      <c r="AV577" s="63">
        <f t="shared" si="306"/>
        <v>0</v>
      </c>
      <c r="AW577" s="63">
        <f t="shared" si="307"/>
        <v>1</v>
      </c>
      <c r="AX577" s="63">
        <f t="shared" si="308"/>
        <v>1</v>
      </c>
      <c r="AY577" s="64">
        <f t="shared" si="309"/>
        <v>0.28000000000000114</v>
      </c>
      <c r="AZ577" s="65">
        <f t="shared" si="310"/>
        <v>131.28</v>
      </c>
      <c r="BA577" s="45"/>
      <c r="BB577" s="66">
        <f t="shared" si="311"/>
        <v>131.28</v>
      </c>
      <c r="BC577" s="62">
        <f t="shared" si="312"/>
        <v>31.28</v>
      </c>
      <c r="BD577" s="62">
        <f t="shared" si="313"/>
        <v>31.28</v>
      </c>
      <c r="BE577" s="62">
        <f t="shared" si="314"/>
        <v>11.280000000000001</v>
      </c>
      <c r="BF577" s="62">
        <f t="shared" si="315"/>
        <v>1.2800000000000011</v>
      </c>
      <c r="BG577" s="62">
        <f t="shared" si="316"/>
        <v>1.2800000000000011</v>
      </c>
      <c r="BH577" s="62">
        <f t="shared" si="317"/>
        <v>0.28000000000000114</v>
      </c>
      <c r="BI577" s="62"/>
    </row>
    <row r="578" spans="1:61" ht="30" customHeight="1">
      <c r="A578" s="83">
        <v>566</v>
      </c>
      <c r="B578" s="50">
        <v>3507</v>
      </c>
      <c r="C578" s="84" t="s">
        <v>538</v>
      </c>
      <c r="D578" s="84" t="s">
        <v>927</v>
      </c>
      <c r="E578" s="85" t="s">
        <v>1143</v>
      </c>
      <c r="F578" s="68">
        <v>41153</v>
      </c>
      <c r="G578" s="51">
        <v>208</v>
      </c>
      <c r="H578" s="52">
        <v>26</v>
      </c>
      <c r="I578" s="53">
        <f t="shared" si="290"/>
        <v>208</v>
      </c>
      <c r="J578" s="86"/>
      <c r="K578" s="87">
        <f t="shared" si="291"/>
        <v>0</v>
      </c>
      <c r="L578" s="86"/>
      <c r="M578" s="88">
        <f t="shared" si="292"/>
        <v>0</v>
      </c>
      <c r="N578" s="89"/>
      <c r="O578" s="87">
        <f t="shared" si="293"/>
        <v>0</v>
      </c>
      <c r="P578" s="57">
        <v>0</v>
      </c>
      <c r="Q578" s="57">
        <v>0</v>
      </c>
      <c r="R578" s="54"/>
      <c r="S578" s="55">
        <v>11</v>
      </c>
      <c r="T578" s="56"/>
      <c r="U578" s="57">
        <f t="shared" si="294"/>
        <v>0</v>
      </c>
      <c r="V578" s="57">
        <v>9.6150000000000002</v>
      </c>
      <c r="W578" s="90">
        <v>7</v>
      </c>
      <c r="X578" s="56">
        <v>8</v>
      </c>
      <c r="Y578" s="91">
        <f t="shared" si="295"/>
        <v>8</v>
      </c>
      <c r="Z578" s="58"/>
      <c r="AA578" s="59"/>
      <c r="AB578" s="59">
        <v>0</v>
      </c>
      <c r="AC578" s="60">
        <f t="shared" si="296"/>
        <v>227.61500000000001</v>
      </c>
      <c r="AD578" s="60"/>
      <c r="AE578" s="61">
        <f t="shared" si="318"/>
        <v>4.5523000000000007</v>
      </c>
      <c r="AF578" s="61">
        <v>0</v>
      </c>
      <c r="AG578" s="61">
        <v>0</v>
      </c>
      <c r="AH578" s="92"/>
      <c r="AI578" s="112">
        <v>100</v>
      </c>
      <c r="AJ578" s="93">
        <f t="shared" si="297"/>
        <v>123.06270000000001</v>
      </c>
      <c r="AK578" s="94"/>
      <c r="AL578" s="62"/>
      <c r="AM578" s="63">
        <f t="shared" si="298"/>
        <v>100</v>
      </c>
      <c r="AN578" s="63">
        <f t="shared" si="299"/>
        <v>1</v>
      </c>
      <c r="AO578" s="63">
        <f t="shared" si="300"/>
        <v>0</v>
      </c>
      <c r="AP578" s="63"/>
      <c r="AQ578" s="63">
        <f t="shared" si="301"/>
        <v>20</v>
      </c>
      <c r="AR578" s="63">
        <f t="shared" si="302"/>
        <v>1</v>
      </c>
      <c r="AS578" s="63">
        <f t="shared" si="303"/>
        <v>0</v>
      </c>
      <c r="AT578" s="63">
        <f t="shared" si="304"/>
        <v>0</v>
      </c>
      <c r="AU578" s="63">
        <f t="shared" si="305"/>
        <v>0</v>
      </c>
      <c r="AV578" s="63">
        <f t="shared" si="306"/>
        <v>0</v>
      </c>
      <c r="AW578" s="63">
        <f t="shared" si="307"/>
        <v>3</v>
      </c>
      <c r="AX578" s="63">
        <f t="shared" si="308"/>
        <v>3</v>
      </c>
      <c r="AY578" s="64">
        <f t="shared" si="309"/>
        <v>6.2700000000006639E-2</v>
      </c>
      <c r="AZ578" s="65">
        <f t="shared" si="310"/>
        <v>123.06270000000001</v>
      </c>
      <c r="BA578" s="45"/>
      <c r="BB578" s="66">
        <f t="shared" si="311"/>
        <v>123.06270000000001</v>
      </c>
      <c r="BC578" s="62">
        <f t="shared" si="312"/>
        <v>23.062700000000007</v>
      </c>
      <c r="BD578" s="62">
        <f t="shared" si="313"/>
        <v>23.062700000000007</v>
      </c>
      <c r="BE578" s="62">
        <f t="shared" si="314"/>
        <v>3.0627000000000066</v>
      </c>
      <c r="BF578" s="62">
        <f t="shared" si="315"/>
        <v>3.0627000000000066</v>
      </c>
      <c r="BG578" s="62">
        <f t="shared" si="316"/>
        <v>3.0627000000000066</v>
      </c>
      <c r="BH578" s="62">
        <f t="shared" si="317"/>
        <v>6.2700000000006639E-2</v>
      </c>
      <c r="BI578" s="62"/>
    </row>
    <row r="579" spans="1:61" ht="30" customHeight="1">
      <c r="A579" s="83">
        <v>567</v>
      </c>
      <c r="B579" s="50">
        <v>4311</v>
      </c>
      <c r="C579" s="84" t="s">
        <v>807</v>
      </c>
      <c r="D579" s="84" t="s">
        <v>110</v>
      </c>
      <c r="E579" s="85" t="s">
        <v>1143</v>
      </c>
      <c r="F579" s="68">
        <v>41609</v>
      </c>
      <c r="G579" s="51">
        <v>208</v>
      </c>
      <c r="H579" s="52">
        <v>26</v>
      </c>
      <c r="I579" s="53">
        <f t="shared" ref="I579:I642" si="319">G579/IF(H579&gt;26,30,26)*H579</f>
        <v>208</v>
      </c>
      <c r="J579" s="86"/>
      <c r="K579" s="87">
        <f t="shared" ref="K579:K642" si="320">G579/26/8*1.5*J579</f>
        <v>0</v>
      </c>
      <c r="L579" s="86"/>
      <c r="M579" s="88">
        <f t="shared" ref="M579:M642" si="321">G579/26/8*2*L579</f>
        <v>0</v>
      </c>
      <c r="N579" s="89"/>
      <c r="O579" s="87">
        <f t="shared" ref="O579:O642" si="322">(G579/26/8*2)*N579</f>
        <v>0</v>
      </c>
      <c r="P579" s="57">
        <v>0</v>
      </c>
      <c r="Q579" s="57">
        <v>0</v>
      </c>
      <c r="R579" s="54"/>
      <c r="S579" s="55">
        <v>11</v>
      </c>
      <c r="T579" s="56"/>
      <c r="U579" s="57">
        <f t="shared" ref="U579:U642" si="323">G579/26*T579</f>
        <v>0</v>
      </c>
      <c r="V579" s="57">
        <v>10</v>
      </c>
      <c r="W579" s="90">
        <v>7</v>
      </c>
      <c r="X579" s="56"/>
      <c r="Y579" s="91">
        <f t="shared" ref="Y579:Y642" si="324">G579/26/8*X579</f>
        <v>0</v>
      </c>
      <c r="Z579" s="58"/>
      <c r="AA579" s="59"/>
      <c r="AB579" s="59">
        <v>0</v>
      </c>
      <c r="AC579" s="60">
        <f t="shared" ref="AC579:AC642" si="325">I579+K579+M579+O579+P579+Q579+R579+S579+U579+V579+W579-Y579-Z579-AA579+AB579</f>
        <v>236</v>
      </c>
      <c r="AD579" s="60"/>
      <c r="AE579" s="61">
        <f t="shared" si="318"/>
        <v>4.72</v>
      </c>
      <c r="AF579" s="61">
        <v>0</v>
      </c>
      <c r="AG579" s="61">
        <v>0</v>
      </c>
      <c r="AH579" s="92"/>
      <c r="AI579" s="112">
        <v>100</v>
      </c>
      <c r="AJ579" s="93">
        <f t="shared" ref="AJ579:AJ642" si="326">AC579-AE579-AD579-AF579-AG579-AH579-AI579</f>
        <v>131.28</v>
      </c>
      <c r="AK579" s="94"/>
      <c r="AL579" s="62"/>
      <c r="AM579" s="63">
        <f t="shared" ref="AM579:AM642" si="327">100*AN579</f>
        <v>100</v>
      </c>
      <c r="AN579" s="63">
        <f t="shared" ref="AN579:AN642" si="328">INT(BB579/100)</f>
        <v>1</v>
      </c>
      <c r="AO579" s="63">
        <f t="shared" ref="AO579:AO642" si="329">50*AP579</f>
        <v>0</v>
      </c>
      <c r="AP579" s="63"/>
      <c r="AQ579" s="63">
        <f t="shared" ref="AQ579:AQ642" si="330">20*AR579</f>
        <v>20</v>
      </c>
      <c r="AR579" s="63">
        <f t="shared" ref="AR579:AR642" si="331">INT(BD579/20)</f>
        <v>1</v>
      </c>
      <c r="AS579" s="63">
        <f t="shared" ref="AS579:AS642" si="332">10*AT579</f>
        <v>10</v>
      </c>
      <c r="AT579" s="63">
        <f t="shared" ref="AT579:AT642" si="333">INT(BE579/10)</f>
        <v>1</v>
      </c>
      <c r="AU579" s="63">
        <f t="shared" ref="AU579:AU642" si="334">5*AV579</f>
        <v>0</v>
      </c>
      <c r="AV579" s="63">
        <f t="shared" ref="AV579:AV642" si="335">INT(BF579/5)</f>
        <v>0</v>
      </c>
      <c r="AW579" s="63">
        <f t="shared" ref="AW579:AW642" si="336">1*AX579</f>
        <v>1</v>
      </c>
      <c r="AX579" s="63">
        <f t="shared" ref="AX579:AX642" si="337">INT(BG579/1)</f>
        <v>1</v>
      </c>
      <c r="AY579" s="64">
        <f t="shared" ref="AY579:AY642" si="338">BH579</f>
        <v>0.28000000000000114</v>
      </c>
      <c r="AZ579" s="65">
        <f t="shared" ref="AZ579:AZ642" si="339">AM579+AO579+AQ579+AS579+AU579+AW579+AY579</f>
        <v>131.28</v>
      </c>
      <c r="BA579" s="45"/>
      <c r="BB579" s="66">
        <f t="shared" ref="BB579:BB642" si="340">AJ579-0</f>
        <v>131.28</v>
      </c>
      <c r="BC579" s="62">
        <f t="shared" ref="BC579:BC642" si="341">BB579-AM579</f>
        <v>31.28</v>
      </c>
      <c r="BD579" s="62">
        <f t="shared" ref="BD579:BD642" si="342">BC579-AO579</f>
        <v>31.28</v>
      </c>
      <c r="BE579" s="62">
        <f t="shared" ref="BE579:BE642" si="343">BD579-AQ579</f>
        <v>11.280000000000001</v>
      </c>
      <c r="BF579" s="62">
        <f t="shared" ref="BF579:BF642" si="344">BE579-AS579</f>
        <v>1.2800000000000011</v>
      </c>
      <c r="BG579" s="62">
        <f t="shared" ref="BG579:BG642" si="345">BF579-AU579</f>
        <v>1.2800000000000011</v>
      </c>
      <c r="BH579" s="62">
        <f t="shared" ref="BH579:BH642" si="346">BG579-AW579</f>
        <v>0.28000000000000114</v>
      </c>
      <c r="BI579" s="62"/>
    </row>
    <row r="580" spans="1:61" ht="30" customHeight="1">
      <c r="A580" s="83">
        <v>568</v>
      </c>
      <c r="B580" s="50">
        <v>5045</v>
      </c>
      <c r="C580" s="84" t="s">
        <v>1150</v>
      </c>
      <c r="D580" s="84" t="s">
        <v>552</v>
      </c>
      <c r="E580" s="85" t="s">
        <v>1143</v>
      </c>
      <c r="F580" s="68">
        <v>42006</v>
      </c>
      <c r="G580" s="51">
        <v>208</v>
      </c>
      <c r="H580" s="52">
        <v>26</v>
      </c>
      <c r="I580" s="53">
        <f t="shared" si="319"/>
        <v>208</v>
      </c>
      <c r="J580" s="86"/>
      <c r="K580" s="87">
        <f t="shared" si="320"/>
        <v>0</v>
      </c>
      <c r="L580" s="86"/>
      <c r="M580" s="88">
        <f t="shared" si="321"/>
        <v>0</v>
      </c>
      <c r="N580" s="89"/>
      <c r="O580" s="87">
        <f t="shared" si="322"/>
        <v>0</v>
      </c>
      <c r="P580" s="57">
        <v>0</v>
      </c>
      <c r="Q580" s="57">
        <v>0</v>
      </c>
      <c r="R580" s="54"/>
      <c r="S580" s="55">
        <v>11</v>
      </c>
      <c r="T580" s="56"/>
      <c r="U580" s="57">
        <f t="shared" si="323"/>
        <v>0</v>
      </c>
      <c r="V580" s="57">
        <v>10</v>
      </c>
      <c r="W580" s="90">
        <v>7</v>
      </c>
      <c r="X580" s="56"/>
      <c r="Y580" s="91">
        <f t="shared" si="324"/>
        <v>0</v>
      </c>
      <c r="Z580" s="58"/>
      <c r="AA580" s="59"/>
      <c r="AB580" s="59">
        <v>0</v>
      </c>
      <c r="AC580" s="60">
        <f t="shared" si="325"/>
        <v>236</v>
      </c>
      <c r="AD580" s="60"/>
      <c r="AE580" s="61">
        <f t="shared" si="318"/>
        <v>4.72</v>
      </c>
      <c r="AF580" s="61">
        <v>0</v>
      </c>
      <c r="AG580" s="61">
        <v>0</v>
      </c>
      <c r="AH580" s="92"/>
      <c r="AI580" s="112">
        <v>100</v>
      </c>
      <c r="AJ580" s="93">
        <f t="shared" si="326"/>
        <v>131.28</v>
      </c>
      <c r="AK580" s="94"/>
      <c r="AL580" s="62"/>
      <c r="AM580" s="63">
        <f t="shared" si="327"/>
        <v>100</v>
      </c>
      <c r="AN580" s="63">
        <f t="shared" si="328"/>
        <v>1</v>
      </c>
      <c r="AO580" s="63">
        <f t="shared" si="329"/>
        <v>0</v>
      </c>
      <c r="AP580" s="63"/>
      <c r="AQ580" s="63">
        <f t="shared" si="330"/>
        <v>20</v>
      </c>
      <c r="AR580" s="63">
        <f t="shared" si="331"/>
        <v>1</v>
      </c>
      <c r="AS580" s="63">
        <f t="shared" si="332"/>
        <v>10</v>
      </c>
      <c r="AT580" s="63">
        <f t="shared" si="333"/>
        <v>1</v>
      </c>
      <c r="AU580" s="63">
        <f t="shared" si="334"/>
        <v>0</v>
      </c>
      <c r="AV580" s="63">
        <f t="shared" si="335"/>
        <v>0</v>
      </c>
      <c r="AW580" s="63">
        <f t="shared" si="336"/>
        <v>1</v>
      </c>
      <c r="AX580" s="63">
        <f t="shared" si="337"/>
        <v>1</v>
      </c>
      <c r="AY580" s="64">
        <f t="shared" si="338"/>
        <v>0.28000000000000114</v>
      </c>
      <c r="AZ580" s="65">
        <f t="shared" si="339"/>
        <v>131.28</v>
      </c>
      <c r="BA580" s="45"/>
      <c r="BB580" s="66">
        <f t="shared" si="340"/>
        <v>131.28</v>
      </c>
      <c r="BC580" s="62">
        <f t="shared" si="341"/>
        <v>31.28</v>
      </c>
      <c r="BD580" s="62">
        <f t="shared" si="342"/>
        <v>31.28</v>
      </c>
      <c r="BE580" s="62">
        <f t="shared" si="343"/>
        <v>11.280000000000001</v>
      </c>
      <c r="BF580" s="62">
        <f t="shared" si="344"/>
        <v>1.2800000000000011</v>
      </c>
      <c r="BG580" s="62">
        <f t="shared" si="345"/>
        <v>1.2800000000000011</v>
      </c>
      <c r="BH580" s="62">
        <f t="shared" si="346"/>
        <v>0.28000000000000114</v>
      </c>
      <c r="BI580" s="62"/>
    </row>
    <row r="581" spans="1:61" ht="30" customHeight="1">
      <c r="A581" s="83">
        <v>569</v>
      </c>
      <c r="B581" s="50">
        <v>5165</v>
      </c>
      <c r="C581" s="84" t="s">
        <v>1131</v>
      </c>
      <c r="D581" s="84" t="s">
        <v>1151</v>
      </c>
      <c r="E581" s="85" t="s">
        <v>1143</v>
      </c>
      <c r="F581" s="68">
        <v>42037</v>
      </c>
      <c r="G581" s="51">
        <v>208</v>
      </c>
      <c r="H581" s="52">
        <v>26</v>
      </c>
      <c r="I581" s="53">
        <f t="shared" si="319"/>
        <v>208</v>
      </c>
      <c r="J581" s="86"/>
      <c r="K581" s="87">
        <f t="shared" si="320"/>
        <v>0</v>
      </c>
      <c r="L581" s="86"/>
      <c r="M581" s="88">
        <f t="shared" si="321"/>
        <v>0</v>
      </c>
      <c r="N581" s="89"/>
      <c r="O581" s="87">
        <f t="shared" si="322"/>
        <v>0</v>
      </c>
      <c r="P581" s="57">
        <v>0</v>
      </c>
      <c r="Q581" s="57">
        <v>0</v>
      </c>
      <c r="R581" s="54"/>
      <c r="S581" s="55">
        <v>10</v>
      </c>
      <c r="T581" s="56"/>
      <c r="U581" s="57">
        <f t="shared" si="323"/>
        <v>0</v>
      </c>
      <c r="V581" s="57">
        <v>10</v>
      </c>
      <c r="W581" s="90">
        <v>7</v>
      </c>
      <c r="X581" s="56"/>
      <c r="Y581" s="91">
        <f t="shared" si="324"/>
        <v>0</v>
      </c>
      <c r="Z581" s="58"/>
      <c r="AA581" s="59"/>
      <c r="AB581" s="59">
        <v>0</v>
      </c>
      <c r="AC581" s="60">
        <f t="shared" si="325"/>
        <v>235</v>
      </c>
      <c r="AD581" s="60"/>
      <c r="AE581" s="61">
        <f t="shared" si="318"/>
        <v>4.7</v>
      </c>
      <c r="AF581" s="61">
        <v>0</v>
      </c>
      <c r="AG581" s="61">
        <v>0</v>
      </c>
      <c r="AH581" s="92"/>
      <c r="AI581" s="112">
        <v>100</v>
      </c>
      <c r="AJ581" s="93">
        <f t="shared" si="326"/>
        <v>130.30000000000001</v>
      </c>
      <c r="AK581" s="94"/>
      <c r="AL581" s="62"/>
      <c r="AM581" s="63">
        <f t="shared" si="327"/>
        <v>100</v>
      </c>
      <c r="AN581" s="63">
        <f t="shared" si="328"/>
        <v>1</v>
      </c>
      <c r="AO581" s="63">
        <f t="shared" si="329"/>
        <v>0</v>
      </c>
      <c r="AP581" s="63"/>
      <c r="AQ581" s="63">
        <f t="shared" si="330"/>
        <v>20</v>
      </c>
      <c r="AR581" s="63">
        <f t="shared" si="331"/>
        <v>1</v>
      </c>
      <c r="AS581" s="63">
        <f t="shared" si="332"/>
        <v>10</v>
      </c>
      <c r="AT581" s="63">
        <f t="shared" si="333"/>
        <v>1</v>
      </c>
      <c r="AU581" s="63">
        <f t="shared" si="334"/>
        <v>0</v>
      </c>
      <c r="AV581" s="63">
        <f t="shared" si="335"/>
        <v>0</v>
      </c>
      <c r="AW581" s="63">
        <f t="shared" si="336"/>
        <v>0</v>
      </c>
      <c r="AX581" s="63">
        <f t="shared" si="337"/>
        <v>0</v>
      </c>
      <c r="AY581" s="64">
        <f t="shared" si="338"/>
        <v>0.30000000000001137</v>
      </c>
      <c r="AZ581" s="65">
        <f t="shared" si="339"/>
        <v>130.30000000000001</v>
      </c>
      <c r="BA581" s="45"/>
      <c r="BB581" s="66">
        <f t="shared" si="340"/>
        <v>130.30000000000001</v>
      </c>
      <c r="BC581" s="62">
        <f t="shared" si="341"/>
        <v>30.300000000000011</v>
      </c>
      <c r="BD581" s="62">
        <f t="shared" si="342"/>
        <v>30.300000000000011</v>
      </c>
      <c r="BE581" s="62">
        <f t="shared" si="343"/>
        <v>10.300000000000011</v>
      </c>
      <c r="BF581" s="62">
        <f t="shared" si="344"/>
        <v>0.30000000000001137</v>
      </c>
      <c r="BG581" s="62">
        <f t="shared" si="345"/>
        <v>0.30000000000001137</v>
      </c>
      <c r="BH581" s="62">
        <f t="shared" si="346"/>
        <v>0.30000000000001137</v>
      </c>
      <c r="BI581" s="62"/>
    </row>
    <row r="582" spans="1:61" ht="30" customHeight="1">
      <c r="A582" s="83">
        <v>570</v>
      </c>
      <c r="B582" s="50">
        <v>550</v>
      </c>
      <c r="C582" s="84" t="s">
        <v>464</v>
      </c>
      <c r="D582" s="84" t="s">
        <v>279</v>
      </c>
      <c r="E582" s="85" t="s">
        <v>1143</v>
      </c>
      <c r="F582" s="68">
        <v>36381</v>
      </c>
      <c r="G582" s="51">
        <v>208</v>
      </c>
      <c r="H582" s="52">
        <v>26</v>
      </c>
      <c r="I582" s="53">
        <f t="shared" si="319"/>
        <v>208</v>
      </c>
      <c r="J582" s="86"/>
      <c r="K582" s="87">
        <f t="shared" si="320"/>
        <v>0</v>
      </c>
      <c r="L582" s="86"/>
      <c r="M582" s="88">
        <f t="shared" si="321"/>
        <v>0</v>
      </c>
      <c r="N582" s="89"/>
      <c r="O582" s="87">
        <f t="shared" si="322"/>
        <v>0</v>
      </c>
      <c r="P582" s="57">
        <v>0</v>
      </c>
      <c r="Q582" s="57">
        <v>0</v>
      </c>
      <c r="R582" s="54"/>
      <c r="S582" s="55">
        <v>11</v>
      </c>
      <c r="T582" s="56"/>
      <c r="U582" s="57">
        <f t="shared" si="323"/>
        <v>0</v>
      </c>
      <c r="V582" s="57">
        <v>10</v>
      </c>
      <c r="W582" s="90">
        <v>7</v>
      </c>
      <c r="X582" s="56"/>
      <c r="Y582" s="91">
        <f t="shared" si="324"/>
        <v>0</v>
      </c>
      <c r="Z582" s="58"/>
      <c r="AA582" s="59"/>
      <c r="AB582" s="59">
        <v>0</v>
      </c>
      <c r="AC582" s="60">
        <f t="shared" si="325"/>
        <v>236</v>
      </c>
      <c r="AD582" s="60"/>
      <c r="AE582" s="61">
        <f t="shared" si="318"/>
        <v>4.72</v>
      </c>
      <c r="AF582" s="61">
        <v>0</v>
      </c>
      <c r="AG582" s="61">
        <v>0</v>
      </c>
      <c r="AH582" s="92"/>
      <c r="AI582" s="112">
        <v>100</v>
      </c>
      <c r="AJ582" s="93">
        <f t="shared" si="326"/>
        <v>131.28</v>
      </c>
      <c r="AK582" s="94"/>
      <c r="AL582" s="62"/>
      <c r="AM582" s="63">
        <f t="shared" si="327"/>
        <v>100</v>
      </c>
      <c r="AN582" s="63">
        <f t="shared" si="328"/>
        <v>1</v>
      </c>
      <c r="AO582" s="63">
        <f t="shared" si="329"/>
        <v>0</v>
      </c>
      <c r="AP582" s="63"/>
      <c r="AQ582" s="63">
        <f t="shared" si="330"/>
        <v>20</v>
      </c>
      <c r="AR582" s="63">
        <f t="shared" si="331"/>
        <v>1</v>
      </c>
      <c r="AS582" s="63">
        <f t="shared" si="332"/>
        <v>10</v>
      </c>
      <c r="AT582" s="63">
        <f t="shared" si="333"/>
        <v>1</v>
      </c>
      <c r="AU582" s="63">
        <f t="shared" si="334"/>
        <v>0</v>
      </c>
      <c r="AV582" s="63">
        <f t="shared" si="335"/>
        <v>0</v>
      </c>
      <c r="AW582" s="63">
        <f t="shared" si="336"/>
        <v>1</v>
      </c>
      <c r="AX582" s="63">
        <f t="shared" si="337"/>
        <v>1</v>
      </c>
      <c r="AY582" s="64">
        <f t="shared" si="338"/>
        <v>0.28000000000000114</v>
      </c>
      <c r="AZ582" s="65">
        <f t="shared" si="339"/>
        <v>131.28</v>
      </c>
      <c r="BA582" s="45"/>
      <c r="BB582" s="66">
        <f t="shared" si="340"/>
        <v>131.28</v>
      </c>
      <c r="BC582" s="62">
        <f t="shared" si="341"/>
        <v>31.28</v>
      </c>
      <c r="BD582" s="62">
        <f t="shared" si="342"/>
        <v>31.28</v>
      </c>
      <c r="BE582" s="62">
        <f t="shared" si="343"/>
        <v>11.280000000000001</v>
      </c>
      <c r="BF582" s="62">
        <f t="shared" si="344"/>
        <v>1.2800000000000011</v>
      </c>
      <c r="BG582" s="62">
        <f t="shared" si="345"/>
        <v>1.2800000000000011</v>
      </c>
      <c r="BH582" s="62">
        <f t="shared" si="346"/>
        <v>0.28000000000000114</v>
      </c>
      <c r="BI582" s="62"/>
    </row>
    <row r="583" spans="1:61" ht="30" customHeight="1">
      <c r="A583" s="83">
        <v>571</v>
      </c>
      <c r="B583" s="50">
        <v>5623</v>
      </c>
      <c r="C583" s="84" t="s">
        <v>495</v>
      </c>
      <c r="D583" s="84" t="s">
        <v>1152</v>
      </c>
      <c r="E583" s="85" t="s">
        <v>1143</v>
      </c>
      <c r="F583" s="68">
        <v>42278</v>
      </c>
      <c r="G583" s="51">
        <v>208</v>
      </c>
      <c r="H583" s="52">
        <v>26</v>
      </c>
      <c r="I583" s="53">
        <f t="shared" si="319"/>
        <v>208</v>
      </c>
      <c r="J583" s="86"/>
      <c r="K583" s="87">
        <f t="shared" si="320"/>
        <v>0</v>
      </c>
      <c r="L583" s="86"/>
      <c r="M583" s="88">
        <f t="shared" si="321"/>
        <v>0</v>
      </c>
      <c r="N583" s="89"/>
      <c r="O583" s="87">
        <f t="shared" si="322"/>
        <v>0</v>
      </c>
      <c r="P583" s="57">
        <v>0</v>
      </c>
      <c r="Q583" s="57">
        <v>0</v>
      </c>
      <c r="R583" s="54"/>
      <c r="S583" s="55">
        <v>10</v>
      </c>
      <c r="T583" s="56"/>
      <c r="U583" s="57">
        <f t="shared" si="323"/>
        <v>0</v>
      </c>
      <c r="V583" s="57">
        <v>9.7620000000000005</v>
      </c>
      <c r="W583" s="90">
        <v>7</v>
      </c>
      <c r="X583" s="56">
        <v>5</v>
      </c>
      <c r="Y583" s="91">
        <f t="shared" si="324"/>
        <v>5</v>
      </c>
      <c r="Z583" s="58"/>
      <c r="AA583" s="59"/>
      <c r="AB583" s="59">
        <v>0</v>
      </c>
      <c r="AC583" s="60">
        <f t="shared" si="325"/>
        <v>229.762</v>
      </c>
      <c r="AD583" s="60"/>
      <c r="AE583" s="61">
        <f t="shared" si="318"/>
        <v>4.5952400000000004</v>
      </c>
      <c r="AF583" s="61">
        <v>0</v>
      </c>
      <c r="AG583" s="61">
        <v>0</v>
      </c>
      <c r="AH583" s="92"/>
      <c r="AI583" s="112">
        <v>100</v>
      </c>
      <c r="AJ583" s="93">
        <f t="shared" si="326"/>
        <v>125.16676000000001</v>
      </c>
      <c r="AK583" s="94"/>
      <c r="AL583" s="62"/>
      <c r="AM583" s="63">
        <f t="shared" si="327"/>
        <v>100</v>
      </c>
      <c r="AN583" s="63">
        <f t="shared" si="328"/>
        <v>1</v>
      </c>
      <c r="AO583" s="63">
        <f t="shared" si="329"/>
        <v>0</v>
      </c>
      <c r="AP583" s="63"/>
      <c r="AQ583" s="63">
        <f t="shared" si="330"/>
        <v>20</v>
      </c>
      <c r="AR583" s="63">
        <f t="shared" si="331"/>
        <v>1</v>
      </c>
      <c r="AS583" s="63">
        <f t="shared" si="332"/>
        <v>0</v>
      </c>
      <c r="AT583" s="63">
        <f t="shared" si="333"/>
        <v>0</v>
      </c>
      <c r="AU583" s="63">
        <f t="shared" si="334"/>
        <v>5</v>
      </c>
      <c r="AV583" s="63">
        <f t="shared" si="335"/>
        <v>1</v>
      </c>
      <c r="AW583" s="63">
        <f t="shared" si="336"/>
        <v>0</v>
      </c>
      <c r="AX583" s="63">
        <f t="shared" si="337"/>
        <v>0</v>
      </c>
      <c r="AY583" s="64">
        <f t="shared" si="338"/>
        <v>0.16676000000001068</v>
      </c>
      <c r="AZ583" s="65">
        <f t="shared" si="339"/>
        <v>125.16676000000001</v>
      </c>
      <c r="BA583" s="45"/>
      <c r="BB583" s="66">
        <f t="shared" si="340"/>
        <v>125.16676000000001</v>
      </c>
      <c r="BC583" s="62">
        <f t="shared" si="341"/>
        <v>25.166760000000011</v>
      </c>
      <c r="BD583" s="62">
        <f t="shared" si="342"/>
        <v>25.166760000000011</v>
      </c>
      <c r="BE583" s="62">
        <f t="shared" si="343"/>
        <v>5.1667600000000107</v>
      </c>
      <c r="BF583" s="62">
        <f t="shared" si="344"/>
        <v>5.1667600000000107</v>
      </c>
      <c r="BG583" s="62">
        <f t="shared" si="345"/>
        <v>0.16676000000001068</v>
      </c>
      <c r="BH583" s="62">
        <f t="shared" si="346"/>
        <v>0.16676000000001068</v>
      </c>
      <c r="BI583" s="62"/>
    </row>
    <row r="584" spans="1:61" ht="30" customHeight="1">
      <c r="A584" s="83">
        <v>572</v>
      </c>
      <c r="B584" s="50">
        <v>5831</v>
      </c>
      <c r="C584" s="84" t="s">
        <v>113</v>
      </c>
      <c r="D584" s="84" t="s">
        <v>828</v>
      </c>
      <c r="E584" s="85" t="s">
        <v>1143</v>
      </c>
      <c r="F584" s="68">
        <v>42339</v>
      </c>
      <c r="G584" s="51">
        <v>208</v>
      </c>
      <c r="H584" s="52">
        <v>0</v>
      </c>
      <c r="I584" s="53">
        <f t="shared" si="319"/>
        <v>0</v>
      </c>
      <c r="J584" s="86"/>
      <c r="K584" s="87">
        <f t="shared" si="320"/>
        <v>0</v>
      </c>
      <c r="L584" s="86"/>
      <c r="M584" s="88">
        <f t="shared" si="321"/>
        <v>0</v>
      </c>
      <c r="N584" s="89"/>
      <c r="O584" s="87">
        <f t="shared" si="322"/>
        <v>0</v>
      </c>
      <c r="P584" s="57">
        <v>0</v>
      </c>
      <c r="Q584" s="57">
        <v>0</v>
      </c>
      <c r="R584" s="54"/>
      <c r="S584" s="55"/>
      <c r="T584" s="56"/>
      <c r="U584" s="57">
        <f t="shared" si="323"/>
        <v>0</v>
      </c>
      <c r="V584" s="57"/>
      <c r="W584" s="90"/>
      <c r="X584" s="56"/>
      <c r="Y584" s="91">
        <f t="shared" si="324"/>
        <v>0</v>
      </c>
      <c r="Z584" s="58"/>
      <c r="AA584" s="59"/>
      <c r="AB584" s="59"/>
      <c r="AC584" s="60">
        <f t="shared" si="325"/>
        <v>0</v>
      </c>
      <c r="AD584" s="60"/>
      <c r="AE584" s="61">
        <f t="shared" si="318"/>
        <v>0</v>
      </c>
      <c r="AF584" s="61">
        <v>0</v>
      </c>
      <c r="AG584" s="61">
        <v>0</v>
      </c>
      <c r="AH584" s="92"/>
      <c r="AI584" s="112">
        <v>0</v>
      </c>
      <c r="AJ584" s="93">
        <f t="shared" si="326"/>
        <v>0</v>
      </c>
      <c r="AK584" s="94"/>
      <c r="AL584" s="62"/>
      <c r="AM584" s="63">
        <f t="shared" si="327"/>
        <v>0</v>
      </c>
      <c r="AN584" s="63">
        <f t="shared" si="328"/>
        <v>0</v>
      </c>
      <c r="AO584" s="63">
        <f t="shared" si="329"/>
        <v>0</v>
      </c>
      <c r="AP584" s="63"/>
      <c r="AQ584" s="63">
        <f t="shared" si="330"/>
        <v>0</v>
      </c>
      <c r="AR584" s="63">
        <f t="shared" si="331"/>
        <v>0</v>
      </c>
      <c r="AS584" s="63">
        <f t="shared" si="332"/>
        <v>0</v>
      </c>
      <c r="AT584" s="63">
        <f t="shared" si="333"/>
        <v>0</v>
      </c>
      <c r="AU584" s="63">
        <f t="shared" si="334"/>
        <v>0</v>
      </c>
      <c r="AV584" s="63">
        <f t="shared" si="335"/>
        <v>0</v>
      </c>
      <c r="AW584" s="63">
        <f t="shared" si="336"/>
        <v>0</v>
      </c>
      <c r="AX584" s="63">
        <f t="shared" si="337"/>
        <v>0</v>
      </c>
      <c r="AY584" s="64">
        <f t="shared" si="338"/>
        <v>0</v>
      </c>
      <c r="AZ584" s="65">
        <f t="shared" si="339"/>
        <v>0</v>
      </c>
      <c r="BA584" s="45"/>
      <c r="BB584" s="66">
        <f t="shared" si="340"/>
        <v>0</v>
      </c>
      <c r="BC584" s="62">
        <f t="shared" si="341"/>
        <v>0</v>
      </c>
      <c r="BD584" s="62">
        <f t="shared" si="342"/>
        <v>0</v>
      </c>
      <c r="BE584" s="62">
        <f t="shared" si="343"/>
        <v>0</v>
      </c>
      <c r="BF584" s="62">
        <f t="shared" si="344"/>
        <v>0</v>
      </c>
      <c r="BG584" s="62">
        <f t="shared" si="345"/>
        <v>0</v>
      </c>
      <c r="BH584" s="62">
        <f t="shared" si="346"/>
        <v>0</v>
      </c>
      <c r="BI584" s="62"/>
    </row>
    <row r="585" spans="1:61" ht="30" customHeight="1">
      <c r="A585" s="83">
        <v>573</v>
      </c>
      <c r="B585" s="50">
        <v>6146</v>
      </c>
      <c r="C585" s="84" t="s">
        <v>517</v>
      </c>
      <c r="D585" s="84" t="s">
        <v>156</v>
      </c>
      <c r="E585" s="85" t="s">
        <v>1143</v>
      </c>
      <c r="F585" s="68">
        <v>42516</v>
      </c>
      <c r="G585" s="51">
        <v>208</v>
      </c>
      <c r="H585" s="52">
        <v>26</v>
      </c>
      <c r="I585" s="53">
        <f t="shared" si="319"/>
        <v>208</v>
      </c>
      <c r="J585" s="86"/>
      <c r="K585" s="87">
        <f t="shared" si="320"/>
        <v>0</v>
      </c>
      <c r="L585" s="86"/>
      <c r="M585" s="88">
        <f t="shared" si="321"/>
        <v>0</v>
      </c>
      <c r="N585" s="89"/>
      <c r="O585" s="87">
        <f t="shared" si="322"/>
        <v>0</v>
      </c>
      <c r="P585" s="57">
        <v>0</v>
      </c>
      <c r="Q585" s="57">
        <v>0</v>
      </c>
      <c r="R585" s="54"/>
      <c r="S585" s="55">
        <v>9</v>
      </c>
      <c r="T585" s="56"/>
      <c r="U585" s="57">
        <f t="shared" si="323"/>
        <v>0</v>
      </c>
      <c r="V585" s="57">
        <v>10</v>
      </c>
      <c r="W585" s="90">
        <v>7</v>
      </c>
      <c r="X585" s="56"/>
      <c r="Y585" s="91">
        <f t="shared" si="324"/>
        <v>0</v>
      </c>
      <c r="Z585" s="58"/>
      <c r="AA585" s="59"/>
      <c r="AB585" s="59">
        <v>0</v>
      </c>
      <c r="AC585" s="60">
        <f t="shared" si="325"/>
        <v>234</v>
      </c>
      <c r="AD585" s="60"/>
      <c r="AE585" s="61">
        <f t="shared" si="318"/>
        <v>4.68</v>
      </c>
      <c r="AF585" s="61">
        <v>0</v>
      </c>
      <c r="AG585" s="61">
        <v>0</v>
      </c>
      <c r="AH585" s="92"/>
      <c r="AI585" s="112">
        <v>100</v>
      </c>
      <c r="AJ585" s="93">
        <f t="shared" si="326"/>
        <v>129.32</v>
      </c>
      <c r="AK585" s="94"/>
      <c r="AL585" s="62"/>
      <c r="AM585" s="63">
        <f t="shared" si="327"/>
        <v>100</v>
      </c>
      <c r="AN585" s="63">
        <f t="shared" si="328"/>
        <v>1</v>
      </c>
      <c r="AO585" s="63">
        <f t="shared" si="329"/>
        <v>0</v>
      </c>
      <c r="AP585" s="63"/>
      <c r="AQ585" s="63">
        <f t="shared" si="330"/>
        <v>20</v>
      </c>
      <c r="AR585" s="63">
        <f t="shared" si="331"/>
        <v>1</v>
      </c>
      <c r="AS585" s="63">
        <f t="shared" si="332"/>
        <v>0</v>
      </c>
      <c r="AT585" s="63">
        <f t="shared" si="333"/>
        <v>0</v>
      </c>
      <c r="AU585" s="63">
        <f t="shared" si="334"/>
        <v>5</v>
      </c>
      <c r="AV585" s="63">
        <f t="shared" si="335"/>
        <v>1</v>
      </c>
      <c r="AW585" s="63">
        <f t="shared" si="336"/>
        <v>4</v>
      </c>
      <c r="AX585" s="63">
        <f t="shared" si="337"/>
        <v>4</v>
      </c>
      <c r="AY585" s="64">
        <f t="shared" si="338"/>
        <v>0.31999999999999318</v>
      </c>
      <c r="AZ585" s="65">
        <f t="shared" si="339"/>
        <v>129.32</v>
      </c>
      <c r="BA585" s="45"/>
      <c r="BB585" s="66">
        <f t="shared" si="340"/>
        <v>129.32</v>
      </c>
      <c r="BC585" s="62">
        <f t="shared" si="341"/>
        <v>29.319999999999993</v>
      </c>
      <c r="BD585" s="62">
        <f t="shared" si="342"/>
        <v>29.319999999999993</v>
      </c>
      <c r="BE585" s="62">
        <f t="shared" si="343"/>
        <v>9.3199999999999932</v>
      </c>
      <c r="BF585" s="62">
        <f t="shared" si="344"/>
        <v>9.3199999999999932</v>
      </c>
      <c r="BG585" s="62">
        <f t="shared" si="345"/>
        <v>4.3199999999999932</v>
      </c>
      <c r="BH585" s="62">
        <f t="shared" si="346"/>
        <v>0.31999999999999318</v>
      </c>
      <c r="BI585" s="62"/>
    </row>
    <row r="586" spans="1:61" ht="30" customHeight="1">
      <c r="A586" s="83">
        <v>574</v>
      </c>
      <c r="B586" s="50">
        <v>6421</v>
      </c>
      <c r="C586" s="84" t="s">
        <v>1153</v>
      </c>
      <c r="D586" s="84" t="s">
        <v>240</v>
      </c>
      <c r="E586" s="85" t="s">
        <v>1143</v>
      </c>
      <c r="F586" s="68">
        <v>42660</v>
      </c>
      <c r="G586" s="51">
        <v>208</v>
      </c>
      <c r="H586" s="52">
        <v>26</v>
      </c>
      <c r="I586" s="53">
        <f t="shared" si="319"/>
        <v>208</v>
      </c>
      <c r="J586" s="86"/>
      <c r="K586" s="87">
        <f t="shared" si="320"/>
        <v>0</v>
      </c>
      <c r="L586" s="86"/>
      <c r="M586" s="88">
        <f t="shared" si="321"/>
        <v>0</v>
      </c>
      <c r="N586" s="89"/>
      <c r="O586" s="87">
        <f t="shared" si="322"/>
        <v>0</v>
      </c>
      <c r="P586" s="57">
        <v>0</v>
      </c>
      <c r="Q586" s="57">
        <v>0</v>
      </c>
      <c r="R586" s="54"/>
      <c r="S586" s="55">
        <v>9</v>
      </c>
      <c r="T586" s="56"/>
      <c r="U586" s="57">
        <f t="shared" si="323"/>
        <v>0</v>
      </c>
      <c r="V586" s="57">
        <v>10</v>
      </c>
      <c r="W586" s="90">
        <v>7</v>
      </c>
      <c r="X586" s="56">
        <v>1.47</v>
      </c>
      <c r="Y586" s="91">
        <f t="shared" si="324"/>
        <v>1.47</v>
      </c>
      <c r="Z586" s="58"/>
      <c r="AA586" s="59"/>
      <c r="AB586" s="59">
        <v>0</v>
      </c>
      <c r="AC586" s="60">
        <f t="shared" si="325"/>
        <v>232.53</v>
      </c>
      <c r="AD586" s="60"/>
      <c r="AE586" s="61">
        <f t="shared" si="318"/>
        <v>4.6505999999999998</v>
      </c>
      <c r="AF586" s="61">
        <v>0</v>
      </c>
      <c r="AG586" s="61">
        <v>0</v>
      </c>
      <c r="AH586" s="92"/>
      <c r="AI586" s="112">
        <v>100</v>
      </c>
      <c r="AJ586" s="93">
        <f t="shared" si="326"/>
        <v>127.8794</v>
      </c>
      <c r="AK586" s="94"/>
      <c r="AL586" s="62"/>
      <c r="AM586" s="63">
        <f t="shared" si="327"/>
        <v>100</v>
      </c>
      <c r="AN586" s="63">
        <f t="shared" si="328"/>
        <v>1</v>
      </c>
      <c r="AO586" s="63">
        <f t="shared" si="329"/>
        <v>0</v>
      </c>
      <c r="AP586" s="63"/>
      <c r="AQ586" s="63">
        <f t="shared" si="330"/>
        <v>20</v>
      </c>
      <c r="AR586" s="63">
        <f t="shared" si="331"/>
        <v>1</v>
      </c>
      <c r="AS586" s="63">
        <f t="shared" si="332"/>
        <v>0</v>
      </c>
      <c r="AT586" s="63">
        <f t="shared" si="333"/>
        <v>0</v>
      </c>
      <c r="AU586" s="63">
        <f t="shared" si="334"/>
        <v>5</v>
      </c>
      <c r="AV586" s="63">
        <f t="shared" si="335"/>
        <v>1</v>
      </c>
      <c r="AW586" s="63">
        <f t="shared" si="336"/>
        <v>2</v>
      </c>
      <c r="AX586" s="63">
        <f t="shared" si="337"/>
        <v>2</v>
      </c>
      <c r="AY586" s="64">
        <f t="shared" si="338"/>
        <v>0.87940000000000396</v>
      </c>
      <c r="AZ586" s="65">
        <f t="shared" si="339"/>
        <v>127.8794</v>
      </c>
      <c r="BA586" s="45"/>
      <c r="BB586" s="66">
        <f t="shared" si="340"/>
        <v>127.8794</v>
      </c>
      <c r="BC586" s="62">
        <f t="shared" si="341"/>
        <v>27.879400000000004</v>
      </c>
      <c r="BD586" s="62">
        <f t="shared" si="342"/>
        <v>27.879400000000004</v>
      </c>
      <c r="BE586" s="62">
        <f t="shared" si="343"/>
        <v>7.879400000000004</v>
      </c>
      <c r="BF586" s="62">
        <f t="shared" si="344"/>
        <v>7.879400000000004</v>
      </c>
      <c r="BG586" s="62">
        <f t="shared" si="345"/>
        <v>2.879400000000004</v>
      </c>
      <c r="BH586" s="62">
        <f t="shared" si="346"/>
        <v>0.87940000000000396</v>
      </c>
      <c r="BI586" s="62"/>
    </row>
    <row r="587" spans="1:61" ht="30" customHeight="1">
      <c r="A587" s="83">
        <v>575</v>
      </c>
      <c r="B587" s="50">
        <v>6430</v>
      </c>
      <c r="C587" s="84" t="s">
        <v>297</v>
      </c>
      <c r="D587" s="84" t="s">
        <v>1083</v>
      </c>
      <c r="E587" s="85" t="s">
        <v>1143</v>
      </c>
      <c r="F587" s="68">
        <v>42661</v>
      </c>
      <c r="G587" s="51">
        <v>208</v>
      </c>
      <c r="H587" s="52">
        <v>26</v>
      </c>
      <c r="I587" s="53">
        <f t="shared" si="319"/>
        <v>208</v>
      </c>
      <c r="J587" s="86"/>
      <c r="K587" s="87">
        <f t="shared" si="320"/>
        <v>0</v>
      </c>
      <c r="L587" s="86"/>
      <c r="M587" s="88">
        <f t="shared" si="321"/>
        <v>0</v>
      </c>
      <c r="N587" s="89"/>
      <c r="O587" s="87">
        <f t="shared" si="322"/>
        <v>0</v>
      </c>
      <c r="P587" s="57">
        <v>0</v>
      </c>
      <c r="Q587" s="57">
        <v>0</v>
      </c>
      <c r="R587" s="54"/>
      <c r="S587" s="55">
        <v>9</v>
      </c>
      <c r="T587" s="56"/>
      <c r="U587" s="57">
        <f t="shared" si="323"/>
        <v>0</v>
      </c>
      <c r="V587" s="57">
        <v>9.6150000000000002</v>
      </c>
      <c r="W587" s="90">
        <v>7</v>
      </c>
      <c r="X587" s="56">
        <v>8</v>
      </c>
      <c r="Y587" s="91">
        <f t="shared" si="324"/>
        <v>8</v>
      </c>
      <c r="Z587" s="58"/>
      <c r="AA587" s="59"/>
      <c r="AB587" s="59">
        <v>0</v>
      </c>
      <c r="AC587" s="60">
        <f t="shared" si="325"/>
        <v>225.61500000000001</v>
      </c>
      <c r="AD587" s="60"/>
      <c r="AE587" s="61">
        <f t="shared" si="318"/>
        <v>4.5123000000000006</v>
      </c>
      <c r="AF587" s="61">
        <v>0</v>
      </c>
      <c r="AG587" s="61">
        <v>0</v>
      </c>
      <c r="AH587" s="92"/>
      <c r="AI587" s="112">
        <v>100</v>
      </c>
      <c r="AJ587" s="93">
        <f t="shared" si="326"/>
        <v>121.1027</v>
      </c>
      <c r="AK587" s="94"/>
      <c r="AL587" s="62"/>
      <c r="AM587" s="63">
        <f t="shared" si="327"/>
        <v>100</v>
      </c>
      <c r="AN587" s="63">
        <f t="shared" si="328"/>
        <v>1</v>
      </c>
      <c r="AO587" s="63">
        <f t="shared" si="329"/>
        <v>0</v>
      </c>
      <c r="AP587" s="63"/>
      <c r="AQ587" s="63">
        <f t="shared" si="330"/>
        <v>20</v>
      </c>
      <c r="AR587" s="63">
        <f t="shared" si="331"/>
        <v>1</v>
      </c>
      <c r="AS587" s="63">
        <f t="shared" si="332"/>
        <v>0</v>
      </c>
      <c r="AT587" s="63">
        <f t="shared" si="333"/>
        <v>0</v>
      </c>
      <c r="AU587" s="63">
        <f t="shared" si="334"/>
        <v>0</v>
      </c>
      <c r="AV587" s="63">
        <f t="shared" si="335"/>
        <v>0</v>
      </c>
      <c r="AW587" s="63">
        <f t="shared" si="336"/>
        <v>1</v>
      </c>
      <c r="AX587" s="63">
        <f t="shared" si="337"/>
        <v>1</v>
      </c>
      <c r="AY587" s="64">
        <f t="shared" si="338"/>
        <v>0.10269999999999868</v>
      </c>
      <c r="AZ587" s="65">
        <f t="shared" si="339"/>
        <v>121.1027</v>
      </c>
      <c r="BA587" s="45"/>
      <c r="BB587" s="66">
        <f t="shared" si="340"/>
        <v>121.1027</v>
      </c>
      <c r="BC587" s="62">
        <f t="shared" si="341"/>
        <v>21.102699999999999</v>
      </c>
      <c r="BD587" s="62">
        <f t="shared" si="342"/>
        <v>21.102699999999999</v>
      </c>
      <c r="BE587" s="62">
        <f t="shared" si="343"/>
        <v>1.1026999999999987</v>
      </c>
      <c r="BF587" s="62">
        <f t="shared" si="344"/>
        <v>1.1026999999999987</v>
      </c>
      <c r="BG587" s="62">
        <f t="shared" si="345"/>
        <v>1.1026999999999987</v>
      </c>
      <c r="BH587" s="62">
        <f t="shared" si="346"/>
        <v>0.10269999999999868</v>
      </c>
      <c r="BI587" s="62"/>
    </row>
    <row r="588" spans="1:61" ht="30" customHeight="1">
      <c r="A588" s="83">
        <v>576</v>
      </c>
      <c r="B588" s="50">
        <v>6580</v>
      </c>
      <c r="C588" s="84" t="s">
        <v>782</v>
      </c>
      <c r="D588" s="84" t="s">
        <v>101</v>
      </c>
      <c r="E588" s="85" t="s">
        <v>1143</v>
      </c>
      <c r="F588" s="68">
        <v>42710</v>
      </c>
      <c r="G588" s="51">
        <v>208</v>
      </c>
      <c r="H588" s="52">
        <v>26</v>
      </c>
      <c r="I588" s="53">
        <f t="shared" si="319"/>
        <v>208</v>
      </c>
      <c r="J588" s="86"/>
      <c r="K588" s="87">
        <f t="shared" si="320"/>
        <v>0</v>
      </c>
      <c r="L588" s="86"/>
      <c r="M588" s="88">
        <f t="shared" si="321"/>
        <v>0</v>
      </c>
      <c r="N588" s="89"/>
      <c r="O588" s="87">
        <f t="shared" si="322"/>
        <v>0</v>
      </c>
      <c r="P588" s="57">
        <v>0</v>
      </c>
      <c r="Q588" s="57">
        <v>0</v>
      </c>
      <c r="R588" s="54"/>
      <c r="S588" s="55">
        <v>9</v>
      </c>
      <c r="T588" s="56"/>
      <c r="U588" s="57">
        <f t="shared" si="323"/>
        <v>0</v>
      </c>
      <c r="V588" s="57">
        <v>10</v>
      </c>
      <c r="W588" s="90">
        <v>7</v>
      </c>
      <c r="X588" s="56">
        <v>1.04</v>
      </c>
      <c r="Y588" s="91">
        <f t="shared" si="324"/>
        <v>1.04</v>
      </c>
      <c r="Z588" s="58"/>
      <c r="AA588" s="59"/>
      <c r="AB588" s="59">
        <v>0</v>
      </c>
      <c r="AC588" s="60">
        <f t="shared" si="325"/>
        <v>232.96</v>
      </c>
      <c r="AD588" s="60"/>
      <c r="AE588" s="61">
        <f t="shared" si="318"/>
        <v>4.6592000000000002</v>
      </c>
      <c r="AF588" s="61">
        <v>0</v>
      </c>
      <c r="AG588" s="61">
        <v>0</v>
      </c>
      <c r="AH588" s="92"/>
      <c r="AI588" s="112">
        <v>100</v>
      </c>
      <c r="AJ588" s="93">
        <f t="shared" si="326"/>
        <v>128.30080000000001</v>
      </c>
      <c r="AK588" s="94"/>
      <c r="AL588" s="62"/>
      <c r="AM588" s="63">
        <f t="shared" si="327"/>
        <v>100</v>
      </c>
      <c r="AN588" s="63">
        <f t="shared" si="328"/>
        <v>1</v>
      </c>
      <c r="AO588" s="63">
        <f t="shared" si="329"/>
        <v>0</v>
      </c>
      <c r="AP588" s="63"/>
      <c r="AQ588" s="63">
        <f t="shared" si="330"/>
        <v>20</v>
      </c>
      <c r="AR588" s="63">
        <f t="shared" si="331"/>
        <v>1</v>
      </c>
      <c r="AS588" s="63">
        <f t="shared" si="332"/>
        <v>0</v>
      </c>
      <c r="AT588" s="63">
        <f t="shared" si="333"/>
        <v>0</v>
      </c>
      <c r="AU588" s="63">
        <f t="shared" si="334"/>
        <v>5</v>
      </c>
      <c r="AV588" s="63">
        <f t="shared" si="335"/>
        <v>1</v>
      </c>
      <c r="AW588" s="63">
        <f t="shared" si="336"/>
        <v>3</v>
      </c>
      <c r="AX588" s="63">
        <f t="shared" si="337"/>
        <v>3</v>
      </c>
      <c r="AY588" s="64">
        <f t="shared" si="338"/>
        <v>0.3008000000000095</v>
      </c>
      <c r="AZ588" s="65">
        <f t="shared" si="339"/>
        <v>128.30080000000001</v>
      </c>
      <c r="BA588" s="45"/>
      <c r="BB588" s="66">
        <f t="shared" si="340"/>
        <v>128.30080000000001</v>
      </c>
      <c r="BC588" s="62">
        <f t="shared" si="341"/>
        <v>28.30080000000001</v>
      </c>
      <c r="BD588" s="62">
        <f t="shared" si="342"/>
        <v>28.30080000000001</v>
      </c>
      <c r="BE588" s="62">
        <f t="shared" si="343"/>
        <v>8.3008000000000095</v>
      </c>
      <c r="BF588" s="62">
        <f t="shared" si="344"/>
        <v>8.3008000000000095</v>
      </c>
      <c r="BG588" s="62">
        <f t="shared" si="345"/>
        <v>3.3008000000000095</v>
      </c>
      <c r="BH588" s="62">
        <f t="shared" si="346"/>
        <v>0.3008000000000095</v>
      </c>
      <c r="BI588" s="62"/>
    </row>
    <row r="589" spans="1:61" ht="30" customHeight="1">
      <c r="A589" s="83">
        <v>577</v>
      </c>
      <c r="B589" s="50">
        <v>6660</v>
      </c>
      <c r="C589" s="84" t="s">
        <v>256</v>
      </c>
      <c r="D589" s="84" t="s">
        <v>471</v>
      </c>
      <c r="E589" s="85" t="s">
        <v>1143</v>
      </c>
      <c r="F589" s="68">
        <v>42758</v>
      </c>
      <c r="G589" s="51">
        <v>208</v>
      </c>
      <c r="H589" s="52">
        <v>26</v>
      </c>
      <c r="I589" s="53">
        <f t="shared" si="319"/>
        <v>208</v>
      </c>
      <c r="J589" s="86"/>
      <c r="K589" s="87">
        <f t="shared" si="320"/>
        <v>0</v>
      </c>
      <c r="L589" s="86"/>
      <c r="M589" s="88">
        <f t="shared" si="321"/>
        <v>0</v>
      </c>
      <c r="N589" s="89"/>
      <c r="O589" s="87">
        <f t="shared" si="322"/>
        <v>0</v>
      </c>
      <c r="P589" s="57">
        <v>0</v>
      </c>
      <c r="Q589" s="57">
        <v>0</v>
      </c>
      <c r="R589" s="54"/>
      <c r="S589" s="55">
        <v>9</v>
      </c>
      <c r="T589" s="56"/>
      <c r="U589" s="57">
        <f t="shared" si="323"/>
        <v>0</v>
      </c>
      <c r="V589" s="57">
        <v>9.6150000000000002</v>
      </c>
      <c r="W589" s="90">
        <v>7</v>
      </c>
      <c r="X589" s="56">
        <v>8</v>
      </c>
      <c r="Y589" s="91">
        <f t="shared" si="324"/>
        <v>8</v>
      </c>
      <c r="Z589" s="58"/>
      <c r="AA589" s="59"/>
      <c r="AB589" s="59">
        <v>0</v>
      </c>
      <c r="AC589" s="60">
        <f t="shared" si="325"/>
        <v>225.61500000000001</v>
      </c>
      <c r="AD589" s="60"/>
      <c r="AE589" s="61">
        <f t="shared" si="318"/>
        <v>4.5123000000000006</v>
      </c>
      <c r="AF589" s="61">
        <v>0</v>
      </c>
      <c r="AG589" s="61">
        <v>0</v>
      </c>
      <c r="AH589" s="92"/>
      <c r="AI589" s="112">
        <v>100</v>
      </c>
      <c r="AJ589" s="93">
        <f t="shared" si="326"/>
        <v>121.1027</v>
      </c>
      <c r="AK589" s="94"/>
      <c r="AL589" s="62"/>
      <c r="AM589" s="63">
        <f t="shared" si="327"/>
        <v>100</v>
      </c>
      <c r="AN589" s="63">
        <f t="shared" si="328"/>
        <v>1</v>
      </c>
      <c r="AO589" s="63">
        <f t="shared" si="329"/>
        <v>0</v>
      </c>
      <c r="AP589" s="63"/>
      <c r="AQ589" s="63">
        <f t="shared" si="330"/>
        <v>20</v>
      </c>
      <c r="AR589" s="63">
        <f t="shared" si="331"/>
        <v>1</v>
      </c>
      <c r="AS589" s="63">
        <f t="shared" si="332"/>
        <v>0</v>
      </c>
      <c r="AT589" s="63">
        <f t="shared" si="333"/>
        <v>0</v>
      </c>
      <c r="AU589" s="63">
        <f t="shared" si="334"/>
        <v>0</v>
      </c>
      <c r="AV589" s="63">
        <f t="shared" si="335"/>
        <v>0</v>
      </c>
      <c r="AW589" s="63">
        <f t="shared" si="336"/>
        <v>1</v>
      </c>
      <c r="AX589" s="63">
        <f t="shared" si="337"/>
        <v>1</v>
      </c>
      <c r="AY589" s="64">
        <f t="shared" si="338"/>
        <v>0.10269999999999868</v>
      </c>
      <c r="AZ589" s="65">
        <f t="shared" si="339"/>
        <v>121.1027</v>
      </c>
      <c r="BA589" s="45"/>
      <c r="BB589" s="66">
        <f t="shared" si="340"/>
        <v>121.1027</v>
      </c>
      <c r="BC589" s="62">
        <f t="shared" si="341"/>
        <v>21.102699999999999</v>
      </c>
      <c r="BD589" s="62">
        <f t="shared" si="342"/>
        <v>21.102699999999999</v>
      </c>
      <c r="BE589" s="62">
        <f t="shared" si="343"/>
        <v>1.1026999999999987</v>
      </c>
      <c r="BF589" s="62">
        <f t="shared" si="344"/>
        <v>1.1026999999999987</v>
      </c>
      <c r="BG589" s="62">
        <f t="shared" si="345"/>
        <v>1.1026999999999987</v>
      </c>
      <c r="BH589" s="62">
        <f t="shared" si="346"/>
        <v>0.10269999999999868</v>
      </c>
      <c r="BI589" s="62"/>
    </row>
    <row r="590" spans="1:61" ht="30" customHeight="1">
      <c r="A590" s="83">
        <v>578</v>
      </c>
      <c r="B590" s="50">
        <v>9555</v>
      </c>
      <c r="C590" s="84" t="s">
        <v>295</v>
      </c>
      <c r="D590" s="84" t="s">
        <v>565</v>
      </c>
      <c r="E590" s="85" t="s">
        <v>1143</v>
      </c>
      <c r="F590" s="68">
        <v>44044</v>
      </c>
      <c r="G590" s="51">
        <v>208</v>
      </c>
      <c r="H590" s="52">
        <v>26</v>
      </c>
      <c r="I590" s="53">
        <f t="shared" si="319"/>
        <v>208</v>
      </c>
      <c r="J590" s="86"/>
      <c r="K590" s="87">
        <f t="shared" si="320"/>
        <v>0</v>
      </c>
      <c r="L590" s="86"/>
      <c r="M590" s="88">
        <f t="shared" si="321"/>
        <v>0</v>
      </c>
      <c r="N590" s="89"/>
      <c r="O590" s="87">
        <f t="shared" si="322"/>
        <v>0</v>
      </c>
      <c r="P590" s="57">
        <v>0</v>
      </c>
      <c r="Q590" s="57">
        <v>0</v>
      </c>
      <c r="R590" s="54"/>
      <c r="S590" s="55">
        <v>5</v>
      </c>
      <c r="T590" s="56"/>
      <c r="U590" s="57">
        <f t="shared" si="323"/>
        <v>0</v>
      </c>
      <c r="V590" s="57">
        <v>10</v>
      </c>
      <c r="W590" s="90">
        <v>7</v>
      </c>
      <c r="X590" s="56"/>
      <c r="Y590" s="91">
        <f t="shared" si="324"/>
        <v>0</v>
      </c>
      <c r="Z590" s="58"/>
      <c r="AA590" s="59"/>
      <c r="AB590" s="59">
        <v>0</v>
      </c>
      <c r="AC590" s="60">
        <f t="shared" si="325"/>
        <v>230</v>
      </c>
      <c r="AD590" s="60"/>
      <c r="AE590" s="61">
        <f t="shared" si="318"/>
        <v>4.6000000000000005</v>
      </c>
      <c r="AF590" s="61">
        <v>0</v>
      </c>
      <c r="AG590" s="61">
        <v>0</v>
      </c>
      <c r="AH590" s="92"/>
      <c r="AI590" s="112">
        <v>100</v>
      </c>
      <c r="AJ590" s="93">
        <f t="shared" si="326"/>
        <v>125.4</v>
      </c>
      <c r="AK590" s="94"/>
      <c r="AL590" s="62"/>
      <c r="AM590" s="63">
        <f t="shared" si="327"/>
        <v>100</v>
      </c>
      <c r="AN590" s="63">
        <f t="shared" si="328"/>
        <v>1</v>
      </c>
      <c r="AO590" s="63">
        <f t="shared" si="329"/>
        <v>0</v>
      </c>
      <c r="AP590" s="63"/>
      <c r="AQ590" s="63">
        <f t="shared" si="330"/>
        <v>20</v>
      </c>
      <c r="AR590" s="63">
        <f t="shared" si="331"/>
        <v>1</v>
      </c>
      <c r="AS590" s="63">
        <f t="shared" si="332"/>
        <v>0</v>
      </c>
      <c r="AT590" s="63">
        <f t="shared" si="333"/>
        <v>0</v>
      </c>
      <c r="AU590" s="63">
        <f t="shared" si="334"/>
        <v>5</v>
      </c>
      <c r="AV590" s="63">
        <f t="shared" si="335"/>
        <v>1</v>
      </c>
      <c r="AW590" s="63">
        <f t="shared" si="336"/>
        <v>0</v>
      </c>
      <c r="AX590" s="63">
        <f t="shared" si="337"/>
        <v>0</v>
      </c>
      <c r="AY590" s="64">
        <f t="shared" si="338"/>
        <v>0.40000000000000568</v>
      </c>
      <c r="AZ590" s="65">
        <f t="shared" si="339"/>
        <v>125.4</v>
      </c>
      <c r="BA590" s="45"/>
      <c r="BB590" s="66">
        <f t="shared" si="340"/>
        <v>125.4</v>
      </c>
      <c r="BC590" s="62">
        <f t="shared" si="341"/>
        <v>25.400000000000006</v>
      </c>
      <c r="BD590" s="62">
        <f t="shared" si="342"/>
        <v>25.400000000000006</v>
      </c>
      <c r="BE590" s="62">
        <f t="shared" si="343"/>
        <v>5.4000000000000057</v>
      </c>
      <c r="BF590" s="62">
        <f t="shared" si="344"/>
        <v>5.4000000000000057</v>
      </c>
      <c r="BG590" s="62">
        <f t="shared" si="345"/>
        <v>0.40000000000000568</v>
      </c>
      <c r="BH590" s="62">
        <f t="shared" si="346"/>
        <v>0.40000000000000568</v>
      </c>
      <c r="BI590" s="62"/>
    </row>
    <row r="591" spans="1:61" ht="30" customHeight="1">
      <c r="A591" s="83">
        <v>579</v>
      </c>
      <c r="B591" s="50">
        <v>9556</v>
      </c>
      <c r="C591" s="84" t="s">
        <v>597</v>
      </c>
      <c r="D591" s="84" t="s">
        <v>1154</v>
      </c>
      <c r="E591" s="85" t="s">
        <v>1143</v>
      </c>
      <c r="F591" s="68">
        <v>44044</v>
      </c>
      <c r="G591" s="51">
        <v>208</v>
      </c>
      <c r="H591" s="52">
        <v>26</v>
      </c>
      <c r="I591" s="53">
        <f t="shared" si="319"/>
        <v>208</v>
      </c>
      <c r="J591" s="86"/>
      <c r="K591" s="87">
        <f t="shared" si="320"/>
        <v>0</v>
      </c>
      <c r="L591" s="86"/>
      <c r="M591" s="88">
        <f t="shared" si="321"/>
        <v>0</v>
      </c>
      <c r="N591" s="89"/>
      <c r="O591" s="87">
        <f t="shared" si="322"/>
        <v>0</v>
      </c>
      <c r="P591" s="57">
        <v>0</v>
      </c>
      <c r="Q591" s="57">
        <v>0</v>
      </c>
      <c r="R591" s="54"/>
      <c r="S591" s="55">
        <v>5</v>
      </c>
      <c r="T591" s="56"/>
      <c r="U591" s="57">
        <f t="shared" si="323"/>
        <v>0</v>
      </c>
      <c r="V591" s="57">
        <v>9.9499999999999993</v>
      </c>
      <c r="W591" s="90">
        <v>7</v>
      </c>
      <c r="X591" s="56">
        <v>1.08</v>
      </c>
      <c r="Y591" s="91">
        <f t="shared" si="324"/>
        <v>1.08</v>
      </c>
      <c r="Z591" s="58"/>
      <c r="AA591" s="59"/>
      <c r="AB591" s="59">
        <v>0</v>
      </c>
      <c r="AC591" s="60">
        <f t="shared" si="325"/>
        <v>228.86999999999998</v>
      </c>
      <c r="AD591" s="60"/>
      <c r="AE591" s="61">
        <f t="shared" si="318"/>
        <v>4.5773999999999999</v>
      </c>
      <c r="AF591" s="61">
        <v>0</v>
      </c>
      <c r="AG591" s="61">
        <v>0</v>
      </c>
      <c r="AH591" s="92"/>
      <c r="AI591" s="112">
        <v>100</v>
      </c>
      <c r="AJ591" s="93">
        <f t="shared" si="326"/>
        <v>124.29259999999996</v>
      </c>
      <c r="AK591" s="94"/>
      <c r="AL591" s="62"/>
      <c r="AM591" s="63">
        <f t="shared" si="327"/>
        <v>100</v>
      </c>
      <c r="AN591" s="63">
        <f t="shared" si="328"/>
        <v>1</v>
      </c>
      <c r="AO591" s="63">
        <f t="shared" si="329"/>
        <v>0</v>
      </c>
      <c r="AP591" s="63"/>
      <c r="AQ591" s="63">
        <f t="shared" si="330"/>
        <v>20</v>
      </c>
      <c r="AR591" s="63">
        <f t="shared" si="331"/>
        <v>1</v>
      </c>
      <c r="AS591" s="63">
        <f t="shared" si="332"/>
        <v>0</v>
      </c>
      <c r="AT591" s="63">
        <f t="shared" si="333"/>
        <v>0</v>
      </c>
      <c r="AU591" s="63">
        <f t="shared" si="334"/>
        <v>0</v>
      </c>
      <c r="AV591" s="63">
        <f t="shared" si="335"/>
        <v>0</v>
      </c>
      <c r="AW591" s="63">
        <f t="shared" si="336"/>
        <v>4</v>
      </c>
      <c r="AX591" s="63">
        <f t="shared" si="337"/>
        <v>4</v>
      </c>
      <c r="AY591" s="64">
        <f t="shared" si="338"/>
        <v>0.29259999999996467</v>
      </c>
      <c r="AZ591" s="65">
        <f t="shared" si="339"/>
        <v>124.29259999999996</v>
      </c>
      <c r="BA591" s="45"/>
      <c r="BB591" s="66">
        <f t="shared" si="340"/>
        <v>124.29259999999996</v>
      </c>
      <c r="BC591" s="62">
        <f t="shared" si="341"/>
        <v>24.292599999999965</v>
      </c>
      <c r="BD591" s="62">
        <f t="shared" si="342"/>
        <v>24.292599999999965</v>
      </c>
      <c r="BE591" s="62">
        <f t="shared" si="343"/>
        <v>4.2925999999999647</v>
      </c>
      <c r="BF591" s="62">
        <f t="shared" si="344"/>
        <v>4.2925999999999647</v>
      </c>
      <c r="BG591" s="62">
        <f t="shared" si="345"/>
        <v>4.2925999999999647</v>
      </c>
      <c r="BH591" s="62">
        <f t="shared" si="346"/>
        <v>0.29259999999996467</v>
      </c>
      <c r="BI591" s="62"/>
    </row>
    <row r="592" spans="1:61" ht="30" customHeight="1">
      <c r="A592" s="83">
        <v>580</v>
      </c>
      <c r="B592" s="50">
        <v>9666</v>
      </c>
      <c r="C592" s="84" t="s">
        <v>591</v>
      </c>
      <c r="D592" s="84" t="s">
        <v>1155</v>
      </c>
      <c r="E592" s="85" t="s">
        <v>1143</v>
      </c>
      <c r="F592" s="68">
        <v>44075</v>
      </c>
      <c r="G592" s="51">
        <v>208</v>
      </c>
      <c r="H592" s="52">
        <v>26</v>
      </c>
      <c r="I592" s="53">
        <f t="shared" si="319"/>
        <v>208</v>
      </c>
      <c r="J592" s="86"/>
      <c r="K592" s="87">
        <f t="shared" si="320"/>
        <v>0</v>
      </c>
      <c r="L592" s="86"/>
      <c r="M592" s="88">
        <f t="shared" si="321"/>
        <v>0</v>
      </c>
      <c r="N592" s="89"/>
      <c r="O592" s="87">
        <f t="shared" si="322"/>
        <v>0</v>
      </c>
      <c r="P592" s="57">
        <v>0</v>
      </c>
      <c r="Q592" s="57">
        <v>0</v>
      </c>
      <c r="R592" s="54"/>
      <c r="S592" s="55">
        <v>5</v>
      </c>
      <c r="T592" s="56"/>
      <c r="U592" s="57">
        <f t="shared" si="323"/>
        <v>0</v>
      </c>
      <c r="V592" s="57">
        <v>9.8770000000000007</v>
      </c>
      <c r="W592" s="90">
        <v>7</v>
      </c>
      <c r="X592" s="56">
        <v>2.5499999999999998</v>
      </c>
      <c r="Y592" s="91">
        <f t="shared" si="324"/>
        <v>2.5499999999999998</v>
      </c>
      <c r="Z592" s="58"/>
      <c r="AA592" s="59"/>
      <c r="AB592" s="59">
        <v>0</v>
      </c>
      <c r="AC592" s="60">
        <f t="shared" si="325"/>
        <v>227.327</v>
      </c>
      <c r="AD592" s="60"/>
      <c r="AE592" s="61">
        <f t="shared" si="318"/>
        <v>4.5465400000000002</v>
      </c>
      <c r="AF592" s="61">
        <v>0</v>
      </c>
      <c r="AG592" s="61">
        <v>0</v>
      </c>
      <c r="AH592" s="92"/>
      <c r="AI592" s="112">
        <v>100</v>
      </c>
      <c r="AJ592" s="93">
        <f t="shared" si="326"/>
        <v>122.78046000000001</v>
      </c>
      <c r="AK592" s="94"/>
      <c r="AL592" s="62"/>
      <c r="AM592" s="63">
        <f t="shared" si="327"/>
        <v>100</v>
      </c>
      <c r="AN592" s="63">
        <f t="shared" si="328"/>
        <v>1</v>
      </c>
      <c r="AO592" s="63">
        <f t="shared" si="329"/>
        <v>0</v>
      </c>
      <c r="AP592" s="63"/>
      <c r="AQ592" s="63">
        <f t="shared" si="330"/>
        <v>20</v>
      </c>
      <c r="AR592" s="63">
        <f t="shared" si="331"/>
        <v>1</v>
      </c>
      <c r="AS592" s="63">
        <f t="shared" si="332"/>
        <v>0</v>
      </c>
      <c r="AT592" s="63">
        <f t="shared" si="333"/>
        <v>0</v>
      </c>
      <c r="AU592" s="63">
        <f t="shared" si="334"/>
        <v>0</v>
      </c>
      <c r="AV592" s="63">
        <f t="shared" si="335"/>
        <v>0</v>
      </c>
      <c r="AW592" s="63">
        <f t="shared" si="336"/>
        <v>2</v>
      </c>
      <c r="AX592" s="63">
        <f t="shared" si="337"/>
        <v>2</v>
      </c>
      <c r="AY592" s="64">
        <f t="shared" si="338"/>
        <v>0.78046000000000504</v>
      </c>
      <c r="AZ592" s="65">
        <f t="shared" si="339"/>
        <v>122.78046000000001</v>
      </c>
      <c r="BA592" s="45"/>
      <c r="BB592" s="66">
        <f t="shared" si="340"/>
        <v>122.78046000000001</v>
      </c>
      <c r="BC592" s="62">
        <f t="shared" si="341"/>
        <v>22.780460000000005</v>
      </c>
      <c r="BD592" s="62">
        <f t="shared" si="342"/>
        <v>22.780460000000005</v>
      </c>
      <c r="BE592" s="62">
        <f t="shared" si="343"/>
        <v>2.780460000000005</v>
      </c>
      <c r="BF592" s="62">
        <f t="shared" si="344"/>
        <v>2.780460000000005</v>
      </c>
      <c r="BG592" s="62">
        <f t="shared" si="345"/>
        <v>2.780460000000005</v>
      </c>
      <c r="BH592" s="62">
        <f t="shared" si="346"/>
        <v>0.78046000000000504</v>
      </c>
      <c r="BI592" s="62"/>
    </row>
    <row r="593" spans="1:61" ht="30" customHeight="1">
      <c r="A593" s="83">
        <v>581</v>
      </c>
      <c r="B593" s="50" t="s">
        <v>1156</v>
      </c>
      <c r="C593" s="84" t="s">
        <v>1157</v>
      </c>
      <c r="D593" s="84" t="s">
        <v>1158</v>
      </c>
      <c r="E593" s="85" t="s">
        <v>1143</v>
      </c>
      <c r="F593" s="68">
        <v>45139</v>
      </c>
      <c r="G593" s="51">
        <v>208</v>
      </c>
      <c r="H593" s="52">
        <v>26</v>
      </c>
      <c r="I593" s="53">
        <f t="shared" si="319"/>
        <v>208</v>
      </c>
      <c r="J593" s="86"/>
      <c r="K593" s="87">
        <f t="shared" si="320"/>
        <v>0</v>
      </c>
      <c r="L593" s="86"/>
      <c r="M593" s="88">
        <f t="shared" si="321"/>
        <v>0</v>
      </c>
      <c r="N593" s="89"/>
      <c r="O593" s="87">
        <f t="shared" si="322"/>
        <v>0</v>
      </c>
      <c r="P593" s="57">
        <v>0</v>
      </c>
      <c r="Q593" s="57">
        <v>0</v>
      </c>
      <c r="R593" s="54"/>
      <c r="S593" s="55">
        <v>2</v>
      </c>
      <c r="T593" s="56"/>
      <c r="U593" s="57">
        <f t="shared" si="323"/>
        <v>0</v>
      </c>
      <c r="V593" s="57">
        <v>0</v>
      </c>
      <c r="W593" s="90">
        <v>7</v>
      </c>
      <c r="X593" s="56">
        <v>16</v>
      </c>
      <c r="Y593" s="91">
        <f t="shared" si="324"/>
        <v>16</v>
      </c>
      <c r="Z593" s="58"/>
      <c r="AA593" s="59"/>
      <c r="AB593" s="59">
        <v>0</v>
      </c>
      <c r="AC593" s="60">
        <f t="shared" si="325"/>
        <v>201</v>
      </c>
      <c r="AD593" s="60"/>
      <c r="AE593" s="61">
        <f t="shared" si="318"/>
        <v>4.0200000000000005</v>
      </c>
      <c r="AF593" s="61">
        <v>0</v>
      </c>
      <c r="AG593" s="61">
        <v>0</v>
      </c>
      <c r="AH593" s="92"/>
      <c r="AI593" s="112">
        <v>100</v>
      </c>
      <c r="AJ593" s="93">
        <f t="shared" si="326"/>
        <v>96.97999999999999</v>
      </c>
      <c r="AK593" s="94"/>
      <c r="AL593" s="62"/>
      <c r="AM593" s="63">
        <f t="shared" si="327"/>
        <v>0</v>
      </c>
      <c r="AN593" s="63">
        <f t="shared" si="328"/>
        <v>0</v>
      </c>
      <c r="AO593" s="63">
        <f t="shared" si="329"/>
        <v>0</v>
      </c>
      <c r="AP593" s="63"/>
      <c r="AQ593" s="63">
        <f t="shared" si="330"/>
        <v>80</v>
      </c>
      <c r="AR593" s="63">
        <f t="shared" si="331"/>
        <v>4</v>
      </c>
      <c r="AS593" s="63">
        <f t="shared" si="332"/>
        <v>10</v>
      </c>
      <c r="AT593" s="63">
        <f t="shared" si="333"/>
        <v>1</v>
      </c>
      <c r="AU593" s="63">
        <f t="shared" si="334"/>
        <v>5</v>
      </c>
      <c r="AV593" s="63">
        <f t="shared" si="335"/>
        <v>1</v>
      </c>
      <c r="AW593" s="63">
        <f t="shared" si="336"/>
        <v>1</v>
      </c>
      <c r="AX593" s="63">
        <f t="shared" si="337"/>
        <v>1</v>
      </c>
      <c r="AY593" s="64">
        <f t="shared" si="338"/>
        <v>0.97999999999998977</v>
      </c>
      <c r="AZ593" s="65">
        <f t="shared" si="339"/>
        <v>96.97999999999999</v>
      </c>
      <c r="BA593" s="45"/>
      <c r="BB593" s="66">
        <f t="shared" si="340"/>
        <v>96.97999999999999</v>
      </c>
      <c r="BC593" s="62">
        <f t="shared" si="341"/>
        <v>96.97999999999999</v>
      </c>
      <c r="BD593" s="62">
        <f t="shared" si="342"/>
        <v>96.97999999999999</v>
      </c>
      <c r="BE593" s="62">
        <f t="shared" si="343"/>
        <v>16.97999999999999</v>
      </c>
      <c r="BF593" s="62">
        <f t="shared" si="344"/>
        <v>6.9799999999999898</v>
      </c>
      <c r="BG593" s="62">
        <f t="shared" si="345"/>
        <v>1.9799999999999898</v>
      </c>
      <c r="BH593" s="62">
        <f t="shared" si="346"/>
        <v>0.97999999999998977</v>
      </c>
      <c r="BI593" s="62"/>
    </row>
    <row r="594" spans="1:61" ht="30" customHeight="1">
      <c r="A594" s="83">
        <v>582</v>
      </c>
      <c r="B594" s="50" t="s">
        <v>1159</v>
      </c>
      <c r="C594" s="84" t="s">
        <v>1160</v>
      </c>
      <c r="D594" s="84" t="s">
        <v>1161</v>
      </c>
      <c r="E594" s="85" t="s">
        <v>1143</v>
      </c>
      <c r="F594" s="68">
        <v>45139</v>
      </c>
      <c r="G594" s="51">
        <v>208</v>
      </c>
      <c r="H594" s="52">
        <v>26</v>
      </c>
      <c r="I594" s="53">
        <f t="shared" si="319"/>
        <v>208</v>
      </c>
      <c r="J594" s="86"/>
      <c r="K594" s="87">
        <f t="shared" si="320"/>
        <v>0</v>
      </c>
      <c r="L594" s="86"/>
      <c r="M594" s="88">
        <f t="shared" si="321"/>
        <v>0</v>
      </c>
      <c r="N594" s="89"/>
      <c r="O594" s="87">
        <f t="shared" si="322"/>
        <v>0</v>
      </c>
      <c r="P594" s="57">
        <v>0</v>
      </c>
      <c r="Q594" s="57">
        <v>0</v>
      </c>
      <c r="R594" s="54"/>
      <c r="S594" s="55">
        <v>2</v>
      </c>
      <c r="T594" s="56"/>
      <c r="U594" s="57">
        <f t="shared" si="323"/>
        <v>0</v>
      </c>
      <c r="V594" s="57">
        <v>9.2309999999999999</v>
      </c>
      <c r="W594" s="90">
        <v>7</v>
      </c>
      <c r="X594" s="56">
        <v>16</v>
      </c>
      <c r="Y594" s="91">
        <f t="shared" si="324"/>
        <v>16</v>
      </c>
      <c r="Z594" s="58"/>
      <c r="AA594" s="59"/>
      <c r="AB594" s="59">
        <v>0</v>
      </c>
      <c r="AC594" s="60">
        <f t="shared" si="325"/>
        <v>210.23099999999999</v>
      </c>
      <c r="AD594" s="60"/>
      <c r="AE594" s="61">
        <f t="shared" si="318"/>
        <v>4.2046200000000002</v>
      </c>
      <c r="AF594" s="61">
        <v>0</v>
      </c>
      <c r="AG594" s="61">
        <v>0</v>
      </c>
      <c r="AH594" s="92"/>
      <c r="AI594" s="112">
        <v>100</v>
      </c>
      <c r="AJ594" s="93">
        <f t="shared" si="326"/>
        <v>106.02637999999999</v>
      </c>
      <c r="AK594" s="94"/>
      <c r="AL594" s="62"/>
      <c r="AM594" s="63">
        <f t="shared" si="327"/>
        <v>100</v>
      </c>
      <c r="AN594" s="63">
        <f t="shared" si="328"/>
        <v>1</v>
      </c>
      <c r="AO594" s="63">
        <f t="shared" si="329"/>
        <v>0</v>
      </c>
      <c r="AP594" s="63"/>
      <c r="AQ594" s="63">
        <f t="shared" si="330"/>
        <v>0</v>
      </c>
      <c r="AR594" s="63">
        <f t="shared" si="331"/>
        <v>0</v>
      </c>
      <c r="AS594" s="63">
        <f t="shared" si="332"/>
        <v>0</v>
      </c>
      <c r="AT594" s="63">
        <f t="shared" si="333"/>
        <v>0</v>
      </c>
      <c r="AU594" s="63">
        <f t="shared" si="334"/>
        <v>5</v>
      </c>
      <c r="AV594" s="63">
        <f t="shared" si="335"/>
        <v>1</v>
      </c>
      <c r="AW594" s="63">
        <f t="shared" si="336"/>
        <v>1</v>
      </c>
      <c r="AX594" s="63">
        <f t="shared" si="337"/>
        <v>1</v>
      </c>
      <c r="AY594" s="64">
        <f t="shared" si="338"/>
        <v>2.6379999999988968E-2</v>
      </c>
      <c r="AZ594" s="65">
        <f t="shared" si="339"/>
        <v>106.02637999999999</v>
      </c>
      <c r="BA594" s="45"/>
      <c r="BB594" s="66">
        <f t="shared" si="340"/>
        <v>106.02637999999999</v>
      </c>
      <c r="BC594" s="62">
        <f t="shared" si="341"/>
        <v>6.026379999999989</v>
      </c>
      <c r="BD594" s="62">
        <f t="shared" si="342"/>
        <v>6.026379999999989</v>
      </c>
      <c r="BE594" s="62">
        <f t="shared" si="343"/>
        <v>6.026379999999989</v>
      </c>
      <c r="BF594" s="62">
        <f t="shared" si="344"/>
        <v>6.026379999999989</v>
      </c>
      <c r="BG594" s="62">
        <f t="shared" si="345"/>
        <v>1.026379999999989</v>
      </c>
      <c r="BH594" s="62">
        <f t="shared" si="346"/>
        <v>2.6379999999988968E-2</v>
      </c>
      <c r="BI594" s="62"/>
    </row>
    <row r="595" spans="1:61" ht="30" customHeight="1">
      <c r="A595" s="83">
        <v>583</v>
      </c>
      <c r="B595" s="50" t="s">
        <v>1162</v>
      </c>
      <c r="C595" s="84" t="s">
        <v>1163</v>
      </c>
      <c r="D595" s="84" t="s">
        <v>310</v>
      </c>
      <c r="E595" s="85" t="s">
        <v>1143</v>
      </c>
      <c r="F595" s="68">
        <v>45292</v>
      </c>
      <c r="G595" s="51">
        <v>208</v>
      </c>
      <c r="H595" s="52">
        <v>26</v>
      </c>
      <c r="I595" s="53">
        <f t="shared" si="319"/>
        <v>208</v>
      </c>
      <c r="J595" s="86"/>
      <c r="K595" s="87">
        <f t="shared" si="320"/>
        <v>0</v>
      </c>
      <c r="L595" s="86"/>
      <c r="M595" s="88">
        <f t="shared" si="321"/>
        <v>0</v>
      </c>
      <c r="N595" s="89"/>
      <c r="O595" s="87">
        <f t="shared" si="322"/>
        <v>0</v>
      </c>
      <c r="P595" s="57">
        <v>0</v>
      </c>
      <c r="Q595" s="57">
        <v>0</v>
      </c>
      <c r="R595" s="54"/>
      <c r="S595" s="55">
        <v>2</v>
      </c>
      <c r="T595" s="56"/>
      <c r="U595" s="57">
        <f t="shared" si="323"/>
        <v>0</v>
      </c>
      <c r="V595" s="57">
        <v>10</v>
      </c>
      <c r="W595" s="90">
        <v>7</v>
      </c>
      <c r="X595" s="56">
        <v>1.76</v>
      </c>
      <c r="Y595" s="91">
        <f t="shared" si="324"/>
        <v>1.76</v>
      </c>
      <c r="Z595" s="58"/>
      <c r="AA595" s="59"/>
      <c r="AB595" s="59">
        <v>0</v>
      </c>
      <c r="AC595" s="60">
        <f t="shared" si="325"/>
        <v>225.24</v>
      </c>
      <c r="AD595" s="60"/>
      <c r="AE595" s="61">
        <f t="shared" si="318"/>
        <v>4.5048000000000004</v>
      </c>
      <c r="AF595" s="61">
        <v>0</v>
      </c>
      <c r="AG595" s="61">
        <v>0</v>
      </c>
      <c r="AH595" s="92"/>
      <c r="AI595" s="112">
        <v>100</v>
      </c>
      <c r="AJ595" s="93">
        <f t="shared" si="326"/>
        <v>120.73520000000002</v>
      </c>
      <c r="AK595" s="94"/>
      <c r="AL595" s="62"/>
      <c r="AM595" s="63">
        <f t="shared" si="327"/>
        <v>100</v>
      </c>
      <c r="AN595" s="63">
        <f t="shared" si="328"/>
        <v>1</v>
      </c>
      <c r="AO595" s="63">
        <f t="shared" si="329"/>
        <v>0</v>
      </c>
      <c r="AP595" s="63"/>
      <c r="AQ595" s="63">
        <f t="shared" si="330"/>
        <v>20</v>
      </c>
      <c r="AR595" s="63">
        <f t="shared" si="331"/>
        <v>1</v>
      </c>
      <c r="AS595" s="63">
        <f t="shared" si="332"/>
        <v>0</v>
      </c>
      <c r="AT595" s="63">
        <f t="shared" si="333"/>
        <v>0</v>
      </c>
      <c r="AU595" s="63">
        <f t="shared" si="334"/>
        <v>0</v>
      </c>
      <c r="AV595" s="63">
        <f t="shared" si="335"/>
        <v>0</v>
      </c>
      <c r="AW595" s="63">
        <f t="shared" si="336"/>
        <v>0</v>
      </c>
      <c r="AX595" s="63">
        <f t="shared" si="337"/>
        <v>0</v>
      </c>
      <c r="AY595" s="64">
        <f t="shared" si="338"/>
        <v>0.73520000000002028</v>
      </c>
      <c r="AZ595" s="65">
        <f t="shared" si="339"/>
        <v>120.73520000000002</v>
      </c>
      <c r="BA595" s="45"/>
      <c r="BB595" s="66">
        <f t="shared" si="340"/>
        <v>120.73520000000002</v>
      </c>
      <c r="BC595" s="62">
        <f t="shared" si="341"/>
        <v>20.73520000000002</v>
      </c>
      <c r="BD595" s="62">
        <f t="shared" si="342"/>
        <v>20.73520000000002</v>
      </c>
      <c r="BE595" s="62">
        <f t="shared" si="343"/>
        <v>0.73520000000002028</v>
      </c>
      <c r="BF595" s="62">
        <f t="shared" si="344"/>
        <v>0.73520000000002028</v>
      </c>
      <c r="BG595" s="62">
        <f t="shared" si="345"/>
        <v>0.73520000000002028</v>
      </c>
      <c r="BH595" s="62">
        <f t="shared" si="346"/>
        <v>0.73520000000002028</v>
      </c>
      <c r="BI595" s="62"/>
    </row>
    <row r="596" spans="1:61" ht="30" customHeight="1">
      <c r="A596" s="83">
        <v>584</v>
      </c>
      <c r="B596" s="50" t="s">
        <v>1164</v>
      </c>
      <c r="C596" s="84" t="s">
        <v>1165</v>
      </c>
      <c r="D596" s="84" t="s">
        <v>922</v>
      </c>
      <c r="E596" s="85" t="s">
        <v>1143</v>
      </c>
      <c r="F596" s="68">
        <v>45292</v>
      </c>
      <c r="G596" s="51">
        <v>208</v>
      </c>
      <c r="H596" s="52">
        <v>26</v>
      </c>
      <c r="I596" s="53">
        <f t="shared" si="319"/>
        <v>208</v>
      </c>
      <c r="J596" s="86"/>
      <c r="K596" s="87">
        <f t="shared" si="320"/>
        <v>0</v>
      </c>
      <c r="L596" s="86"/>
      <c r="M596" s="88">
        <f t="shared" si="321"/>
        <v>0</v>
      </c>
      <c r="N596" s="89"/>
      <c r="O596" s="87">
        <f t="shared" si="322"/>
        <v>0</v>
      </c>
      <c r="P596" s="57">
        <v>0</v>
      </c>
      <c r="Q596" s="57">
        <v>0</v>
      </c>
      <c r="R596" s="54"/>
      <c r="S596" s="55">
        <v>2</v>
      </c>
      <c r="T596" s="56"/>
      <c r="U596" s="57">
        <f t="shared" si="323"/>
        <v>0</v>
      </c>
      <c r="V596" s="57">
        <v>10</v>
      </c>
      <c r="W596" s="90">
        <v>7</v>
      </c>
      <c r="X596" s="56"/>
      <c r="Y596" s="91">
        <f t="shared" si="324"/>
        <v>0</v>
      </c>
      <c r="Z596" s="58"/>
      <c r="AA596" s="59"/>
      <c r="AB596" s="59">
        <v>0</v>
      </c>
      <c r="AC596" s="60">
        <f t="shared" si="325"/>
        <v>227</v>
      </c>
      <c r="AD596" s="60"/>
      <c r="AE596" s="61">
        <f t="shared" si="318"/>
        <v>4.54</v>
      </c>
      <c r="AF596" s="61">
        <v>0</v>
      </c>
      <c r="AG596" s="61">
        <v>0</v>
      </c>
      <c r="AH596" s="92"/>
      <c r="AI596" s="112">
        <v>100</v>
      </c>
      <c r="AJ596" s="93">
        <f t="shared" si="326"/>
        <v>122.46000000000001</v>
      </c>
      <c r="AK596" s="94"/>
      <c r="AL596" s="62"/>
      <c r="AM596" s="63">
        <f t="shared" si="327"/>
        <v>100</v>
      </c>
      <c r="AN596" s="63">
        <f t="shared" si="328"/>
        <v>1</v>
      </c>
      <c r="AO596" s="63">
        <f t="shared" si="329"/>
        <v>0</v>
      </c>
      <c r="AP596" s="63"/>
      <c r="AQ596" s="63">
        <f t="shared" si="330"/>
        <v>20</v>
      </c>
      <c r="AR596" s="63">
        <f t="shared" si="331"/>
        <v>1</v>
      </c>
      <c r="AS596" s="63">
        <f t="shared" si="332"/>
        <v>0</v>
      </c>
      <c r="AT596" s="63">
        <f t="shared" si="333"/>
        <v>0</v>
      </c>
      <c r="AU596" s="63">
        <f t="shared" si="334"/>
        <v>0</v>
      </c>
      <c r="AV596" s="63">
        <f t="shared" si="335"/>
        <v>0</v>
      </c>
      <c r="AW596" s="63">
        <f t="shared" si="336"/>
        <v>2</v>
      </c>
      <c r="AX596" s="63">
        <f t="shared" si="337"/>
        <v>2</v>
      </c>
      <c r="AY596" s="64">
        <f t="shared" si="338"/>
        <v>0.46000000000000796</v>
      </c>
      <c r="AZ596" s="65">
        <f t="shared" si="339"/>
        <v>122.46000000000001</v>
      </c>
      <c r="BA596" s="45"/>
      <c r="BB596" s="66">
        <f t="shared" si="340"/>
        <v>122.46000000000001</v>
      </c>
      <c r="BC596" s="62">
        <f t="shared" si="341"/>
        <v>22.460000000000008</v>
      </c>
      <c r="BD596" s="62">
        <f t="shared" si="342"/>
        <v>22.460000000000008</v>
      </c>
      <c r="BE596" s="62">
        <f t="shared" si="343"/>
        <v>2.460000000000008</v>
      </c>
      <c r="BF596" s="62">
        <f t="shared" si="344"/>
        <v>2.460000000000008</v>
      </c>
      <c r="BG596" s="62">
        <f t="shared" si="345"/>
        <v>2.460000000000008</v>
      </c>
      <c r="BH596" s="62">
        <f t="shared" si="346"/>
        <v>0.46000000000000796</v>
      </c>
      <c r="BI596" s="62"/>
    </row>
    <row r="597" spans="1:61" ht="30" customHeight="1">
      <c r="A597" s="83">
        <v>585</v>
      </c>
      <c r="B597" s="50" t="s">
        <v>1166</v>
      </c>
      <c r="C597" s="84" t="s">
        <v>1167</v>
      </c>
      <c r="D597" s="84" t="s">
        <v>116</v>
      </c>
      <c r="E597" s="85" t="s">
        <v>1143</v>
      </c>
      <c r="F597" s="68">
        <v>45292</v>
      </c>
      <c r="G597" s="51">
        <v>208</v>
      </c>
      <c r="H597" s="52">
        <v>26</v>
      </c>
      <c r="I597" s="53">
        <f t="shared" si="319"/>
        <v>208</v>
      </c>
      <c r="J597" s="86"/>
      <c r="K597" s="87">
        <f t="shared" si="320"/>
        <v>0</v>
      </c>
      <c r="L597" s="86"/>
      <c r="M597" s="88">
        <f t="shared" si="321"/>
        <v>0</v>
      </c>
      <c r="N597" s="89"/>
      <c r="O597" s="87">
        <f t="shared" si="322"/>
        <v>0</v>
      </c>
      <c r="P597" s="57">
        <v>0</v>
      </c>
      <c r="Q597" s="57">
        <v>0</v>
      </c>
      <c r="R597" s="54"/>
      <c r="S597" s="55">
        <v>2</v>
      </c>
      <c r="T597" s="56"/>
      <c r="U597" s="57">
        <f t="shared" si="323"/>
        <v>0</v>
      </c>
      <c r="V597" s="57">
        <v>0</v>
      </c>
      <c r="W597" s="90">
        <v>7</v>
      </c>
      <c r="X597" s="56">
        <v>20.07</v>
      </c>
      <c r="Y597" s="91">
        <f t="shared" si="324"/>
        <v>20.07</v>
      </c>
      <c r="Z597" s="58"/>
      <c r="AA597" s="59"/>
      <c r="AB597" s="59">
        <v>0</v>
      </c>
      <c r="AC597" s="60">
        <f t="shared" si="325"/>
        <v>196.93</v>
      </c>
      <c r="AD597" s="60"/>
      <c r="AE597" s="61">
        <f t="shared" si="318"/>
        <v>3.9386000000000001</v>
      </c>
      <c r="AF597" s="61">
        <v>0</v>
      </c>
      <c r="AG597" s="61">
        <v>0</v>
      </c>
      <c r="AH597" s="92"/>
      <c r="AI597" s="112">
        <v>100</v>
      </c>
      <c r="AJ597" s="93">
        <f t="shared" si="326"/>
        <v>92.991399999999999</v>
      </c>
      <c r="AK597" s="94"/>
      <c r="AL597" s="62"/>
      <c r="AM597" s="63">
        <f t="shared" si="327"/>
        <v>0</v>
      </c>
      <c r="AN597" s="63">
        <f t="shared" si="328"/>
        <v>0</v>
      </c>
      <c r="AO597" s="63">
        <f t="shared" si="329"/>
        <v>0</v>
      </c>
      <c r="AP597" s="63"/>
      <c r="AQ597" s="63">
        <f t="shared" si="330"/>
        <v>80</v>
      </c>
      <c r="AR597" s="63">
        <f t="shared" si="331"/>
        <v>4</v>
      </c>
      <c r="AS597" s="63">
        <f t="shared" si="332"/>
        <v>10</v>
      </c>
      <c r="AT597" s="63">
        <f t="shared" si="333"/>
        <v>1</v>
      </c>
      <c r="AU597" s="63">
        <f t="shared" si="334"/>
        <v>0</v>
      </c>
      <c r="AV597" s="63">
        <f t="shared" si="335"/>
        <v>0</v>
      </c>
      <c r="AW597" s="63">
        <f t="shared" si="336"/>
        <v>2</v>
      </c>
      <c r="AX597" s="63">
        <f t="shared" si="337"/>
        <v>2</v>
      </c>
      <c r="AY597" s="64">
        <f t="shared" si="338"/>
        <v>0.99139999999999873</v>
      </c>
      <c r="AZ597" s="65">
        <f t="shared" si="339"/>
        <v>92.991399999999999</v>
      </c>
      <c r="BA597" s="45"/>
      <c r="BB597" s="66">
        <f t="shared" si="340"/>
        <v>92.991399999999999</v>
      </c>
      <c r="BC597" s="62">
        <f t="shared" si="341"/>
        <v>92.991399999999999</v>
      </c>
      <c r="BD597" s="62">
        <f t="shared" si="342"/>
        <v>92.991399999999999</v>
      </c>
      <c r="BE597" s="62">
        <f t="shared" si="343"/>
        <v>12.991399999999999</v>
      </c>
      <c r="BF597" s="62">
        <f t="shared" si="344"/>
        <v>2.9913999999999987</v>
      </c>
      <c r="BG597" s="62">
        <f t="shared" si="345"/>
        <v>2.9913999999999987</v>
      </c>
      <c r="BH597" s="62">
        <f t="shared" si="346"/>
        <v>0.99139999999999873</v>
      </c>
      <c r="BI597" s="62"/>
    </row>
    <row r="598" spans="1:61" ht="30" customHeight="1">
      <c r="A598" s="83">
        <v>586</v>
      </c>
      <c r="B598" s="50" t="s">
        <v>1168</v>
      </c>
      <c r="C598" s="84" t="s">
        <v>1169</v>
      </c>
      <c r="D598" s="84" t="s">
        <v>1170</v>
      </c>
      <c r="E598" s="85" t="s">
        <v>1143</v>
      </c>
      <c r="F598" s="68">
        <v>45413</v>
      </c>
      <c r="G598" s="51">
        <v>208</v>
      </c>
      <c r="H598" s="52">
        <v>26</v>
      </c>
      <c r="I598" s="53">
        <f t="shared" si="319"/>
        <v>208</v>
      </c>
      <c r="J598" s="86"/>
      <c r="K598" s="87">
        <f t="shared" si="320"/>
        <v>0</v>
      </c>
      <c r="L598" s="86"/>
      <c r="M598" s="88">
        <f t="shared" si="321"/>
        <v>0</v>
      </c>
      <c r="N598" s="89"/>
      <c r="O598" s="87">
        <f t="shared" si="322"/>
        <v>0</v>
      </c>
      <c r="P598" s="57">
        <v>0</v>
      </c>
      <c r="Q598" s="57">
        <v>0</v>
      </c>
      <c r="R598" s="54"/>
      <c r="S598" s="55">
        <v>0</v>
      </c>
      <c r="T598" s="56"/>
      <c r="U598" s="57">
        <f t="shared" si="323"/>
        <v>0</v>
      </c>
      <c r="V598" s="57">
        <v>9.6150000000000002</v>
      </c>
      <c r="W598" s="90">
        <v>7</v>
      </c>
      <c r="X598" s="56">
        <v>8</v>
      </c>
      <c r="Y598" s="91">
        <f t="shared" si="324"/>
        <v>8</v>
      </c>
      <c r="Z598" s="58"/>
      <c r="AA598" s="59"/>
      <c r="AB598" s="59">
        <v>0</v>
      </c>
      <c r="AC598" s="60">
        <f t="shared" si="325"/>
        <v>216.61500000000001</v>
      </c>
      <c r="AD598" s="60"/>
      <c r="AE598" s="61">
        <f t="shared" si="318"/>
        <v>4.3323</v>
      </c>
      <c r="AF598" s="61">
        <v>0</v>
      </c>
      <c r="AG598" s="61">
        <v>0</v>
      </c>
      <c r="AH598" s="92"/>
      <c r="AI598" s="112">
        <v>100</v>
      </c>
      <c r="AJ598" s="93">
        <f t="shared" si="326"/>
        <v>112.28270000000001</v>
      </c>
      <c r="AK598" s="94"/>
      <c r="AL598" s="62"/>
      <c r="AM598" s="63">
        <f t="shared" si="327"/>
        <v>100</v>
      </c>
      <c r="AN598" s="63">
        <f t="shared" si="328"/>
        <v>1</v>
      </c>
      <c r="AO598" s="63">
        <f t="shared" si="329"/>
        <v>0</v>
      </c>
      <c r="AP598" s="63"/>
      <c r="AQ598" s="63">
        <f t="shared" si="330"/>
        <v>0</v>
      </c>
      <c r="AR598" s="63">
        <f t="shared" si="331"/>
        <v>0</v>
      </c>
      <c r="AS598" s="63">
        <f t="shared" si="332"/>
        <v>10</v>
      </c>
      <c r="AT598" s="63">
        <f t="shared" si="333"/>
        <v>1</v>
      </c>
      <c r="AU598" s="63">
        <f t="shared" si="334"/>
        <v>0</v>
      </c>
      <c r="AV598" s="63">
        <f t="shared" si="335"/>
        <v>0</v>
      </c>
      <c r="AW598" s="63">
        <f t="shared" si="336"/>
        <v>2</v>
      </c>
      <c r="AX598" s="63">
        <f t="shared" si="337"/>
        <v>2</v>
      </c>
      <c r="AY598" s="64">
        <f t="shared" si="338"/>
        <v>0.2827000000000055</v>
      </c>
      <c r="AZ598" s="65">
        <f t="shared" si="339"/>
        <v>112.28270000000001</v>
      </c>
      <c r="BA598" s="45"/>
      <c r="BB598" s="66">
        <f t="shared" si="340"/>
        <v>112.28270000000001</v>
      </c>
      <c r="BC598" s="62">
        <f t="shared" si="341"/>
        <v>12.282700000000006</v>
      </c>
      <c r="BD598" s="62">
        <f t="shared" si="342"/>
        <v>12.282700000000006</v>
      </c>
      <c r="BE598" s="62">
        <f t="shared" si="343"/>
        <v>12.282700000000006</v>
      </c>
      <c r="BF598" s="62">
        <f t="shared" si="344"/>
        <v>2.2827000000000055</v>
      </c>
      <c r="BG598" s="62">
        <f t="shared" si="345"/>
        <v>2.2827000000000055</v>
      </c>
      <c r="BH598" s="62">
        <f t="shared" si="346"/>
        <v>0.2827000000000055</v>
      </c>
      <c r="BI598" s="62"/>
    </row>
    <row r="599" spans="1:61" ht="30" customHeight="1">
      <c r="A599" s="83">
        <v>587</v>
      </c>
      <c r="B599" s="50" t="s">
        <v>1171</v>
      </c>
      <c r="C599" s="84" t="s">
        <v>928</v>
      </c>
      <c r="D599" s="84" t="s">
        <v>1172</v>
      </c>
      <c r="E599" s="85" t="s">
        <v>1143</v>
      </c>
      <c r="F599" s="68">
        <v>45474</v>
      </c>
      <c r="G599" s="51">
        <v>208</v>
      </c>
      <c r="H599" s="52">
        <v>26</v>
      </c>
      <c r="I599" s="53">
        <f t="shared" si="319"/>
        <v>208</v>
      </c>
      <c r="J599" s="86"/>
      <c r="K599" s="87">
        <f t="shared" si="320"/>
        <v>0</v>
      </c>
      <c r="L599" s="86"/>
      <c r="M599" s="88">
        <f t="shared" si="321"/>
        <v>0</v>
      </c>
      <c r="N599" s="89"/>
      <c r="O599" s="87">
        <f t="shared" si="322"/>
        <v>0</v>
      </c>
      <c r="P599" s="57">
        <v>0</v>
      </c>
      <c r="Q599" s="57">
        <v>0</v>
      </c>
      <c r="R599" s="54"/>
      <c r="S599" s="55">
        <v>0</v>
      </c>
      <c r="T599" s="56"/>
      <c r="U599" s="57">
        <f t="shared" si="323"/>
        <v>0</v>
      </c>
      <c r="V599" s="57">
        <v>9.9</v>
      </c>
      <c r="W599" s="90">
        <v>7</v>
      </c>
      <c r="X599" s="56">
        <v>2.0499999999999998</v>
      </c>
      <c r="Y599" s="91">
        <f t="shared" si="324"/>
        <v>2.0499999999999998</v>
      </c>
      <c r="Z599" s="58"/>
      <c r="AA599" s="59"/>
      <c r="AB599" s="59">
        <v>0</v>
      </c>
      <c r="AC599" s="60">
        <f t="shared" si="325"/>
        <v>222.85</v>
      </c>
      <c r="AD599" s="60"/>
      <c r="AE599" s="61">
        <f t="shared" si="318"/>
        <v>4.4569999999999999</v>
      </c>
      <c r="AF599" s="61">
        <v>0</v>
      </c>
      <c r="AG599" s="61">
        <v>0</v>
      </c>
      <c r="AH599" s="92"/>
      <c r="AI599" s="112">
        <v>100</v>
      </c>
      <c r="AJ599" s="93">
        <f t="shared" si="326"/>
        <v>118.393</v>
      </c>
      <c r="AK599" s="94"/>
      <c r="AL599" s="62"/>
      <c r="AM599" s="63">
        <f t="shared" si="327"/>
        <v>100</v>
      </c>
      <c r="AN599" s="63">
        <f t="shared" si="328"/>
        <v>1</v>
      </c>
      <c r="AO599" s="63">
        <f t="shared" si="329"/>
        <v>0</v>
      </c>
      <c r="AP599" s="63"/>
      <c r="AQ599" s="63">
        <f t="shared" si="330"/>
        <v>0</v>
      </c>
      <c r="AR599" s="63">
        <f t="shared" si="331"/>
        <v>0</v>
      </c>
      <c r="AS599" s="63">
        <f t="shared" si="332"/>
        <v>10</v>
      </c>
      <c r="AT599" s="63">
        <f t="shared" si="333"/>
        <v>1</v>
      </c>
      <c r="AU599" s="63">
        <f t="shared" si="334"/>
        <v>5</v>
      </c>
      <c r="AV599" s="63">
        <f t="shared" si="335"/>
        <v>1</v>
      </c>
      <c r="AW599" s="63">
        <f t="shared" si="336"/>
        <v>3</v>
      </c>
      <c r="AX599" s="63">
        <f t="shared" si="337"/>
        <v>3</v>
      </c>
      <c r="AY599" s="64">
        <f t="shared" si="338"/>
        <v>0.39300000000000068</v>
      </c>
      <c r="AZ599" s="65">
        <f t="shared" si="339"/>
        <v>118.393</v>
      </c>
      <c r="BA599" s="45"/>
      <c r="BB599" s="66">
        <f t="shared" si="340"/>
        <v>118.393</v>
      </c>
      <c r="BC599" s="62">
        <f t="shared" si="341"/>
        <v>18.393000000000001</v>
      </c>
      <c r="BD599" s="62">
        <f t="shared" si="342"/>
        <v>18.393000000000001</v>
      </c>
      <c r="BE599" s="62">
        <f t="shared" si="343"/>
        <v>18.393000000000001</v>
      </c>
      <c r="BF599" s="62">
        <f t="shared" si="344"/>
        <v>8.3930000000000007</v>
      </c>
      <c r="BG599" s="62">
        <f t="shared" si="345"/>
        <v>3.3930000000000007</v>
      </c>
      <c r="BH599" s="62">
        <f t="shared" si="346"/>
        <v>0.39300000000000068</v>
      </c>
      <c r="BI599" s="62"/>
    </row>
    <row r="600" spans="1:61" ht="30" customHeight="1">
      <c r="A600" s="83">
        <v>588</v>
      </c>
      <c r="B600" s="50" t="s">
        <v>1173</v>
      </c>
      <c r="C600" s="84" t="s">
        <v>1174</v>
      </c>
      <c r="D600" s="84" t="s">
        <v>1175</v>
      </c>
      <c r="E600" s="85" t="s">
        <v>1143</v>
      </c>
      <c r="F600" s="68">
        <v>45491</v>
      </c>
      <c r="G600" s="51">
        <v>208</v>
      </c>
      <c r="H600" s="52">
        <v>26</v>
      </c>
      <c r="I600" s="53">
        <f t="shared" si="319"/>
        <v>208</v>
      </c>
      <c r="J600" s="86"/>
      <c r="K600" s="87">
        <f t="shared" si="320"/>
        <v>0</v>
      </c>
      <c r="L600" s="86"/>
      <c r="M600" s="88">
        <f t="shared" si="321"/>
        <v>0</v>
      </c>
      <c r="N600" s="89"/>
      <c r="O600" s="87">
        <f t="shared" si="322"/>
        <v>0</v>
      </c>
      <c r="P600" s="57">
        <v>0</v>
      </c>
      <c r="Q600" s="57">
        <v>0</v>
      </c>
      <c r="R600" s="54"/>
      <c r="S600" s="55">
        <v>0</v>
      </c>
      <c r="T600" s="56"/>
      <c r="U600" s="57">
        <f t="shared" si="323"/>
        <v>0</v>
      </c>
      <c r="V600" s="57">
        <v>9.7620000000000005</v>
      </c>
      <c r="W600" s="90">
        <v>7</v>
      </c>
      <c r="X600" s="56">
        <v>5</v>
      </c>
      <c r="Y600" s="91">
        <f t="shared" si="324"/>
        <v>5</v>
      </c>
      <c r="Z600" s="58"/>
      <c r="AA600" s="59"/>
      <c r="AB600" s="59">
        <v>0</v>
      </c>
      <c r="AC600" s="60">
        <f t="shared" si="325"/>
        <v>219.762</v>
      </c>
      <c r="AD600" s="60"/>
      <c r="AE600" s="61">
        <f t="shared" si="318"/>
        <v>4.3952400000000003</v>
      </c>
      <c r="AF600" s="61">
        <v>0</v>
      </c>
      <c r="AG600" s="61">
        <v>0</v>
      </c>
      <c r="AH600" s="92"/>
      <c r="AI600" s="112">
        <v>100</v>
      </c>
      <c r="AJ600" s="93">
        <f t="shared" si="326"/>
        <v>115.36676</v>
      </c>
      <c r="AK600" s="94"/>
      <c r="AL600" s="62"/>
      <c r="AM600" s="63">
        <f t="shared" si="327"/>
        <v>100</v>
      </c>
      <c r="AN600" s="63">
        <f t="shared" si="328"/>
        <v>1</v>
      </c>
      <c r="AO600" s="63">
        <f t="shared" si="329"/>
        <v>0</v>
      </c>
      <c r="AP600" s="63"/>
      <c r="AQ600" s="63">
        <f t="shared" si="330"/>
        <v>0</v>
      </c>
      <c r="AR600" s="63">
        <f t="shared" si="331"/>
        <v>0</v>
      </c>
      <c r="AS600" s="63">
        <f t="shared" si="332"/>
        <v>10</v>
      </c>
      <c r="AT600" s="63">
        <f t="shared" si="333"/>
        <v>1</v>
      </c>
      <c r="AU600" s="63">
        <f t="shared" si="334"/>
        <v>5</v>
      </c>
      <c r="AV600" s="63">
        <f t="shared" si="335"/>
        <v>1</v>
      </c>
      <c r="AW600" s="63">
        <f t="shared" si="336"/>
        <v>0</v>
      </c>
      <c r="AX600" s="63">
        <f t="shared" si="337"/>
        <v>0</v>
      </c>
      <c r="AY600" s="64">
        <f t="shared" si="338"/>
        <v>0.36675999999999931</v>
      </c>
      <c r="AZ600" s="65">
        <f t="shared" si="339"/>
        <v>115.36676</v>
      </c>
      <c r="BA600" s="45"/>
      <c r="BB600" s="66">
        <f t="shared" si="340"/>
        <v>115.36676</v>
      </c>
      <c r="BC600" s="62">
        <f t="shared" si="341"/>
        <v>15.366759999999999</v>
      </c>
      <c r="BD600" s="62">
        <f t="shared" si="342"/>
        <v>15.366759999999999</v>
      </c>
      <c r="BE600" s="62">
        <f t="shared" si="343"/>
        <v>15.366759999999999</v>
      </c>
      <c r="BF600" s="62">
        <f t="shared" si="344"/>
        <v>5.3667599999999993</v>
      </c>
      <c r="BG600" s="62">
        <f t="shared" si="345"/>
        <v>0.36675999999999931</v>
      </c>
      <c r="BH600" s="62">
        <f t="shared" si="346"/>
        <v>0.36675999999999931</v>
      </c>
      <c r="BI600" s="62"/>
    </row>
    <row r="601" spans="1:61" ht="30" customHeight="1">
      <c r="A601" s="83">
        <v>589</v>
      </c>
      <c r="B601" s="50" t="s">
        <v>1176</v>
      </c>
      <c r="C601" s="84" t="s">
        <v>187</v>
      </c>
      <c r="D601" s="84" t="s">
        <v>1177</v>
      </c>
      <c r="E601" s="85" t="s">
        <v>1143</v>
      </c>
      <c r="F601" s="68">
        <v>45505</v>
      </c>
      <c r="G601" s="51">
        <v>208</v>
      </c>
      <c r="H601" s="52">
        <v>26</v>
      </c>
      <c r="I601" s="53">
        <f t="shared" si="319"/>
        <v>208</v>
      </c>
      <c r="J601" s="86"/>
      <c r="K601" s="87">
        <f t="shared" si="320"/>
        <v>0</v>
      </c>
      <c r="L601" s="86"/>
      <c r="M601" s="88">
        <f t="shared" si="321"/>
        <v>0</v>
      </c>
      <c r="N601" s="89"/>
      <c r="O601" s="87">
        <f t="shared" si="322"/>
        <v>0</v>
      </c>
      <c r="P601" s="57">
        <v>0</v>
      </c>
      <c r="Q601" s="57">
        <v>0</v>
      </c>
      <c r="R601" s="54"/>
      <c r="S601" s="55">
        <v>0</v>
      </c>
      <c r="T601" s="56"/>
      <c r="U601" s="57">
        <f t="shared" si="323"/>
        <v>0</v>
      </c>
      <c r="V601" s="57">
        <v>10</v>
      </c>
      <c r="W601" s="90">
        <v>7</v>
      </c>
      <c r="X601" s="56"/>
      <c r="Y601" s="91">
        <f t="shared" si="324"/>
        <v>0</v>
      </c>
      <c r="Z601" s="58"/>
      <c r="AA601" s="59"/>
      <c r="AB601" s="59">
        <v>0</v>
      </c>
      <c r="AC601" s="60">
        <f t="shared" si="325"/>
        <v>225</v>
      </c>
      <c r="AD601" s="60"/>
      <c r="AE601" s="61">
        <f t="shared" si="318"/>
        <v>4.5</v>
      </c>
      <c r="AF601" s="61">
        <v>0</v>
      </c>
      <c r="AG601" s="61">
        <v>0</v>
      </c>
      <c r="AH601" s="92"/>
      <c r="AI601" s="112">
        <v>100</v>
      </c>
      <c r="AJ601" s="93">
        <f t="shared" si="326"/>
        <v>120.5</v>
      </c>
      <c r="AK601" s="94"/>
      <c r="AL601" s="62"/>
      <c r="AM601" s="63">
        <f t="shared" si="327"/>
        <v>100</v>
      </c>
      <c r="AN601" s="63">
        <f t="shared" si="328"/>
        <v>1</v>
      </c>
      <c r="AO601" s="63">
        <f t="shared" si="329"/>
        <v>0</v>
      </c>
      <c r="AP601" s="63"/>
      <c r="AQ601" s="63">
        <f t="shared" si="330"/>
        <v>20</v>
      </c>
      <c r="AR601" s="63">
        <f t="shared" si="331"/>
        <v>1</v>
      </c>
      <c r="AS601" s="63">
        <f t="shared" si="332"/>
        <v>0</v>
      </c>
      <c r="AT601" s="63">
        <f t="shared" si="333"/>
        <v>0</v>
      </c>
      <c r="AU601" s="63">
        <f t="shared" si="334"/>
        <v>0</v>
      </c>
      <c r="AV601" s="63">
        <f t="shared" si="335"/>
        <v>0</v>
      </c>
      <c r="AW601" s="63">
        <f t="shared" si="336"/>
        <v>0</v>
      </c>
      <c r="AX601" s="63">
        <f t="shared" si="337"/>
        <v>0</v>
      </c>
      <c r="AY601" s="64">
        <f t="shared" si="338"/>
        <v>0.5</v>
      </c>
      <c r="AZ601" s="65">
        <f t="shared" si="339"/>
        <v>120.5</v>
      </c>
      <c r="BA601" s="45"/>
      <c r="BB601" s="66">
        <f t="shared" si="340"/>
        <v>120.5</v>
      </c>
      <c r="BC601" s="62">
        <f t="shared" si="341"/>
        <v>20.5</v>
      </c>
      <c r="BD601" s="62">
        <f t="shared" si="342"/>
        <v>20.5</v>
      </c>
      <c r="BE601" s="62">
        <f t="shared" si="343"/>
        <v>0.5</v>
      </c>
      <c r="BF601" s="62">
        <f t="shared" si="344"/>
        <v>0.5</v>
      </c>
      <c r="BG601" s="62">
        <f t="shared" si="345"/>
        <v>0.5</v>
      </c>
      <c r="BH601" s="62">
        <f t="shared" si="346"/>
        <v>0.5</v>
      </c>
      <c r="BI601" s="62"/>
    </row>
    <row r="602" spans="1:61" ht="30" customHeight="1">
      <c r="A602" s="83">
        <v>590</v>
      </c>
      <c r="B602" s="50" t="s">
        <v>1178</v>
      </c>
      <c r="C602" s="84" t="s">
        <v>1179</v>
      </c>
      <c r="D602" s="84" t="s">
        <v>1180</v>
      </c>
      <c r="E602" s="85" t="s">
        <v>1143</v>
      </c>
      <c r="F602" s="68">
        <v>45516</v>
      </c>
      <c r="G602" s="51">
        <v>208</v>
      </c>
      <c r="H602" s="52">
        <v>26</v>
      </c>
      <c r="I602" s="53">
        <f t="shared" si="319"/>
        <v>208</v>
      </c>
      <c r="J602" s="86"/>
      <c r="K602" s="87">
        <f t="shared" si="320"/>
        <v>0</v>
      </c>
      <c r="L602" s="86"/>
      <c r="M602" s="88">
        <f t="shared" si="321"/>
        <v>0</v>
      </c>
      <c r="N602" s="89"/>
      <c r="O602" s="87">
        <f t="shared" si="322"/>
        <v>0</v>
      </c>
      <c r="P602" s="57">
        <v>0</v>
      </c>
      <c r="Q602" s="57">
        <v>0</v>
      </c>
      <c r="R602" s="54"/>
      <c r="S602" s="55">
        <v>0</v>
      </c>
      <c r="T602" s="56"/>
      <c r="U602" s="57">
        <f t="shared" si="323"/>
        <v>0</v>
      </c>
      <c r="V602" s="57">
        <v>9.6150000000000002</v>
      </c>
      <c r="W602" s="90">
        <v>7</v>
      </c>
      <c r="X602" s="56">
        <v>8</v>
      </c>
      <c r="Y602" s="91">
        <f t="shared" si="324"/>
        <v>8</v>
      </c>
      <c r="Z602" s="58"/>
      <c r="AA602" s="59"/>
      <c r="AB602" s="59">
        <v>0</v>
      </c>
      <c r="AC602" s="60">
        <f t="shared" si="325"/>
        <v>216.61500000000001</v>
      </c>
      <c r="AD602" s="60"/>
      <c r="AE602" s="61">
        <f t="shared" si="318"/>
        <v>4.3323</v>
      </c>
      <c r="AF602" s="61">
        <v>0</v>
      </c>
      <c r="AG602" s="61">
        <v>0</v>
      </c>
      <c r="AH602" s="92"/>
      <c r="AI602" s="112">
        <v>100</v>
      </c>
      <c r="AJ602" s="93">
        <f t="shared" si="326"/>
        <v>112.28270000000001</v>
      </c>
      <c r="AK602" s="94"/>
      <c r="AL602" s="62"/>
      <c r="AM602" s="63">
        <f t="shared" si="327"/>
        <v>100</v>
      </c>
      <c r="AN602" s="63">
        <f t="shared" si="328"/>
        <v>1</v>
      </c>
      <c r="AO602" s="63">
        <f t="shared" si="329"/>
        <v>0</v>
      </c>
      <c r="AP602" s="63"/>
      <c r="AQ602" s="63">
        <f t="shared" si="330"/>
        <v>0</v>
      </c>
      <c r="AR602" s="63">
        <f t="shared" si="331"/>
        <v>0</v>
      </c>
      <c r="AS602" s="63">
        <f t="shared" si="332"/>
        <v>10</v>
      </c>
      <c r="AT602" s="63">
        <f t="shared" si="333"/>
        <v>1</v>
      </c>
      <c r="AU602" s="63">
        <f t="shared" si="334"/>
        <v>0</v>
      </c>
      <c r="AV602" s="63">
        <f t="shared" si="335"/>
        <v>0</v>
      </c>
      <c r="AW602" s="63">
        <f t="shared" si="336"/>
        <v>2</v>
      </c>
      <c r="AX602" s="63">
        <f t="shared" si="337"/>
        <v>2</v>
      </c>
      <c r="AY602" s="64">
        <f t="shared" si="338"/>
        <v>0.2827000000000055</v>
      </c>
      <c r="AZ602" s="65">
        <f t="shared" si="339"/>
        <v>112.28270000000001</v>
      </c>
      <c r="BA602" s="45"/>
      <c r="BB602" s="66">
        <f t="shared" si="340"/>
        <v>112.28270000000001</v>
      </c>
      <c r="BC602" s="62">
        <f t="shared" si="341"/>
        <v>12.282700000000006</v>
      </c>
      <c r="BD602" s="62">
        <f t="shared" si="342"/>
        <v>12.282700000000006</v>
      </c>
      <c r="BE602" s="62">
        <f t="shared" si="343"/>
        <v>12.282700000000006</v>
      </c>
      <c r="BF602" s="62">
        <f t="shared" si="344"/>
        <v>2.2827000000000055</v>
      </c>
      <c r="BG602" s="62">
        <f t="shared" si="345"/>
        <v>2.2827000000000055</v>
      </c>
      <c r="BH602" s="62">
        <f t="shared" si="346"/>
        <v>0.2827000000000055</v>
      </c>
      <c r="BI602" s="62"/>
    </row>
    <row r="603" spans="1:61" ht="30" customHeight="1">
      <c r="A603" s="83">
        <v>591</v>
      </c>
      <c r="B603" s="50" t="s">
        <v>1181</v>
      </c>
      <c r="C603" s="84" t="s">
        <v>250</v>
      </c>
      <c r="D603" s="84" t="s">
        <v>1182</v>
      </c>
      <c r="E603" s="85" t="s">
        <v>1143</v>
      </c>
      <c r="F603" s="68">
        <v>45530</v>
      </c>
      <c r="G603" s="51">
        <v>208</v>
      </c>
      <c r="H603" s="52">
        <v>26</v>
      </c>
      <c r="I603" s="53">
        <f t="shared" si="319"/>
        <v>208</v>
      </c>
      <c r="J603" s="86"/>
      <c r="K603" s="87">
        <f t="shared" si="320"/>
        <v>0</v>
      </c>
      <c r="L603" s="86"/>
      <c r="M603" s="88">
        <f t="shared" si="321"/>
        <v>0</v>
      </c>
      <c r="N603" s="89"/>
      <c r="O603" s="87">
        <f t="shared" si="322"/>
        <v>0</v>
      </c>
      <c r="P603" s="57">
        <v>0</v>
      </c>
      <c r="Q603" s="57">
        <v>0</v>
      </c>
      <c r="R603" s="54"/>
      <c r="S603" s="55">
        <v>0</v>
      </c>
      <c r="T603" s="56"/>
      <c r="U603" s="57">
        <f t="shared" si="323"/>
        <v>0</v>
      </c>
      <c r="V603" s="57">
        <v>0</v>
      </c>
      <c r="W603" s="90">
        <v>7</v>
      </c>
      <c r="X603" s="56">
        <v>16</v>
      </c>
      <c r="Y603" s="91">
        <f t="shared" si="324"/>
        <v>16</v>
      </c>
      <c r="Z603" s="58"/>
      <c r="AA603" s="59"/>
      <c r="AB603" s="59">
        <v>3</v>
      </c>
      <c r="AC603" s="60">
        <f t="shared" si="325"/>
        <v>202</v>
      </c>
      <c r="AD603" s="60"/>
      <c r="AE603" s="61">
        <f t="shared" si="318"/>
        <v>4.04</v>
      </c>
      <c r="AF603" s="61">
        <v>0</v>
      </c>
      <c r="AG603" s="61">
        <v>0</v>
      </c>
      <c r="AH603" s="92"/>
      <c r="AI603" s="112">
        <v>100</v>
      </c>
      <c r="AJ603" s="93">
        <f t="shared" si="326"/>
        <v>97.960000000000008</v>
      </c>
      <c r="AK603" s="94"/>
      <c r="AL603" s="62"/>
      <c r="AM603" s="63">
        <f t="shared" si="327"/>
        <v>0</v>
      </c>
      <c r="AN603" s="63">
        <f t="shared" si="328"/>
        <v>0</v>
      </c>
      <c r="AO603" s="63">
        <f t="shared" si="329"/>
        <v>0</v>
      </c>
      <c r="AP603" s="63"/>
      <c r="AQ603" s="63">
        <f t="shared" si="330"/>
        <v>80</v>
      </c>
      <c r="AR603" s="63">
        <f t="shared" si="331"/>
        <v>4</v>
      </c>
      <c r="AS603" s="63">
        <f t="shared" si="332"/>
        <v>10</v>
      </c>
      <c r="AT603" s="63">
        <f t="shared" si="333"/>
        <v>1</v>
      </c>
      <c r="AU603" s="63">
        <f t="shared" si="334"/>
        <v>5</v>
      </c>
      <c r="AV603" s="63">
        <f t="shared" si="335"/>
        <v>1</v>
      </c>
      <c r="AW603" s="63">
        <f t="shared" si="336"/>
        <v>2</v>
      </c>
      <c r="AX603" s="63">
        <f t="shared" si="337"/>
        <v>2</v>
      </c>
      <c r="AY603" s="64">
        <f t="shared" si="338"/>
        <v>0.96000000000000796</v>
      </c>
      <c r="AZ603" s="65">
        <f t="shared" si="339"/>
        <v>97.960000000000008</v>
      </c>
      <c r="BA603" s="45"/>
      <c r="BB603" s="66">
        <f t="shared" si="340"/>
        <v>97.960000000000008</v>
      </c>
      <c r="BC603" s="62">
        <f t="shared" si="341"/>
        <v>97.960000000000008</v>
      </c>
      <c r="BD603" s="62">
        <f t="shared" si="342"/>
        <v>97.960000000000008</v>
      </c>
      <c r="BE603" s="62">
        <f t="shared" si="343"/>
        <v>17.960000000000008</v>
      </c>
      <c r="BF603" s="62">
        <f t="shared" si="344"/>
        <v>7.960000000000008</v>
      </c>
      <c r="BG603" s="62">
        <f t="shared" si="345"/>
        <v>2.960000000000008</v>
      </c>
      <c r="BH603" s="62">
        <f t="shared" si="346"/>
        <v>0.96000000000000796</v>
      </c>
      <c r="BI603" s="62"/>
    </row>
    <row r="604" spans="1:61" ht="30" customHeight="1">
      <c r="A604" s="83">
        <v>592</v>
      </c>
      <c r="B604" s="50" t="s">
        <v>1183</v>
      </c>
      <c r="C604" s="84" t="s">
        <v>1184</v>
      </c>
      <c r="D604" s="84" t="s">
        <v>1185</v>
      </c>
      <c r="E604" s="85" t="s">
        <v>1143</v>
      </c>
      <c r="F604" s="68">
        <v>45536</v>
      </c>
      <c r="G604" s="51">
        <v>208</v>
      </c>
      <c r="H604" s="52">
        <v>26</v>
      </c>
      <c r="I604" s="53">
        <f t="shared" si="319"/>
        <v>208</v>
      </c>
      <c r="J604" s="86"/>
      <c r="K604" s="87">
        <f t="shared" si="320"/>
        <v>0</v>
      </c>
      <c r="L604" s="86"/>
      <c r="M604" s="88">
        <f t="shared" si="321"/>
        <v>0</v>
      </c>
      <c r="N604" s="89"/>
      <c r="O604" s="87">
        <f t="shared" si="322"/>
        <v>0</v>
      </c>
      <c r="P604" s="57">
        <v>0</v>
      </c>
      <c r="Q604" s="57">
        <v>0</v>
      </c>
      <c r="R604" s="54"/>
      <c r="S604" s="55">
        <v>0</v>
      </c>
      <c r="T604" s="56"/>
      <c r="U604" s="57">
        <f t="shared" si="323"/>
        <v>0</v>
      </c>
      <c r="V604" s="57">
        <v>9.6150000000000002</v>
      </c>
      <c r="W604" s="90">
        <v>7</v>
      </c>
      <c r="X604" s="56">
        <v>8</v>
      </c>
      <c r="Y604" s="91">
        <f t="shared" si="324"/>
        <v>8</v>
      </c>
      <c r="Z604" s="58"/>
      <c r="AA604" s="59"/>
      <c r="AB604" s="59">
        <v>0</v>
      </c>
      <c r="AC604" s="60">
        <f t="shared" si="325"/>
        <v>216.61500000000001</v>
      </c>
      <c r="AD604" s="60"/>
      <c r="AE604" s="61">
        <f t="shared" si="318"/>
        <v>4.3323</v>
      </c>
      <c r="AF604" s="61">
        <v>0</v>
      </c>
      <c r="AG604" s="61">
        <v>0</v>
      </c>
      <c r="AH604" s="92"/>
      <c r="AI604" s="112">
        <v>100</v>
      </c>
      <c r="AJ604" s="93">
        <f t="shared" si="326"/>
        <v>112.28270000000001</v>
      </c>
      <c r="AK604" s="94"/>
      <c r="AL604" s="62"/>
      <c r="AM604" s="63">
        <f t="shared" si="327"/>
        <v>100</v>
      </c>
      <c r="AN604" s="63">
        <f t="shared" si="328"/>
        <v>1</v>
      </c>
      <c r="AO604" s="63">
        <f t="shared" si="329"/>
        <v>0</v>
      </c>
      <c r="AP604" s="63"/>
      <c r="AQ604" s="63">
        <f t="shared" si="330"/>
        <v>0</v>
      </c>
      <c r="AR604" s="63">
        <f t="shared" si="331"/>
        <v>0</v>
      </c>
      <c r="AS604" s="63">
        <f t="shared" si="332"/>
        <v>10</v>
      </c>
      <c r="AT604" s="63">
        <f t="shared" si="333"/>
        <v>1</v>
      </c>
      <c r="AU604" s="63">
        <f t="shared" si="334"/>
        <v>0</v>
      </c>
      <c r="AV604" s="63">
        <f t="shared" si="335"/>
        <v>0</v>
      </c>
      <c r="AW604" s="63">
        <f t="shared" si="336"/>
        <v>2</v>
      </c>
      <c r="AX604" s="63">
        <f t="shared" si="337"/>
        <v>2</v>
      </c>
      <c r="AY604" s="64">
        <f t="shared" si="338"/>
        <v>0.2827000000000055</v>
      </c>
      <c r="AZ604" s="65">
        <f t="shared" si="339"/>
        <v>112.28270000000001</v>
      </c>
      <c r="BA604" s="45"/>
      <c r="BB604" s="66">
        <f t="shared" si="340"/>
        <v>112.28270000000001</v>
      </c>
      <c r="BC604" s="62">
        <f t="shared" si="341"/>
        <v>12.282700000000006</v>
      </c>
      <c r="BD604" s="62">
        <f t="shared" si="342"/>
        <v>12.282700000000006</v>
      </c>
      <c r="BE604" s="62">
        <f t="shared" si="343"/>
        <v>12.282700000000006</v>
      </c>
      <c r="BF604" s="62">
        <f t="shared" si="344"/>
        <v>2.2827000000000055</v>
      </c>
      <c r="BG604" s="62">
        <f t="shared" si="345"/>
        <v>2.2827000000000055</v>
      </c>
      <c r="BH604" s="62">
        <f t="shared" si="346"/>
        <v>0.2827000000000055</v>
      </c>
      <c r="BI604" s="62"/>
    </row>
    <row r="605" spans="1:61" ht="30" customHeight="1">
      <c r="A605" s="83">
        <v>593</v>
      </c>
      <c r="B605" s="50" t="s">
        <v>1186</v>
      </c>
      <c r="C605" s="84" t="s">
        <v>1187</v>
      </c>
      <c r="D605" s="84" t="s">
        <v>1188</v>
      </c>
      <c r="E605" s="85" t="s">
        <v>1143</v>
      </c>
      <c r="F605" s="68">
        <v>45537</v>
      </c>
      <c r="G605" s="51">
        <v>208</v>
      </c>
      <c r="H605" s="52">
        <v>26</v>
      </c>
      <c r="I605" s="53">
        <f t="shared" si="319"/>
        <v>208</v>
      </c>
      <c r="J605" s="86"/>
      <c r="K605" s="87">
        <f t="shared" si="320"/>
        <v>0</v>
      </c>
      <c r="L605" s="86"/>
      <c r="M605" s="88">
        <f t="shared" si="321"/>
        <v>0</v>
      </c>
      <c r="N605" s="89"/>
      <c r="O605" s="87">
        <f t="shared" si="322"/>
        <v>0</v>
      </c>
      <c r="P605" s="57">
        <v>0</v>
      </c>
      <c r="Q605" s="57">
        <v>0</v>
      </c>
      <c r="R605" s="54"/>
      <c r="S605" s="55">
        <v>0</v>
      </c>
      <c r="T605" s="56"/>
      <c r="U605" s="57">
        <f t="shared" si="323"/>
        <v>0</v>
      </c>
      <c r="V605" s="57">
        <v>9.5619999999999994</v>
      </c>
      <c r="W605" s="90">
        <v>7</v>
      </c>
      <c r="X605" s="56">
        <v>9.1199999999999992</v>
      </c>
      <c r="Y605" s="91">
        <f t="shared" si="324"/>
        <v>9.1199999999999992</v>
      </c>
      <c r="Z605" s="58"/>
      <c r="AA605" s="59"/>
      <c r="AB605" s="59">
        <v>0</v>
      </c>
      <c r="AC605" s="60">
        <f t="shared" si="325"/>
        <v>215.44200000000001</v>
      </c>
      <c r="AD605" s="60"/>
      <c r="AE605" s="61">
        <f t="shared" si="318"/>
        <v>4.30884</v>
      </c>
      <c r="AF605" s="61">
        <v>0</v>
      </c>
      <c r="AG605" s="61">
        <v>0</v>
      </c>
      <c r="AH605" s="92"/>
      <c r="AI605" s="112">
        <v>100</v>
      </c>
      <c r="AJ605" s="93">
        <f t="shared" si="326"/>
        <v>111.13316</v>
      </c>
      <c r="AK605" s="94"/>
      <c r="AL605" s="62"/>
      <c r="AM605" s="63">
        <f t="shared" si="327"/>
        <v>100</v>
      </c>
      <c r="AN605" s="63">
        <f t="shared" si="328"/>
        <v>1</v>
      </c>
      <c r="AO605" s="63">
        <f t="shared" si="329"/>
        <v>0</v>
      </c>
      <c r="AP605" s="63"/>
      <c r="AQ605" s="63">
        <f t="shared" si="330"/>
        <v>0</v>
      </c>
      <c r="AR605" s="63">
        <f t="shared" si="331"/>
        <v>0</v>
      </c>
      <c r="AS605" s="63">
        <f t="shared" si="332"/>
        <v>10</v>
      </c>
      <c r="AT605" s="63">
        <f t="shared" si="333"/>
        <v>1</v>
      </c>
      <c r="AU605" s="63">
        <f t="shared" si="334"/>
        <v>0</v>
      </c>
      <c r="AV605" s="63">
        <f t="shared" si="335"/>
        <v>0</v>
      </c>
      <c r="AW605" s="63">
        <f t="shared" si="336"/>
        <v>1</v>
      </c>
      <c r="AX605" s="63">
        <f t="shared" si="337"/>
        <v>1</v>
      </c>
      <c r="AY605" s="64">
        <f t="shared" si="338"/>
        <v>0.13316000000000372</v>
      </c>
      <c r="AZ605" s="65">
        <f t="shared" si="339"/>
        <v>111.13316</v>
      </c>
      <c r="BA605" s="45"/>
      <c r="BB605" s="66">
        <f t="shared" si="340"/>
        <v>111.13316</v>
      </c>
      <c r="BC605" s="62">
        <f t="shared" si="341"/>
        <v>11.133160000000004</v>
      </c>
      <c r="BD605" s="62">
        <f t="shared" si="342"/>
        <v>11.133160000000004</v>
      </c>
      <c r="BE605" s="62">
        <f t="shared" si="343"/>
        <v>11.133160000000004</v>
      </c>
      <c r="BF605" s="62">
        <f t="shared" si="344"/>
        <v>1.1331600000000037</v>
      </c>
      <c r="BG605" s="62">
        <f t="shared" si="345"/>
        <v>1.1331600000000037</v>
      </c>
      <c r="BH605" s="62">
        <f t="shared" si="346"/>
        <v>0.13316000000000372</v>
      </c>
      <c r="BI605" s="62"/>
    </row>
    <row r="606" spans="1:61" ht="30" customHeight="1">
      <c r="A606" s="83">
        <v>594</v>
      </c>
      <c r="B606" s="50" t="s">
        <v>1189</v>
      </c>
      <c r="C606" s="84" t="s">
        <v>1190</v>
      </c>
      <c r="D606" s="84" t="s">
        <v>471</v>
      </c>
      <c r="E606" s="85" t="s">
        <v>1143</v>
      </c>
      <c r="F606" s="68">
        <v>45537</v>
      </c>
      <c r="G606" s="51">
        <v>208</v>
      </c>
      <c r="H606" s="52">
        <v>26</v>
      </c>
      <c r="I606" s="53">
        <f t="shared" si="319"/>
        <v>208</v>
      </c>
      <c r="J606" s="86"/>
      <c r="K606" s="87">
        <f t="shared" si="320"/>
        <v>0</v>
      </c>
      <c r="L606" s="86"/>
      <c r="M606" s="88">
        <f t="shared" si="321"/>
        <v>0</v>
      </c>
      <c r="N606" s="89"/>
      <c r="O606" s="87">
        <f t="shared" si="322"/>
        <v>0</v>
      </c>
      <c r="P606" s="57">
        <v>0</v>
      </c>
      <c r="Q606" s="57">
        <v>0</v>
      </c>
      <c r="R606" s="54"/>
      <c r="S606" s="55">
        <v>0</v>
      </c>
      <c r="T606" s="56"/>
      <c r="U606" s="57">
        <f t="shared" si="323"/>
        <v>0</v>
      </c>
      <c r="V606" s="57">
        <v>10</v>
      </c>
      <c r="W606" s="90">
        <v>7</v>
      </c>
      <c r="X606" s="56"/>
      <c r="Y606" s="91">
        <f t="shared" si="324"/>
        <v>0</v>
      </c>
      <c r="Z606" s="58"/>
      <c r="AA606" s="59"/>
      <c r="AB606" s="59">
        <v>0</v>
      </c>
      <c r="AC606" s="60">
        <f t="shared" si="325"/>
        <v>225</v>
      </c>
      <c r="AD606" s="60"/>
      <c r="AE606" s="61">
        <f t="shared" si="318"/>
        <v>4.5</v>
      </c>
      <c r="AF606" s="61">
        <v>0</v>
      </c>
      <c r="AG606" s="61">
        <v>0</v>
      </c>
      <c r="AH606" s="92"/>
      <c r="AI606" s="112">
        <v>100</v>
      </c>
      <c r="AJ606" s="93">
        <f t="shared" si="326"/>
        <v>120.5</v>
      </c>
      <c r="AK606" s="94"/>
      <c r="AL606" s="62"/>
      <c r="AM606" s="63">
        <f t="shared" si="327"/>
        <v>100</v>
      </c>
      <c r="AN606" s="63">
        <f t="shared" si="328"/>
        <v>1</v>
      </c>
      <c r="AO606" s="63">
        <f t="shared" si="329"/>
        <v>0</v>
      </c>
      <c r="AP606" s="63"/>
      <c r="AQ606" s="63">
        <f t="shared" si="330"/>
        <v>20</v>
      </c>
      <c r="AR606" s="63">
        <f t="shared" si="331"/>
        <v>1</v>
      </c>
      <c r="AS606" s="63">
        <f t="shared" si="332"/>
        <v>0</v>
      </c>
      <c r="AT606" s="63">
        <f t="shared" si="333"/>
        <v>0</v>
      </c>
      <c r="AU606" s="63">
        <f t="shared" si="334"/>
        <v>0</v>
      </c>
      <c r="AV606" s="63">
        <f t="shared" si="335"/>
        <v>0</v>
      </c>
      <c r="AW606" s="63">
        <f t="shared" si="336"/>
        <v>0</v>
      </c>
      <c r="AX606" s="63">
        <f t="shared" si="337"/>
        <v>0</v>
      </c>
      <c r="AY606" s="64">
        <f t="shared" si="338"/>
        <v>0.5</v>
      </c>
      <c r="AZ606" s="65">
        <f t="shared" si="339"/>
        <v>120.5</v>
      </c>
      <c r="BA606" s="45"/>
      <c r="BB606" s="66">
        <f t="shared" si="340"/>
        <v>120.5</v>
      </c>
      <c r="BC606" s="62">
        <f t="shared" si="341"/>
        <v>20.5</v>
      </c>
      <c r="BD606" s="62">
        <f t="shared" si="342"/>
        <v>20.5</v>
      </c>
      <c r="BE606" s="62">
        <f t="shared" si="343"/>
        <v>0.5</v>
      </c>
      <c r="BF606" s="62">
        <f t="shared" si="344"/>
        <v>0.5</v>
      </c>
      <c r="BG606" s="62">
        <f t="shared" si="345"/>
        <v>0.5</v>
      </c>
      <c r="BH606" s="62">
        <f t="shared" si="346"/>
        <v>0.5</v>
      </c>
      <c r="BI606" s="62"/>
    </row>
    <row r="607" spans="1:61" ht="30" customHeight="1">
      <c r="A607" s="83">
        <v>595</v>
      </c>
      <c r="B607" s="50" t="s">
        <v>1191</v>
      </c>
      <c r="C607" s="84" t="s">
        <v>1192</v>
      </c>
      <c r="D607" s="84" t="s">
        <v>1193</v>
      </c>
      <c r="E607" s="85" t="s">
        <v>1143</v>
      </c>
      <c r="F607" s="68">
        <v>45538</v>
      </c>
      <c r="G607" s="51">
        <v>208</v>
      </c>
      <c r="H607" s="52">
        <v>26</v>
      </c>
      <c r="I607" s="53">
        <f t="shared" si="319"/>
        <v>208</v>
      </c>
      <c r="J607" s="86"/>
      <c r="K607" s="87">
        <f t="shared" si="320"/>
        <v>0</v>
      </c>
      <c r="L607" s="86"/>
      <c r="M607" s="88">
        <f t="shared" si="321"/>
        <v>0</v>
      </c>
      <c r="N607" s="89"/>
      <c r="O607" s="87">
        <f t="shared" si="322"/>
        <v>0</v>
      </c>
      <c r="P607" s="57">
        <v>0</v>
      </c>
      <c r="Q607" s="57">
        <v>0</v>
      </c>
      <c r="R607" s="54"/>
      <c r="S607" s="55">
        <v>0</v>
      </c>
      <c r="T607" s="56"/>
      <c r="U607" s="57">
        <f t="shared" si="323"/>
        <v>0</v>
      </c>
      <c r="V607" s="57">
        <v>10</v>
      </c>
      <c r="W607" s="90">
        <v>7</v>
      </c>
      <c r="X607" s="56"/>
      <c r="Y607" s="91">
        <f t="shared" si="324"/>
        <v>0</v>
      </c>
      <c r="Z607" s="58"/>
      <c r="AA607" s="59"/>
      <c r="AB607" s="59">
        <v>0</v>
      </c>
      <c r="AC607" s="60">
        <f t="shared" si="325"/>
        <v>225</v>
      </c>
      <c r="AD607" s="60"/>
      <c r="AE607" s="61">
        <f t="shared" si="318"/>
        <v>4.5</v>
      </c>
      <c r="AF607" s="61">
        <v>0</v>
      </c>
      <c r="AG607" s="61">
        <v>0</v>
      </c>
      <c r="AH607" s="92"/>
      <c r="AI607" s="112">
        <v>100</v>
      </c>
      <c r="AJ607" s="93">
        <f t="shared" si="326"/>
        <v>120.5</v>
      </c>
      <c r="AK607" s="94"/>
      <c r="AL607" s="62"/>
      <c r="AM607" s="63">
        <f t="shared" si="327"/>
        <v>100</v>
      </c>
      <c r="AN607" s="63">
        <f t="shared" si="328"/>
        <v>1</v>
      </c>
      <c r="AO607" s="63">
        <f t="shared" si="329"/>
        <v>0</v>
      </c>
      <c r="AP607" s="63"/>
      <c r="AQ607" s="63">
        <f t="shared" si="330"/>
        <v>20</v>
      </c>
      <c r="AR607" s="63">
        <f t="shared" si="331"/>
        <v>1</v>
      </c>
      <c r="AS607" s="63">
        <f t="shared" si="332"/>
        <v>0</v>
      </c>
      <c r="AT607" s="63">
        <f t="shared" si="333"/>
        <v>0</v>
      </c>
      <c r="AU607" s="63">
        <f t="shared" si="334"/>
        <v>0</v>
      </c>
      <c r="AV607" s="63">
        <f t="shared" si="335"/>
        <v>0</v>
      </c>
      <c r="AW607" s="63">
        <f t="shared" si="336"/>
        <v>0</v>
      </c>
      <c r="AX607" s="63">
        <f t="shared" si="337"/>
        <v>0</v>
      </c>
      <c r="AY607" s="64">
        <f t="shared" si="338"/>
        <v>0.5</v>
      </c>
      <c r="AZ607" s="65">
        <f t="shared" si="339"/>
        <v>120.5</v>
      </c>
      <c r="BA607" s="45"/>
      <c r="BB607" s="66">
        <f t="shared" si="340"/>
        <v>120.5</v>
      </c>
      <c r="BC607" s="62">
        <f t="shared" si="341"/>
        <v>20.5</v>
      </c>
      <c r="BD607" s="62">
        <f t="shared" si="342"/>
        <v>20.5</v>
      </c>
      <c r="BE607" s="62">
        <f t="shared" si="343"/>
        <v>0.5</v>
      </c>
      <c r="BF607" s="62">
        <f t="shared" si="344"/>
        <v>0.5</v>
      </c>
      <c r="BG607" s="62">
        <f t="shared" si="345"/>
        <v>0.5</v>
      </c>
      <c r="BH607" s="62">
        <f t="shared" si="346"/>
        <v>0.5</v>
      </c>
      <c r="BI607" s="62"/>
    </row>
    <row r="608" spans="1:61" ht="30" customHeight="1">
      <c r="A608" s="83">
        <v>596</v>
      </c>
      <c r="B608" s="50" t="s">
        <v>1194</v>
      </c>
      <c r="C608" s="84" t="s">
        <v>951</v>
      </c>
      <c r="D608" s="84" t="s">
        <v>1195</v>
      </c>
      <c r="E608" s="85" t="s">
        <v>1143</v>
      </c>
      <c r="F608" s="68">
        <v>45548</v>
      </c>
      <c r="G608" s="51">
        <v>208</v>
      </c>
      <c r="H608" s="52">
        <v>26</v>
      </c>
      <c r="I608" s="53">
        <f t="shared" si="319"/>
        <v>208</v>
      </c>
      <c r="J608" s="86"/>
      <c r="K608" s="87">
        <f t="shared" si="320"/>
        <v>0</v>
      </c>
      <c r="L608" s="86"/>
      <c r="M608" s="88">
        <f t="shared" si="321"/>
        <v>0</v>
      </c>
      <c r="N608" s="89"/>
      <c r="O608" s="87">
        <f t="shared" si="322"/>
        <v>0</v>
      </c>
      <c r="P608" s="57">
        <v>0</v>
      </c>
      <c r="Q608" s="57">
        <v>0</v>
      </c>
      <c r="R608" s="54"/>
      <c r="S608" s="55">
        <v>0</v>
      </c>
      <c r="T608" s="56"/>
      <c r="U608" s="57">
        <f t="shared" si="323"/>
        <v>0</v>
      </c>
      <c r="V608" s="57">
        <v>10</v>
      </c>
      <c r="W608" s="90">
        <v>7</v>
      </c>
      <c r="X608" s="56"/>
      <c r="Y608" s="91">
        <f t="shared" si="324"/>
        <v>0</v>
      </c>
      <c r="Z608" s="58"/>
      <c r="AA608" s="59"/>
      <c r="AB608" s="59">
        <v>0</v>
      </c>
      <c r="AC608" s="60">
        <f t="shared" si="325"/>
        <v>225</v>
      </c>
      <c r="AD608" s="60"/>
      <c r="AE608" s="61">
        <f t="shared" si="318"/>
        <v>4.5</v>
      </c>
      <c r="AF608" s="61">
        <v>0</v>
      </c>
      <c r="AG608" s="61">
        <v>0</v>
      </c>
      <c r="AH608" s="92"/>
      <c r="AI608" s="112">
        <v>100</v>
      </c>
      <c r="AJ608" s="93">
        <f t="shared" si="326"/>
        <v>120.5</v>
      </c>
      <c r="AK608" s="94"/>
      <c r="AL608" s="62"/>
      <c r="AM608" s="63">
        <f t="shared" si="327"/>
        <v>100</v>
      </c>
      <c r="AN608" s="63">
        <f t="shared" si="328"/>
        <v>1</v>
      </c>
      <c r="AO608" s="63">
        <f t="shared" si="329"/>
        <v>0</v>
      </c>
      <c r="AP608" s="63"/>
      <c r="AQ608" s="63">
        <f t="shared" si="330"/>
        <v>20</v>
      </c>
      <c r="AR608" s="63">
        <f t="shared" si="331"/>
        <v>1</v>
      </c>
      <c r="AS608" s="63">
        <f t="shared" si="332"/>
        <v>0</v>
      </c>
      <c r="AT608" s="63">
        <f t="shared" si="333"/>
        <v>0</v>
      </c>
      <c r="AU608" s="63">
        <f t="shared" si="334"/>
        <v>0</v>
      </c>
      <c r="AV608" s="63">
        <f t="shared" si="335"/>
        <v>0</v>
      </c>
      <c r="AW608" s="63">
        <f t="shared" si="336"/>
        <v>0</v>
      </c>
      <c r="AX608" s="63">
        <f t="shared" si="337"/>
        <v>0</v>
      </c>
      <c r="AY608" s="64">
        <f t="shared" si="338"/>
        <v>0.5</v>
      </c>
      <c r="AZ608" s="65">
        <f t="shared" si="339"/>
        <v>120.5</v>
      </c>
      <c r="BA608" s="45"/>
      <c r="BB608" s="66">
        <f t="shared" si="340"/>
        <v>120.5</v>
      </c>
      <c r="BC608" s="62">
        <f t="shared" si="341"/>
        <v>20.5</v>
      </c>
      <c r="BD608" s="62">
        <f t="shared" si="342"/>
        <v>20.5</v>
      </c>
      <c r="BE608" s="62">
        <f t="shared" si="343"/>
        <v>0.5</v>
      </c>
      <c r="BF608" s="62">
        <f t="shared" si="344"/>
        <v>0.5</v>
      </c>
      <c r="BG608" s="62">
        <f t="shared" si="345"/>
        <v>0.5</v>
      </c>
      <c r="BH608" s="62">
        <f t="shared" si="346"/>
        <v>0.5</v>
      </c>
      <c r="BI608" s="62"/>
    </row>
    <row r="609" spans="1:61" ht="30" customHeight="1">
      <c r="A609" s="83">
        <v>597</v>
      </c>
      <c r="B609" s="50" t="s">
        <v>1196</v>
      </c>
      <c r="C609" s="84" t="s">
        <v>751</v>
      </c>
      <c r="D609" s="84" t="s">
        <v>1197</v>
      </c>
      <c r="E609" s="85" t="s">
        <v>1143</v>
      </c>
      <c r="F609" s="68">
        <v>45551</v>
      </c>
      <c r="G609" s="51">
        <v>208</v>
      </c>
      <c r="H609" s="52">
        <v>26</v>
      </c>
      <c r="I609" s="53">
        <f t="shared" si="319"/>
        <v>208</v>
      </c>
      <c r="J609" s="86"/>
      <c r="K609" s="87">
        <f t="shared" si="320"/>
        <v>0</v>
      </c>
      <c r="L609" s="86"/>
      <c r="M609" s="88">
        <f t="shared" si="321"/>
        <v>0</v>
      </c>
      <c r="N609" s="89"/>
      <c r="O609" s="87">
        <f t="shared" si="322"/>
        <v>0</v>
      </c>
      <c r="P609" s="57">
        <v>0</v>
      </c>
      <c r="Q609" s="57">
        <v>0</v>
      </c>
      <c r="R609" s="54"/>
      <c r="S609" s="55">
        <v>0</v>
      </c>
      <c r="T609" s="56"/>
      <c r="U609" s="57">
        <f t="shared" si="323"/>
        <v>0</v>
      </c>
      <c r="V609" s="57">
        <v>0</v>
      </c>
      <c r="W609" s="90">
        <v>7</v>
      </c>
      <c r="X609" s="56">
        <v>17.45</v>
      </c>
      <c r="Y609" s="91">
        <f t="shared" si="324"/>
        <v>17.45</v>
      </c>
      <c r="Z609" s="58"/>
      <c r="AA609" s="59"/>
      <c r="AB609" s="59">
        <v>0</v>
      </c>
      <c r="AC609" s="60">
        <f t="shared" si="325"/>
        <v>197.55</v>
      </c>
      <c r="AD609" s="60"/>
      <c r="AE609" s="61">
        <f t="shared" si="318"/>
        <v>3.9510000000000005</v>
      </c>
      <c r="AF609" s="61">
        <v>0</v>
      </c>
      <c r="AG609" s="61">
        <v>0</v>
      </c>
      <c r="AH609" s="92"/>
      <c r="AI609" s="112">
        <v>100</v>
      </c>
      <c r="AJ609" s="93">
        <f t="shared" si="326"/>
        <v>93.599000000000018</v>
      </c>
      <c r="AK609" s="94"/>
      <c r="AL609" s="62"/>
      <c r="AM609" s="63">
        <f t="shared" si="327"/>
        <v>0</v>
      </c>
      <c r="AN609" s="63">
        <f t="shared" si="328"/>
        <v>0</v>
      </c>
      <c r="AO609" s="63">
        <f t="shared" si="329"/>
        <v>0</v>
      </c>
      <c r="AP609" s="63"/>
      <c r="AQ609" s="63">
        <f t="shared" si="330"/>
        <v>80</v>
      </c>
      <c r="AR609" s="63">
        <f t="shared" si="331"/>
        <v>4</v>
      </c>
      <c r="AS609" s="63">
        <f t="shared" si="332"/>
        <v>10</v>
      </c>
      <c r="AT609" s="63">
        <f t="shared" si="333"/>
        <v>1</v>
      </c>
      <c r="AU609" s="63">
        <f t="shared" si="334"/>
        <v>0</v>
      </c>
      <c r="AV609" s="63">
        <f t="shared" si="335"/>
        <v>0</v>
      </c>
      <c r="AW609" s="63">
        <f t="shared" si="336"/>
        <v>3</v>
      </c>
      <c r="AX609" s="63">
        <f t="shared" si="337"/>
        <v>3</v>
      </c>
      <c r="AY609" s="64">
        <f t="shared" si="338"/>
        <v>0.59900000000001796</v>
      </c>
      <c r="AZ609" s="65">
        <f t="shared" si="339"/>
        <v>93.599000000000018</v>
      </c>
      <c r="BA609" s="45"/>
      <c r="BB609" s="66">
        <f t="shared" si="340"/>
        <v>93.599000000000018</v>
      </c>
      <c r="BC609" s="62">
        <f t="shared" si="341"/>
        <v>93.599000000000018</v>
      </c>
      <c r="BD609" s="62">
        <f t="shared" si="342"/>
        <v>93.599000000000018</v>
      </c>
      <c r="BE609" s="62">
        <f t="shared" si="343"/>
        <v>13.599000000000018</v>
      </c>
      <c r="BF609" s="62">
        <f t="shared" si="344"/>
        <v>3.599000000000018</v>
      </c>
      <c r="BG609" s="62">
        <f t="shared" si="345"/>
        <v>3.599000000000018</v>
      </c>
      <c r="BH609" s="62">
        <f t="shared" si="346"/>
        <v>0.59900000000001796</v>
      </c>
      <c r="BI609" s="62"/>
    </row>
    <row r="610" spans="1:61" ht="30" customHeight="1">
      <c r="A610" s="83">
        <v>598</v>
      </c>
      <c r="B610" s="50" t="s">
        <v>1198</v>
      </c>
      <c r="C610" s="84" t="s">
        <v>814</v>
      </c>
      <c r="D610" s="84" t="s">
        <v>185</v>
      </c>
      <c r="E610" s="85" t="s">
        <v>1143</v>
      </c>
      <c r="F610" s="68">
        <v>45575</v>
      </c>
      <c r="G610" s="51">
        <v>208</v>
      </c>
      <c r="H610" s="52">
        <v>26</v>
      </c>
      <c r="I610" s="53">
        <f t="shared" si="319"/>
        <v>208</v>
      </c>
      <c r="J610" s="86"/>
      <c r="K610" s="87">
        <f t="shared" si="320"/>
        <v>0</v>
      </c>
      <c r="L610" s="86"/>
      <c r="M610" s="88">
        <f t="shared" si="321"/>
        <v>0</v>
      </c>
      <c r="N610" s="89"/>
      <c r="O610" s="87">
        <f t="shared" si="322"/>
        <v>0</v>
      </c>
      <c r="P610" s="57">
        <v>0</v>
      </c>
      <c r="Q610" s="57">
        <v>0</v>
      </c>
      <c r="R610" s="54"/>
      <c r="S610" s="55">
        <v>0</v>
      </c>
      <c r="T610" s="56"/>
      <c r="U610" s="57">
        <f t="shared" si="323"/>
        <v>0</v>
      </c>
      <c r="V610" s="57">
        <v>9.8539999999999992</v>
      </c>
      <c r="W610" s="90">
        <v>7</v>
      </c>
      <c r="X610" s="56">
        <v>3.04</v>
      </c>
      <c r="Y610" s="91">
        <f t="shared" si="324"/>
        <v>3.04</v>
      </c>
      <c r="Z610" s="58"/>
      <c r="AA610" s="59"/>
      <c r="AB610" s="59">
        <v>0</v>
      </c>
      <c r="AC610" s="60">
        <f t="shared" si="325"/>
        <v>221.81399999999999</v>
      </c>
      <c r="AD610" s="60"/>
      <c r="AE610" s="61">
        <f t="shared" si="318"/>
        <v>4.43628</v>
      </c>
      <c r="AF610" s="61">
        <v>0</v>
      </c>
      <c r="AG610" s="61">
        <v>0</v>
      </c>
      <c r="AH610" s="92"/>
      <c r="AI610" s="112">
        <v>100</v>
      </c>
      <c r="AJ610" s="93">
        <f t="shared" si="326"/>
        <v>117.37771999999998</v>
      </c>
      <c r="AK610" s="94"/>
      <c r="AL610" s="62"/>
      <c r="AM610" s="63">
        <f t="shared" si="327"/>
        <v>100</v>
      </c>
      <c r="AN610" s="63">
        <f t="shared" si="328"/>
        <v>1</v>
      </c>
      <c r="AO610" s="63">
        <f t="shared" si="329"/>
        <v>0</v>
      </c>
      <c r="AP610" s="63"/>
      <c r="AQ610" s="63">
        <f t="shared" si="330"/>
        <v>0</v>
      </c>
      <c r="AR610" s="63">
        <f t="shared" si="331"/>
        <v>0</v>
      </c>
      <c r="AS610" s="63">
        <f t="shared" si="332"/>
        <v>10</v>
      </c>
      <c r="AT610" s="63">
        <f t="shared" si="333"/>
        <v>1</v>
      </c>
      <c r="AU610" s="63">
        <f t="shared" si="334"/>
        <v>5</v>
      </c>
      <c r="AV610" s="63">
        <f t="shared" si="335"/>
        <v>1</v>
      </c>
      <c r="AW610" s="63">
        <f t="shared" si="336"/>
        <v>2</v>
      </c>
      <c r="AX610" s="63">
        <f t="shared" si="337"/>
        <v>2</v>
      </c>
      <c r="AY610" s="64">
        <f t="shared" si="338"/>
        <v>0.37771999999998229</v>
      </c>
      <c r="AZ610" s="65">
        <f t="shared" si="339"/>
        <v>117.37771999999998</v>
      </c>
      <c r="BA610" s="45"/>
      <c r="BB610" s="66">
        <f t="shared" si="340"/>
        <v>117.37771999999998</v>
      </c>
      <c r="BC610" s="62">
        <f t="shared" si="341"/>
        <v>17.377719999999982</v>
      </c>
      <c r="BD610" s="62">
        <f t="shared" si="342"/>
        <v>17.377719999999982</v>
      </c>
      <c r="BE610" s="62">
        <f t="shared" si="343"/>
        <v>17.377719999999982</v>
      </c>
      <c r="BF610" s="62">
        <f t="shared" si="344"/>
        <v>7.3777199999999823</v>
      </c>
      <c r="BG610" s="62">
        <f t="shared" si="345"/>
        <v>2.3777199999999823</v>
      </c>
      <c r="BH610" s="62">
        <f t="shared" si="346"/>
        <v>0.37771999999998229</v>
      </c>
      <c r="BI610" s="62"/>
    </row>
    <row r="611" spans="1:61" ht="30" customHeight="1">
      <c r="A611" s="83">
        <v>599</v>
      </c>
      <c r="B611" s="50" t="s">
        <v>1199</v>
      </c>
      <c r="C611" s="84" t="s">
        <v>1200</v>
      </c>
      <c r="D611" s="84" t="s">
        <v>554</v>
      </c>
      <c r="E611" s="85" t="s">
        <v>1143</v>
      </c>
      <c r="F611" s="68">
        <v>45579</v>
      </c>
      <c r="G611" s="51">
        <v>208</v>
      </c>
      <c r="H611" s="52">
        <v>26</v>
      </c>
      <c r="I611" s="53">
        <f t="shared" si="319"/>
        <v>208</v>
      </c>
      <c r="J611" s="86"/>
      <c r="K611" s="87">
        <f t="shared" si="320"/>
        <v>0</v>
      </c>
      <c r="L611" s="86"/>
      <c r="M611" s="88">
        <f t="shared" si="321"/>
        <v>0</v>
      </c>
      <c r="N611" s="89"/>
      <c r="O611" s="87">
        <f t="shared" si="322"/>
        <v>0</v>
      </c>
      <c r="P611" s="57">
        <v>0</v>
      </c>
      <c r="Q611" s="57">
        <v>0</v>
      </c>
      <c r="R611" s="54"/>
      <c r="S611" s="55">
        <v>0</v>
      </c>
      <c r="T611" s="56"/>
      <c r="U611" s="57">
        <f t="shared" si="323"/>
        <v>0</v>
      </c>
      <c r="V611" s="57">
        <v>9.2309999999999999</v>
      </c>
      <c r="W611" s="90">
        <v>7</v>
      </c>
      <c r="X611" s="56">
        <v>16</v>
      </c>
      <c r="Y611" s="91">
        <f t="shared" si="324"/>
        <v>16</v>
      </c>
      <c r="Z611" s="58"/>
      <c r="AA611" s="59"/>
      <c r="AB611" s="59">
        <v>0</v>
      </c>
      <c r="AC611" s="60">
        <f t="shared" si="325"/>
        <v>208.23099999999999</v>
      </c>
      <c r="AD611" s="60"/>
      <c r="AE611" s="61">
        <f t="shared" si="318"/>
        <v>4.1646200000000002</v>
      </c>
      <c r="AF611" s="61">
        <v>0</v>
      </c>
      <c r="AG611" s="61">
        <v>0</v>
      </c>
      <c r="AH611" s="92"/>
      <c r="AI611" s="112">
        <v>100</v>
      </c>
      <c r="AJ611" s="93">
        <f t="shared" si="326"/>
        <v>104.06637999999998</v>
      </c>
      <c r="AK611" s="94"/>
      <c r="AL611" s="62"/>
      <c r="AM611" s="63">
        <f t="shared" si="327"/>
        <v>100</v>
      </c>
      <c r="AN611" s="63">
        <f t="shared" si="328"/>
        <v>1</v>
      </c>
      <c r="AO611" s="63">
        <f t="shared" si="329"/>
        <v>0</v>
      </c>
      <c r="AP611" s="63"/>
      <c r="AQ611" s="63">
        <f t="shared" si="330"/>
        <v>0</v>
      </c>
      <c r="AR611" s="63">
        <f t="shared" si="331"/>
        <v>0</v>
      </c>
      <c r="AS611" s="63">
        <f t="shared" si="332"/>
        <v>0</v>
      </c>
      <c r="AT611" s="63">
        <f t="shared" si="333"/>
        <v>0</v>
      </c>
      <c r="AU611" s="63">
        <f t="shared" si="334"/>
        <v>0</v>
      </c>
      <c r="AV611" s="63">
        <f t="shared" si="335"/>
        <v>0</v>
      </c>
      <c r="AW611" s="63">
        <f t="shared" si="336"/>
        <v>4</v>
      </c>
      <c r="AX611" s="63">
        <f t="shared" si="337"/>
        <v>4</v>
      </c>
      <c r="AY611" s="64">
        <f t="shared" si="338"/>
        <v>6.637999999998101E-2</v>
      </c>
      <c r="AZ611" s="65">
        <f t="shared" si="339"/>
        <v>104.06637999999998</v>
      </c>
      <c r="BA611" s="45"/>
      <c r="BB611" s="66">
        <f t="shared" si="340"/>
        <v>104.06637999999998</v>
      </c>
      <c r="BC611" s="62">
        <f t="shared" si="341"/>
        <v>4.066379999999981</v>
      </c>
      <c r="BD611" s="62">
        <f t="shared" si="342"/>
        <v>4.066379999999981</v>
      </c>
      <c r="BE611" s="62">
        <f t="shared" si="343"/>
        <v>4.066379999999981</v>
      </c>
      <c r="BF611" s="62">
        <f t="shared" si="344"/>
        <v>4.066379999999981</v>
      </c>
      <c r="BG611" s="62">
        <f t="shared" si="345"/>
        <v>4.066379999999981</v>
      </c>
      <c r="BH611" s="62">
        <f t="shared" si="346"/>
        <v>6.637999999998101E-2</v>
      </c>
      <c r="BI611" s="62"/>
    </row>
    <row r="612" spans="1:61" ht="30" customHeight="1">
      <c r="A612" s="83">
        <v>600</v>
      </c>
      <c r="B612" s="50" t="s">
        <v>1201</v>
      </c>
      <c r="C612" s="84" t="s">
        <v>297</v>
      </c>
      <c r="D612" s="84" t="s">
        <v>250</v>
      </c>
      <c r="E612" s="85" t="s">
        <v>1143</v>
      </c>
      <c r="F612" s="68">
        <v>45579</v>
      </c>
      <c r="G612" s="51">
        <v>208</v>
      </c>
      <c r="H612" s="52">
        <v>26</v>
      </c>
      <c r="I612" s="53">
        <f t="shared" si="319"/>
        <v>208</v>
      </c>
      <c r="J612" s="86"/>
      <c r="K612" s="87">
        <f t="shared" si="320"/>
        <v>0</v>
      </c>
      <c r="L612" s="86"/>
      <c r="M612" s="88">
        <f t="shared" si="321"/>
        <v>0</v>
      </c>
      <c r="N612" s="89"/>
      <c r="O612" s="87">
        <f t="shared" si="322"/>
        <v>0</v>
      </c>
      <c r="P612" s="57">
        <v>0</v>
      </c>
      <c r="Q612" s="57">
        <v>0</v>
      </c>
      <c r="R612" s="54"/>
      <c r="S612" s="55">
        <v>0</v>
      </c>
      <c r="T612" s="56"/>
      <c r="U612" s="57">
        <f t="shared" si="323"/>
        <v>0</v>
      </c>
      <c r="V612" s="57">
        <v>9.6620000000000008</v>
      </c>
      <c r="W612" s="90">
        <v>7</v>
      </c>
      <c r="X612" s="56">
        <v>7.02</v>
      </c>
      <c r="Y612" s="91">
        <f t="shared" si="324"/>
        <v>7.02</v>
      </c>
      <c r="Z612" s="58"/>
      <c r="AA612" s="59"/>
      <c r="AB612" s="59">
        <v>0</v>
      </c>
      <c r="AC612" s="60">
        <f t="shared" si="325"/>
        <v>217.642</v>
      </c>
      <c r="AD612" s="60"/>
      <c r="AE612" s="61">
        <f t="shared" si="318"/>
        <v>4.3528399999999996</v>
      </c>
      <c r="AF612" s="61">
        <v>0</v>
      </c>
      <c r="AG612" s="61">
        <v>0</v>
      </c>
      <c r="AH612" s="92"/>
      <c r="AI612" s="112">
        <v>100</v>
      </c>
      <c r="AJ612" s="93">
        <f t="shared" si="326"/>
        <v>113.28916000000001</v>
      </c>
      <c r="AK612" s="94"/>
      <c r="AL612" s="62"/>
      <c r="AM612" s="63">
        <f t="shared" si="327"/>
        <v>100</v>
      </c>
      <c r="AN612" s="63">
        <f t="shared" si="328"/>
        <v>1</v>
      </c>
      <c r="AO612" s="63">
        <f t="shared" si="329"/>
        <v>0</v>
      </c>
      <c r="AP612" s="63"/>
      <c r="AQ612" s="63">
        <f t="shared" si="330"/>
        <v>0</v>
      </c>
      <c r="AR612" s="63">
        <f t="shared" si="331"/>
        <v>0</v>
      </c>
      <c r="AS612" s="63">
        <f t="shared" si="332"/>
        <v>10</v>
      </c>
      <c r="AT612" s="63">
        <f t="shared" si="333"/>
        <v>1</v>
      </c>
      <c r="AU612" s="63">
        <f t="shared" si="334"/>
        <v>0</v>
      </c>
      <c r="AV612" s="63">
        <f t="shared" si="335"/>
        <v>0</v>
      </c>
      <c r="AW612" s="63">
        <f t="shared" si="336"/>
        <v>3</v>
      </c>
      <c r="AX612" s="63">
        <f t="shared" si="337"/>
        <v>3</v>
      </c>
      <c r="AY612" s="64">
        <f t="shared" si="338"/>
        <v>0.28916000000000963</v>
      </c>
      <c r="AZ612" s="65">
        <f t="shared" si="339"/>
        <v>113.28916000000001</v>
      </c>
      <c r="BA612" s="45"/>
      <c r="BB612" s="66">
        <f t="shared" si="340"/>
        <v>113.28916000000001</v>
      </c>
      <c r="BC612" s="62">
        <f t="shared" si="341"/>
        <v>13.28916000000001</v>
      </c>
      <c r="BD612" s="62">
        <f t="shared" si="342"/>
        <v>13.28916000000001</v>
      </c>
      <c r="BE612" s="62">
        <f t="shared" si="343"/>
        <v>13.28916000000001</v>
      </c>
      <c r="BF612" s="62">
        <f t="shared" si="344"/>
        <v>3.2891600000000096</v>
      </c>
      <c r="BG612" s="62">
        <f t="shared" si="345"/>
        <v>3.2891600000000096</v>
      </c>
      <c r="BH612" s="62">
        <f t="shared" si="346"/>
        <v>0.28916000000000963</v>
      </c>
      <c r="BI612" s="62"/>
    </row>
    <row r="613" spans="1:61" ht="30" customHeight="1">
      <c r="A613" s="83">
        <v>601</v>
      </c>
      <c r="B613" s="50" t="s">
        <v>1202</v>
      </c>
      <c r="C613" s="84" t="s">
        <v>139</v>
      </c>
      <c r="D613" s="84" t="s">
        <v>1203</v>
      </c>
      <c r="E613" s="85" t="s">
        <v>1143</v>
      </c>
      <c r="F613" s="68">
        <v>45597</v>
      </c>
      <c r="G613" s="51">
        <v>208</v>
      </c>
      <c r="H613" s="52">
        <v>26</v>
      </c>
      <c r="I613" s="53">
        <f t="shared" si="319"/>
        <v>208</v>
      </c>
      <c r="J613" s="86"/>
      <c r="K613" s="87">
        <f t="shared" si="320"/>
        <v>0</v>
      </c>
      <c r="L613" s="86"/>
      <c r="M613" s="88">
        <f t="shared" si="321"/>
        <v>0</v>
      </c>
      <c r="N613" s="89"/>
      <c r="O613" s="87">
        <f t="shared" si="322"/>
        <v>0</v>
      </c>
      <c r="P613" s="57">
        <v>0</v>
      </c>
      <c r="Q613" s="57">
        <v>0</v>
      </c>
      <c r="R613" s="54"/>
      <c r="S613" s="55">
        <v>0</v>
      </c>
      <c r="T613" s="56"/>
      <c r="U613" s="57">
        <f t="shared" si="323"/>
        <v>0</v>
      </c>
      <c r="V613" s="57">
        <v>10</v>
      </c>
      <c r="W613" s="90">
        <v>7</v>
      </c>
      <c r="X613" s="56"/>
      <c r="Y613" s="91">
        <f t="shared" si="324"/>
        <v>0</v>
      </c>
      <c r="Z613" s="58"/>
      <c r="AA613" s="59"/>
      <c r="AB613" s="59">
        <v>0</v>
      </c>
      <c r="AC613" s="60">
        <f t="shared" si="325"/>
        <v>225</v>
      </c>
      <c r="AD613" s="60"/>
      <c r="AE613" s="61">
        <f t="shared" si="318"/>
        <v>4.5</v>
      </c>
      <c r="AF613" s="61">
        <v>0</v>
      </c>
      <c r="AG613" s="61">
        <v>0</v>
      </c>
      <c r="AH613" s="92"/>
      <c r="AI613" s="112">
        <v>100</v>
      </c>
      <c r="AJ613" s="93">
        <f t="shared" si="326"/>
        <v>120.5</v>
      </c>
      <c r="AK613" s="94"/>
      <c r="AL613" s="62"/>
      <c r="AM613" s="63">
        <f t="shared" si="327"/>
        <v>100</v>
      </c>
      <c r="AN613" s="63">
        <f t="shared" si="328"/>
        <v>1</v>
      </c>
      <c r="AO613" s="63">
        <f t="shared" si="329"/>
        <v>0</v>
      </c>
      <c r="AP613" s="63"/>
      <c r="AQ613" s="63">
        <f t="shared" si="330"/>
        <v>20</v>
      </c>
      <c r="AR613" s="63">
        <f t="shared" si="331"/>
        <v>1</v>
      </c>
      <c r="AS613" s="63">
        <f t="shared" si="332"/>
        <v>0</v>
      </c>
      <c r="AT613" s="63">
        <f t="shared" si="333"/>
        <v>0</v>
      </c>
      <c r="AU613" s="63">
        <f t="shared" si="334"/>
        <v>0</v>
      </c>
      <c r="AV613" s="63">
        <f t="shared" si="335"/>
        <v>0</v>
      </c>
      <c r="AW613" s="63">
        <f t="shared" si="336"/>
        <v>0</v>
      </c>
      <c r="AX613" s="63">
        <f t="shared" si="337"/>
        <v>0</v>
      </c>
      <c r="AY613" s="64">
        <f t="shared" si="338"/>
        <v>0.5</v>
      </c>
      <c r="AZ613" s="65">
        <f t="shared" si="339"/>
        <v>120.5</v>
      </c>
      <c r="BA613" s="45"/>
      <c r="BB613" s="66">
        <f t="shared" si="340"/>
        <v>120.5</v>
      </c>
      <c r="BC613" s="62">
        <f t="shared" si="341"/>
        <v>20.5</v>
      </c>
      <c r="BD613" s="62">
        <f t="shared" si="342"/>
        <v>20.5</v>
      </c>
      <c r="BE613" s="62">
        <f t="shared" si="343"/>
        <v>0.5</v>
      </c>
      <c r="BF613" s="62">
        <f t="shared" si="344"/>
        <v>0.5</v>
      </c>
      <c r="BG613" s="62">
        <f t="shared" si="345"/>
        <v>0.5</v>
      </c>
      <c r="BH613" s="62">
        <f t="shared" si="346"/>
        <v>0.5</v>
      </c>
      <c r="BI613" s="62"/>
    </row>
    <row r="614" spans="1:61" ht="30" customHeight="1">
      <c r="A614" s="83">
        <v>602</v>
      </c>
      <c r="B614" s="50" t="s">
        <v>1204</v>
      </c>
      <c r="C614" s="84" t="s">
        <v>604</v>
      </c>
      <c r="D614" s="84" t="s">
        <v>1205</v>
      </c>
      <c r="E614" s="85" t="s">
        <v>1143</v>
      </c>
      <c r="F614" s="68">
        <v>45600</v>
      </c>
      <c r="G614" s="51">
        <v>208</v>
      </c>
      <c r="H614" s="52">
        <v>26</v>
      </c>
      <c r="I614" s="53">
        <f t="shared" si="319"/>
        <v>208</v>
      </c>
      <c r="J614" s="86"/>
      <c r="K614" s="87">
        <f t="shared" si="320"/>
        <v>0</v>
      </c>
      <c r="L614" s="86"/>
      <c r="M614" s="88">
        <f t="shared" si="321"/>
        <v>0</v>
      </c>
      <c r="N614" s="89"/>
      <c r="O614" s="87">
        <f t="shared" si="322"/>
        <v>0</v>
      </c>
      <c r="P614" s="57">
        <v>0</v>
      </c>
      <c r="Q614" s="57">
        <v>0</v>
      </c>
      <c r="R614" s="54"/>
      <c r="S614" s="55">
        <v>0</v>
      </c>
      <c r="T614" s="56"/>
      <c r="U614" s="57">
        <f t="shared" si="323"/>
        <v>0</v>
      </c>
      <c r="V614" s="57">
        <v>9.8539999999999992</v>
      </c>
      <c r="W614" s="90">
        <v>7</v>
      </c>
      <c r="X614" s="56">
        <v>3.02</v>
      </c>
      <c r="Y614" s="91">
        <f t="shared" si="324"/>
        <v>3.02</v>
      </c>
      <c r="Z614" s="58"/>
      <c r="AA614" s="59"/>
      <c r="AB614" s="59">
        <v>0</v>
      </c>
      <c r="AC614" s="60">
        <f t="shared" si="325"/>
        <v>221.83399999999997</v>
      </c>
      <c r="AD614" s="60"/>
      <c r="AE614" s="61">
        <f t="shared" si="318"/>
        <v>4.43668</v>
      </c>
      <c r="AF614" s="61">
        <v>0</v>
      </c>
      <c r="AG614" s="61">
        <v>0</v>
      </c>
      <c r="AH614" s="92"/>
      <c r="AI614" s="112">
        <v>100</v>
      </c>
      <c r="AJ614" s="93">
        <f t="shared" si="326"/>
        <v>117.39731999999998</v>
      </c>
      <c r="AK614" s="94"/>
      <c r="AL614" s="62"/>
      <c r="AM614" s="63">
        <f t="shared" si="327"/>
        <v>100</v>
      </c>
      <c r="AN614" s="63">
        <f t="shared" si="328"/>
        <v>1</v>
      </c>
      <c r="AO614" s="63">
        <f t="shared" si="329"/>
        <v>0</v>
      </c>
      <c r="AP614" s="63"/>
      <c r="AQ614" s="63">
        <f t="shared" si="330"/>
        <v>0</v>
      </c>
      <c r="AR614" s="63">
        <f t="shared" si="331"/>
        <v>0</v>
      </c>
      <c r="AS614" s="63">
        <f t="shared" si="332"/>
        <v>10</v>
      </c>
      <c r="AT614" s="63">
        <f t="shared" si="333"/>
        <v>1</v>
      </c>
      <c r="AU614" s="63">
        <f t="shared" si="334"/>
        <v>5</v>
      </c>
      <c r="AV614" s="63">
        <f t="shared" si="335"/>
        <v>1</v>
      </c>
      <c r="AW614" s="63">
        <f t="shared" si="336"/>
        <v>2</v>
      </c>
      <c r="AX614" s="63">
        <f t="shared" si="337"/>
        <v>2</v>
      </c>
      <c r="AY614" s="64">
        <f t="shared" si="338"/>
        <v>0.39731999999997925</v>
      </c>
      <c r="AZ614" s="65">
        <f t="shared" si="339"/>
        <v>117.39731999999998</v>
      </c>
      <c r="BA614" s="45"/>
      <c r="BB614" s="66">
        <f t="shared" si="340"/>
        <v>117.39731999999998</v>
      </c>
      <c r="BC614" s="62">
        <f t="shared" si="341"/>
        <v>17.397319999999979</v>
      </c>
      <c r="BD614" s="62">
        <f t="shared" si="342"/>
        <v>17.397319999999979</v>
      </c>
      <c r="BE614" s="62">
        <f t="shared" si="343"/>
        <v>17.397319999999979</v>
      </c>
      <c r="BF614" s="62">
        <f t="shared" si="344"/>
        <v>7.3973199999999792</v>
      </c>
      <c r="BG614" s="62">
        <f t="shared" si="345"/>
        <v>2.3973199999999792</v>
      </c>
      <c r="BH614" s="62">
        <f t="shared" si="346"/>
        <v>0.39731999999997925</v>
      </c>
      <c r="BI614" s="62"/>
    </row>
    <row r="615" spans="1:61" ht="30" customHeight="1">
      <c r="A615" s="83">
        <v>603</v>
      </c>
      <c r="B615" s="50" t="s">
        <v>1206</v>
      </c>
      <c r="C615" s="84" t="s">
        <v>773</v>
      </c>
      <c r="D615" s="84" t="s">
        <v>318</v>
      </c>
      <c r="E615" s="85" t="s">
        <v>1143</v>
      </c>
      <c r="F615" s="68">
        <v>45600</v>
      </c>
      <c r="G615" s="51">
        <v>208</v>
      </c>
      <c r="H615" s="52">
        <v>26</v>
      </c>
      <c r="I615" s="53">
        <f t="shared" si="319"/>
        <v>208</v>
      </c>
      <c r="J615" s="86"/>
      <c r="K615" s="87">
        <f t="shared" si="320"/>
        <v>0</v>
      </c>
      <c r="L615" s="86"/>
      <c r="M615" s="88">
        <f t="shared" si="321"/>
        <v>0</v>
      </c>
      <c r="N615" s="89"/>
      <c r="O615" s="87">
        <f t="shared" si="322"/>
        <v>0</v>
      </c>
      <c r="P615" s="57">
        <v>0</v>
      </c>
      <c r="Q615" s="57">
        <v>0</v>
      </c>
      <c r="R615" s="54"/>
      <c r="S615" s="55">
        <v>0</v>
      </c>
      <c r="T615" s="56"/>
      <c r="U615" s="57">
        <f t="shared" si="323"/>
        <v>0</v>
      </c>
      <c r="V615" s="57">
        <v>9.1620000000000008</v>
      </c>
      <c r="W615" s="90">
        <v>7</v>
      </c>
      <c r="X615" s="56">
        <v>17.45</v>
      </c>
      <c r="Y615" s="91">
        <f t="shared" si="324"/>
        <v>17.45</v>
      </c>
      <c r="Z615" s="58"/>
      <c r="AA615" s="59"/>
      <c r="AB615" s="59">
        <v>0</v>
      </c>
      <c r="AC615" s="60">
        <f t="shared" si="325"/>
        <v>206.71200000000002</v>
      </c>
      <c r="AD615" s="60"/>
      <c r="AE615" s="61">
        <f t="shared" si="318"/>
        <v>4.1342400000000001</v>
      </c>
      <c r="AF615" s="61">
        <v>0</v>
      </c>
      <c r="AG615" s="61">
        <v>0</v>
      </c>
      <c r="AH615" s="92"/>
      <c r="AI615" s="112">
        <v>100</v>
      </c>
      <c r="AJ615" s="93">
        <f t="shared" si="326"/>
        <v>102.57776000000001</v>
      </c>
      <c r="AK615" s="94"/>
      <c r="AL615" s="62"/>
      <c r="AM615" s="63">
        <f t="shared" si="327"/>
        <v>100</v>
      </c>
      <c r="AN615" s="63">
        <f t="shared" si="328"/>
        <v>1</v>
      </c>
      <c r="AO615" s="63">
        <f t="shared" si="329"/>
        <v>0</v>
      </c>
      <c r="AP615" s="63"/>
      <c r="AQ615" s="63">
        <f t="shared" si="330"/>
        <v>0</v>
      </c>
      <c r="AR615" s="63">
        <f t="shared" si="331"/>
        <v>0</v>
      </c>
      <c r="AS615" s="63">
        <f t="shared" si="332"/>
        <v>0</v>
      </c>
      <c r="AT615" s="63">
        <f t="shared" si="333"/>
        <v>0</v>
      </c>
      <c r="AU615" s="63">
        <f t="shared" si="334"/>
        <v>0</v>
      </c>
      <c r="AV615" s="63">
        <f t="shared" si="335"/>
        <v>0</v>
      </c>
      <c r="AW615" s="63">
        <f t="shared" si="336"/>
        <v>2</v>
      </c>
      <c r="AX615" s="63">
        <f t="shared" si="337"/>
        <v>2</v>
      </c>
      <c r="AY615" s="64">
        <f t="shared" si="338"/>
        <v>0.57776000000001204</v>
      </c>
      <c r="AZ615" s="65">
        <f t="shared" si="339"/>
        <v>102.57776000000001</v>
      </c>
      <c r="BA615" s="45"/>
      <c r="BB615" s="66">
        <f t="shared" si="340"/>
        <v>102.57776000000001</v>
      </c>
      <c r="BC615" s="62">
        <f t="shared" si="341"/>
        <v>2.577760000000012</v>
      </c>
      <c r="BD615" s="62">
        <f t="shared" si="342"/>
        <v>2.577760000000012</v>
      </c>
      <c r="BE615" s="62">
        <f t="shared" si="343"/>
        <v>2.577760000000012</v>
      </c>
      <c r="BF615" s="62">
        <f t="shared" si="344"/>
        <v>2.577760000000012</v>
      </c>
      <c r="BG615" s="62">
        <f t="shared" si="345"/>
        <v>2.577760000000012</v>
      </c>
      <c r="BH615" s="62">
        <f t="shared" si="346"/>
        <v>0.57776000000001204</v>
      </c>
      <c r="BI615" s="62"/>
    </row>
    <row r="616" spans="1:61" ht="30" customHeight="1">
      <c r="A616" s="83">
        <v>604</v>
      </c>
      <c r="B616" s="50" t="s">
        <v>1207</v>
      </c>
      <c r="C616" s="84" t="s">
        <v>1149</v>
      </c>
      <c r="D616" s="84" t="s">
        <v>627</v>
      </c>
      <c r="E616" s="85" t="s">
        <v>1143</v>
      </c>
      <c r="F616" s="68">
        <v>45621</v>
      </c>
      <c r="G616" s="51">
        <v>208</v>
      </c>
      <c r="H616" s="52">
        <v>26</v>
      </c>
      <c r="I616" s="53">
        <f t="shared" si="319"/>
        <v>208</v>
      </c>
      <c r="J616" s="86"/>
      <c r="K616" s="87">
        <f t="shared" si="320"/>
        <v>0</v>
      </c>
      <c r="L616" s="86"/>
      <c r="M616" s="88">
        <f t="shared" si="321"/>
        <v>0</v>
      </c>
      <c r="N616" s="89"/>
      <c r="O616" s="87">
        <f t="shared" si="322"/>
        <v>0</v>
      </c>
      <c r="P616" s="57">
        <v>0</v>
      </c>
      <c r="Q616" s="57">
        <v>0</v>
      </c>
      <c r="R616" s="54"/>
      <c r="S616" s="55">
        <v>0</v>
      </c>
      <c r="T616" s="56"/>
      <c r="U616" s="57">
        <f t="shared" si="323"/>
        <v>0</v>
      </c>
      <c r="V616" s="57">
        <v>9.6150000000000002</v>
      </c>
      <c r="W616" s="90">
        <v>7</v>
      </c>
      <c r="X616" s="56">
        <v>8</v>
      </c>
      <c r="Y616" s="91">
        <f t="shared" si="324"/>
        <v>8</v>
      </c>
      <c r="Z616" s="58"/>
      <c r="AA616" s="59"/>
      <c r="AB616" s="59">
        <v>0</v>
      </c>
      <c r="AC616" s="60">
        <f t="shared" si="325"/>
        <v>216.61500000000001</v>
      </c>
      <c r="AD616" s="60"/>
      <c r="AE616" s="61">
        <f t="shared" si="318"/>
        <v>4.3323</v>
      </c>
      <c r="AF616" s="61">
        <v>0</v>
      </c>
      <c r="AG616" s="61">
        <v>0</v>
      </c>
      <c r="AH616" s="92"/>
      <c r="AI616" s="112">
        <v>100</v>
      </c>
      <c r="AJ616" s="93">
        <f t="shared" si="326"/>
        <v>112.28270000000001</v>
      </c>
      <c r="AK616" s="94"/>
      <c r="AL616" s="62"/>
      <c r="AM616" s="63">
        <f t="shared" si="327"/>
        <v>100</v>
      </c>
      <c r="AN616" s="63">
        <f t="shared" si="328"/>
        <v>1</v>
      </c>
      <c r="AO616" s="63">
        <f t="shared" si="329"/>
        <v>0</v>
      </c>
      <c r="AP616" s="63"/>
      <c r="AQ616" s="63">
        <f t="shared" si="330"/>
        <v>0</v>
      </c>
      <c r="AR616" s="63">
        <f t="shared" si="331"/>
        <v>0</v>
      </c>
      <c r="AS616" s="63">
        <f t="shared" si="332"/>
        <v>10</v>
      </c>
      <c r="AT616" s="63">
        <f t="shared" si="333"/>
        <v>1</v>
      </c>
      <c r="AU616" s="63">
        <f t="shared" si="334"/>
        <v>0</v>
      </c>
      <c r="AV616" s="63">
        <f t="shared" si="335"/>
        <v>0</v>
      </c>
      <c r="AW616" s="63">
        <f t="shared" si="336"/>
        <v>2</v>
      </c>
      <c r="AX616" s="63">
        <f t="shared" si="337"/>
        <v>2</v>
      </c>
      <c r="AY616" s="64">
        <f t="shared" si="338"/>
        <v>0.2827000000000055</v>
      </c>
      <c r="AZ616" s="65">
        <f t="shared" si="339"/>
        <v>112.28270000000001</v>
      </c>
      <c r="BA616" s="45"/>
      <c r="BB616" s="66">
        <f t="shared" si="340"/>
        <v>112.28270000000001</v>
      </c>
      <c r="BC616" s="62">
        <f t="shared" si="341"/>
        <v>12.282700000000006</v>
      </c>
      <c r="BD616" s="62">
        <f t="shared" si="342"/>
        <v>12.282700000000006</v>
      </c>
      <c r="BE616" s="62">
        <f t="shared" si="343"/>
        <v>12.282700000000006</v>
      </c>
      <c r="BF616" s="62">
        <f t="shared" si="344"/>
        <v>2.2827000000000055</v>
      </c>
      <c r="BG616" s="62">
        <f t="shared" si="345"/>
        <v>2.2827000000000055</v>
      </c>
      <c r="BH616" s="62">
        <f t="shared" si="346"/>
        <v>0.2827000000000055</v>
      </c>
      <c r="BI616" s="62"/>
    </row>
    <row r="617" spans="1:61" ht="30" customHeight="1">
      <c r="A617" s="83">
        <v>605</v>
      </c>
      <c r="B617" s="50" t="s">
        <v>1208</v>
      </c>
      <c r="C617" s="84" t="s">
        <v>266</v>
      </c>
      <c r="D617" s="84" t="s">
        <v>1209</v>
      </c>
      <c r="E617" s="85" t="s">
        <v>1143</v>
      </c>
      <c r="F617" s="68">
        <v>45658</v>
      </c>
      <c r="G617" s="51">
        <v>208</v>
      </c>
      <c r="H617" s="52">
        <v>26</v>
      </c>
      <c r="I617" s="53">
        <f t="shared" si="319"/>
        <v>208</v>
      </c>
      <c r="J617" s="86"/>
      <c r="K617" s="87">
        <f t="shared" si="320"/>
        <v>0</v>
      </c>
      <c r="L617" s="86"/>
      <c r="M617" s="88">
        <f t="shared" si="321"/>
        <v>0</v>
      </c>
      <c r="N617" s="89"/>
      <c r="O617" s="87">
        <f t="shared" si="322"/>
        <v>0</v>
      </c>
      <c r="P617" s="57">
        <v>0</v>
      </c>
      <c r="Q617" s="57">
        <v>0</v>
      </c>
      <c r="R617" s="54"/>
      <c r="S617" s="55">
        <v>0</v>
      </c>
      <c r="T617" s="56"/>
      <c r="U617" s="57">
        <f t="shared" si="323"/>
        <v>0</v>
      </c>
      <c r="V617" s="57">
        <v>0</v>
      </c>
      <c r="W617" s="90">
        <v>7</v>
      </c>
      <c r="X617" s="56">
        <v>37.97</v>
      </c>
      <c r="Y617" s="91">
        <f t="shared" si="324"/>
        <v>37.97</v>
      </c>
      <c r="Z617" s="58"/>
      <c r="AA617" s="59"/>
      <c r="AB617" s="59">
        <v>0</v>
      </c>
      <c r="AC617" s="60">
        <f t="shared" si="325"/>
        <v>177.03</v>
      </c>
      <c r="AD617" s="60"/>
      <c r="AE617" s="61">
        <f t="shared" si="318"/>
        <v>3.5406</v>
      </c>
      <c r="AF617" s="61">
        <v>0</v>
      </c>
      <c r="AG617" s="61">
        <v>0</v>
      </c>
      <c r="AH617" s="92"/>
      <c r="AI617" s="112">
        <v>0</v>
      </c>
      <c r="AJ617" s="93">
        <f t="shared" si="326"/>
        <v>173.48939999999999</v>
      </c>
      <c r="AK617" s="94"/>
      <c r="AL617" s="62"/>
      <c r="AM617" s="63">
        <f t="shared" si="327"/>
        <v>100</v>
      </c>
      <c r="AN617" s="63">
        <f t="shared" si="328"/>
        <v>1</v>
      </c>
      <c r="AO617" s="63">
        <f t="shared" si="329"/>
        <v>0</v>
      </c>
      <c r="AP617" s="63"/>
      <c r="AQ617" s="63">
        <f t="shared" si="330"/>
        <v>60</v>
      </c>
      <c r="AR617" s="63">
        <f t="shared" si="331"/>
        <v>3</v>
      </c>
      <c r="AS617" s="63">
        <f t="shared" si="332"/>
        <v>10</v>
      </c>
      <c r="AT617" s="63">
        <f t="shared" si="333"/>
        <v>1</v>
      </c>
      <c r="AU617" s="63">
        <f t="shared" si="334"/>
        <v>0</v>
      </c>
      <c r="AV617" s="63">
        <f t="shared" si="335"/>
        <v>0</v>
      </c>
      <c r="AW617" s="63">
        <f t="shared" si="336"/>
        <v>3</v>
      </c>
      <c r="AX617" s="63">
        <f t="shared" si="337"/>
        <v>3</v>
      </c>
      <c r="AY617" s="64">
        <f t="shared" si="338"/>
        <v>0.48939999999998918</v>
      </c>
      <c r="AZ617" s="65">
        <f t="shared" si="339"/>
        <v>173.48939999999999</v>
      </c>
      <c r="BA617" s="45"/>
      <c r="BB617" s="66">
        <f t="shared" si="340"/>
        <v>173.48939999999999</v>
      </c>
      <c r="BC617" s="62">
        <f t="shared" si="341"/>
        <v>73.489399999999989</v>
      </c>
      <c r="BD617" s="62">
        <f t="shared" si="342"/>
        <v>73.489399999999989</v>
      </c>
      <c r="BE617" s="62">
        <f t="shared" si="343"/>
        <v>13.489399999999989</v>
      </c>
      <c r="BF617" s="62">
        <f t="shared" si="344"/>
        <v>3.4893999999999892</v>
      </c>
      <c r="BG617" s="62">
        <f t="shared" si="345"/>
        <v>3.4893999999999892</v>
      </c>
      <c r="BH617" s="62">
        <f t="shared" si="346"/>
        <v>0.48939999999998918</v>
      </c>
      <c r="BI617" s="62"/>
    </row>
    <row r="618" spans="1:61" ht="30" customHeight="1">
      <c r="A618" s="83">
        <v>606</v>
      </c>
      <c r="B618" s="50" t="s">
        <v>1210</v>
      </c>
      <c r="C618" s="84" t="s">
        <v>196</v>
      </c>
      <c r="D618" s="84" t="s">
        <v>746</v>
      </c>
      <c r="E618" s="85" t="s">
        <v>1143</v>
      </c>
      <c r="F618" s="68">
        <v>45658</v>
      </c>
      <c r="G618" s="51">
        <v>208</v>
      </c>
      <c r="H618" s="52">
        <v>26</v>
      </c>
      <c r="I618" s="53">
        <f t="shared" si="319"/>
        <v>208</v>
      </c>
      <c r="J618" s="86"/>
      <c r="K618" s="87">
        <f t="shared" si="320"/>
        <v>0</v>
      </c>
      <c r="L618" s="86"/>
      <c r="M618" s="88">
        <f t="shared" si="321"/>
        <v>0</v>
      </c>
      <c r="N618" s="89"/>
      <c r="O618" s="87">
        <f t="shared" si="322"/>
        <v>0</v>
      </c>
      <c r="P618" s="57">
        <v>0</v>
      </c>
      <c r="Q618" s="57">
        <v>0</v>
      </c>
      <c r="R618" s="54"/>
      <c r="S618" s="55">
        <v>0</v>
      </c>
      <c r="T618" s="56"/>
      <c r="U618" s="57">
        <f t="shared" si="323"/>
        <v>0</v>
      </c>
      <c r="V618" s="57">
        <v>9.5310000000000006</v>
      </c>
      <c r="W618" s="90">
        <v>7</v>
      </c>
      <c r="X618" s="56">
        <v>9.8000000000000007</v>
      </c>
      <c r="Y618" s="91">
        <f t="shared" si="324"/>
        <v>9.8000000000000007</v>
      </c>
      <c r="Z618" s="58"/>
      <c r="AA618" s="59"/>
      <c r="AB618" s="59">
        <v>0</v>
      </c>
      <c r="AC618" s="60">
        <f t="shared" si="325"/>
        <v>214.73099999999999</v>
      </c>
      <c r="AD618" s="60"/>
      <c r="AE618" s="61">
        <f t="shared" si="318"/>
        <v>4.2946200000000001</v>
      </c>
      <c r="AF618" s="61">
        <v>0</v>
      </c>
      <c r="AG618" s="61">
        <v>0</v>
      </c>
      <c r="AH618" s="92"/>
      <c r="AI618" s="112">
        <v>100</v>
      </c>
      <c r="AJ618" s="93">
        <f t="shared" si="326"/>
        <v>110.43637999999999</v>
      </c>
      <c r="AK618" s="94"/>
      <c r="AL618" s="62"/>
      <c r="AM618" s="63">
        <f t="shared" si="327"/>
        <v>100</v>
      </c>
      <c r="AN618" s="63">
        <f t="shared" si="328"/>
        <v>1</v>
      </c>
      <c r="AO618" s="63">
        <f t="shared" si="329"/>
        <v>0</v>
      </c>
      <c r="AP618" s="63"/>
      <c r="AQ618" s="63">
        <f t="shared" si="330"/>
        <v>0</v>
      </c>
      <c r="AR618" s="63">
        <f t="shared" si="331"/>
        <v>0</v>
      </c>
      <c r="AS618" s="63">
        <f t="shared" si="332"/>
        <v>10</v>
      </c>
      <c r="AT618" s="63">
        <f t="shared" si="333"/>
        <v>1</v>
      </c>
      <c r="AU618" s="63">
        <f t="shared" si="334"/>
        <v>0</v>
      </c>
      <c r="AV618" s="63">
        <f t="shared" si="335"/>
        <v>0</v>
      </c>
      <c r="AW618" s="63">
        <f t="shared" si="336"/>
        <v>0</v>
      </c>
      <c r="AX618" s="63">
        <f t="shared" si="337"/>
        <v>0</v>
      </c>
      <c r="AY618" s="64">
        <f t="shared" si="338"/>
        <v>0.43637999999998556</v>
      </c>
      <c r="AZ618" s="65">
        <f t="shared" si="339"/>
        <v>110.43637999999999</v>
      </c>
      <c r="BA618" s="45"/>
      <c r="BB618" s="66">
        <f t="shared" si="340"/>
        <v>110.43637999999999</v>
      </c>
      <c r="BC618" s="62">
        <f t="shared" si="341"/>
        <v>10.436379999999986</v>
      </c>
      <c r="BD618" s="62">
        <f t="shared" si="342"/>
        <v>10.436379999999986</v>
      </c>
      <c r="BE618" s="62">
        <f t="shared" si="343"/>
        <v>10.436379999999986</v>
      </c>
      <c r="BF618" s="62">
        <f t="shared" si="344"/>
        <v>0.43637999999998556</v>
      </c>
      <c r="BG618" s="62">
        <f t="shared" si="345"/>
        <v>0.43637999999998556</v>
      </c>
      <c r="BH618" s="62">
        <f t="shared" si="346"/>
        <v>0.43637999999998556</v>
      </c>
      <c r="BI618" s="62"/>
    </row>
    <row r="619" spans="1:61" ht="30" customHeight="1">
      <c r="A619" s="83">
        <v>607</v>
      </c>
      <c r="B619" s="50" t="s">
        <v>1211</v>
      </c>
      <c r="C619" s="84" t="s">
        <v>733</v>
      </c>
      <c r="D619" s="84" t="s">
        <v>1212</v>
      </c>
      <c r="E619" s="85" t="s">
        <v>1143</v>
      </c>
      <c r="F619" s="68">
        <v>45660</v>
      </c>
      <c r="G619" s="51">
        <v>208</v>
      </c>
      <c r="H619" s="52">
        <v>25.3</v>
      </c>
      <c r="I619" s="53">
        <f t="shared" si="319"/>
        <v>202.4</v>
      </c>
      <c r="J619" s="86"/>
      <c r="K619" s="87">
        <f t="shared" si="320"/>
        <v>0</v>
      </c>
      <c r="L619" s="86"/>
      <c r="M619" s="88">
        <f t="shared" si="321"/>
        <v>0</v>
      </c>
      <c r="N619" s="89"/>
      <c r="O619" s="87">
        <f t="shared" si="322"/>
        <v>0</v>
      </c>
      <c r="P619" s="57">
        <v>0</v>
      </c>
      <c r="Q619" s="57">
        <v>0</v>
      </c>
      <c r="R619" s="54"/>
      <c r="S619" s="55">
        <v>0</v>
      </c>
      <c r="T619" s="56"/>
      <c r="U619" s="57">
        <f t="shared" si="323"/>
        <v>0</v>
      </c>
      <c r="V619" s="57">
        <v>9.2309999999999999</v>
      </c>
      <c r="W619" s="90">
        <v>7</v>
      </c>
      <c r="X619" s="56">
        <v>10.49</v>
      </c>
      <c r="Y619" s="91">
        <f t="shared" si="324"/>
        <v>10.49</v>
      </c>
      <c r="Z619" s="58"/>
      <c r="AA619" s="59"/>
      <c r="AB619" s="59">
        <v>0</v>
      </c>
      <c r="AC619" s="60">
        <f t="shared" si="325"/>
        <v>208.14099999999999</v>
      </c>
      <c r="AD619" s="60"/>
      <c r="AE619" s="61">
        <f t="shared" si="318"/>
        <v>4.16282</v>
      </c>
      <c r="AF619" s="61">
        <v>0</v>
      </c>
      <c r="AG619" s="61">
        <v>0</v>
      </c>
      <c r="AH619" s="92"/>
      <c r="AI619" s="112">
        <v>100</v>
      </c>
      <c r="AJ619" s="93">
        <f t="shared" si="326"/>
        <v>103.97817999999998</v>
      </c>
      <c r="AK619" s="94"/>
      <c r="AL619" s="62"/>
      <c r="AM619" s="63">
        <f t="shared" si="327"/>
        <v>100</v>
      </c>
      <c r="AN619" s="63">
        <f t="shared" si="328"/>
        <v>1</v>
      </c>
      <c r="AO619" s="63">
        <f t="shared" si="329"/>
        <v>0</v>
      </c>
      <c r="AP619" s="63"/>
      <c r="AQ619" s="63">
        <f t="shared" si="330"/>
        <v>0</v>
      </c>
      <c r="AR619" s="63">
        <f t="shared" si="331"/>
        <v>0</v>
      </c>
      <c r="AS619" s="63">
        <f t="shared" si="332"/>
        <v>0</v>
      </c>
      <c r="AT619" s="63">
        <f t="shared" si="333"/>
        <v>0</v>
      </c>
      <c r="AU619" s="63">
        <f t="shared" si="334"/>
        <v>0</v>
      </c>
      <c r="AV619" s="63">
        <f t="shared" si="335"/>
        <v>0</v>
      </c>
      <c r="AW619" s="63">
        <f t="shared" si="336"/>
        <v>3</v>
      </c>
      <c r="AX619" s="63">
        <f t="shared" si="337"/>
        <v>3</v>
      </c>
      <c r="AY619" s="64">
        <f t="shared" si="338"/>
        <v>0.97817999999998051</v>
      </c>
      <c r="AZ619" s="65">
        <f t="shared" si="339"/>
        <v>103.97817999999998</v>
      </c>
      <c r="BA619" s="45"/>
      <c r="BB619" s="66">
        <f t="shared" si="340"/>
        <v>103.97817999999998</v>
      </c>
      <c r="BC619" s="62">
        <f t="shared" si="341"/>
        <v>3.9781799999999805</v>
      </c>
      <c r="BD619" s="62">
        <f t="shared" si="342"/>
        <v>3.9781799999999805</v>
      </c>
      <c r="BE619" s="62">
        <f t="shared" si="343"/>
        <v>3.9781799999999805</v>
      </c>
      <c r="BF619" s="62">
        <f t="shared" si="344"/>
        <v>3.9781799999999805</v>
      </c>
      <c r="BG619" s="62">
        <f t="shared" si="345"/>
        <v>3.9781799999999805</v>
      </c>
      <c r="BH619" s="62">
        <f t="shared" si="346"/>
        <v>0.97817999999998051</v>
      </c>
      <c r="BI619" s="62"/>
    </row>
    <row r="620" spans="1:61" ht="30" customHeight="1">
      <c r="A620" s="83">
        <v>608</v>
      </c>
      <c r="B620" s="50" t="s">
        <v>1213</v>
      </c>
      <c r="C620" s="84" t="s">
        <v>157</v>
      </c>
      <c r="D620" s="84" t="s">
        <v>1214</v>
      </c>
      <c r="E620" s="85" t="s">
        <v>1143</v>
      </c>
      <c r="F620" s="68">
        <v>45663</v>
      </c>
      <c r="G620" s="51">
        <v>208</v>
      </c>
      <c r="H620" s="52">
        <v>23</v>
      </c>
      <c r="I620" s="53">
        <f t="shared" si="319"/>
        <v>184</v>
      </c>
      <c r="J620" s="86"/>
      <c r="K620" s="87">
        <f t="shared" si="320"/>
        <v>0</v>
      </c>
      <c r="L620" s="86"/>
      <c r="M620" s="88">
        <f t="shared" si="321"/>
        <v>0</v>
      </c>
      <c r="N620" s="89"/>
      <c r="O620" s="87">
        <f t="shared" si="322"/>
        <v>0</v>
      </c>
      <c r="P620" s="57">
        <v>0</v>
      </c>
      <c r="Q620" s="57">
        <v>0</v>
      </c>
      <c r="R620" s="54"/>
      <c r="S620" s="55">
        <v>0</v>
      </c>
      <c r="T620" s="56"/>
      <c r="U620" s="57">
        <f t="shared" si="323"/>
        <v>0</v>
      </c>
      <c r="V620" s="57">
        <v>0</v>
      </c>
      <c r="W620" s="90">
        <v>7</v>
      </c>
      <c r="X620" s="56">
        <v>16</v>
      </c>
      <c r="Y620" s="91">
        <f t="shared" si="324"/>
        <v>16</v>
      </c>
      <c r="Z620" s="58"/>
      <c r="AA620" s="59"/>
      <c r="AB620" s="59">
        <v>0</v>
      </c>
      <c r="AC620" s="60">
        <f t="shared" si="325"/>
        <v>175</v>
      </c>
      <c r="AD620" s="60"/>
      <c r="AE620" s="61">
        <f t="shared" si="318"/>
        <v>3.5</v>
      </c>
      <c r="AF620" s="61">
        <v>0</v>
      </c>
      <c r="AG620" s="61">
        <v>0</v>
      </c>
      <c r="AH620" s="92"/>
      <c r="AI620" s="112">
        <v>0</v>
      </c>
      <c r="AJ620" s="93">
        <f t="shared" si="326"/>
        <v>171.5</v>
      </c>
      <c r="AK620" s="94"/>
      <c r="AL620" s="62"/>
      <c r="AM620" s="63">
        <f t="shared" si="327"/>
        <v>100</v>
      </c>
      <c r="AN620" s="63">
        <f t="shared" si="328"/>
        <v>1</v>
      </c>
      <c r="AO620" s="63">
        <f t="shared" si="329"/>
        <v>0</v>
      </c>
      <c r="AP620" s="63"/>
      <c r="AQ620" s="63">
        <f t="shared" si="330"/>
        <v>60</v>
      </c>
      <c r="AR620" s="63">
        <f t="shared" si="331"/>
        <v>3</v>
      </c>
      <c r="AS620" s="63">
        <f t="shared" si="332"/>
        <v>10</v>
      </c>
      <c r="AT620" s="63">
        <f t="shared" si="333"/>
        <v>1</v>
      </c>
      <c r="AU620" s="63">
        <f t="shared" si="334"/>
        <v>0</v>
      </c>
      <c r="AV620" s="63">
        <f t="shared" si="335"/>
        <v>0</v>
      </c>
      <c r="AW620" s="63">
        <f t="shared" si="336"/>
        <v>1</v>
      </c>
      <c r="AX620" s="63">
        <f t="shared" si="337"/>
        <v>1</v>
      </c>
      <c r="AY620" s="64">
        <f t="shared" si="338"/>
        <v>0.5</v>
      </c>
      <c r="AZ620" s="65">
        <f t="shared" si="339"/>
        <v>171.5</v>
      </c>
      <c r="BA620" s="45"/>
      <c r="BB620" s="66">
        <f t="shared" si="340"/>
        <v>171.5</v>
      </c>
      <c r="BC620" s="62">
        <f t="shared" si="341"/>
        <v>71.5</v>
      </c>
      <c r="BD620" s="62">
        <f t="shared" si="342"/>
        <v>71.5</v>
      </c>
      <c r="BE620" s="62">
        <f t="shared" si="343"/>
        <v>11.5</v>
      </c>
      <c r="BF620" s="62">
        <f t="shared" si="344"/>
        <v>1.5</v>
      </c>
      <c r="BG620" s="62">
        <f t="shared" si="345"/>
        <v>1.5</v>
      </c>
      <c r="BH620" s="62">
        <f t="shared" si="346"/>
        <v>0.5</v>
      </c>
      <c r="BI620" s="62"/>
    </row>
    <row r="621" spans="1:61" ht="30" customHeight="1">
      <c r="A621" s="83">
        <v>609</v>
      </c>
      <c r="B621" s="50">
        <v>10857</v>
      </c>
      <c r="C621" s="84" t="s">
        <v>1216</v>
      </c>
      <c r="D621" s="84" t="s">
        <v>1217</v>
      </c>
      <c r="E621" s="85" t="s">
        <v>1215</v>
      </c>
      <c r="F621" s="68">
        <v>44501</v>
      </c>
      <c r="G621" s="51">
        <v>208</v>
      </c>
      <c r="H621" s="52">
        <v>0</v>
      </c>
      <c r="I621" s="53">
        <f t="shared" si="319"/>
        <v>0</v>
      </c>
      <c r="J621" s="86"/>
      <c r="K621" s="87">
        <f t="shared" si="320"/>
        <v>0</v>
      </c>
      <c r="L621" s="86"/>
      <c r="M621" s="88">
        <f t="shared" si="321"/>
        <v>0</v>
      </c>
      <c r="N621" s="89"/>
      <c r="O621" s="87">
        <f t="shared" si="322"/>
        <v>0</v>
      </c>
      <c r="P621" s="57">
        <v>0</v>
      </c>
      <c r="Q621" s="57">
        <v>0</v>
      </c>
      <c r="R621" s="54"/>
      <c r="S621" s="55"/>
      <c r="T621" s="56"/>
      <c r="U621" s="57">
        <f t="shared" si="323"/>
        <v>0</v>
      </c>
      <c r="V621" s="57"/>
      <c r="W621" s="90"/>
      <c r="X621" s="56"/>
      <c r="Y621" s="91">
        <f t="shared" si="324"/>
        <v>0</v>
      </c>
      <c r="Z621" s="58"/>
      <c r="AA621" s="59"/>
      <c r="AB621" s="59"/>
      <c r="AC621" s="60">
        <f t="shared" si="325"/>
        <v>0</v>
      </c>
      <c r="AD621" s="60"/>
      <c r="AE621" s="61">
        <f t="shared" si="318"/>
        <v>0</v>
      </c>
      <c r="AF621" s="61">
        <v>0</v>
      </c>
      <c r="AG621" s="61">
        <v>0</v>
      </c>
      <c r="AH621" s="92"/>
      <c r="AI621" s="112">
        <v>0</v>
      </c>
      <c r="AJ621" s="93">
        <f t="shared" si="326"/>
        <v>0</v>
      </c>
      <c r="AK621" s="94"/>
      <c r="AL621" s="62"/>
      <c r="AM621" s="63">
        <f t="shared" si="327"/>
        <v>0</v>
      </c>
      <c r="AN621" s="63">
        <f t="shared" si="328"/>
        <v>0</v>
      </c>
      <c r="AO621" s="63">
        <f t="shared" si="329"/>
        <v>0</v>
      </c>
      <c r="AP621" s="63"/>
      <c r="AQ621" s="63">
        <f t="shared" si="330"/>
        <v>0</v>
      </c>
      <c r="AR621" s="63">
        <f t="shared" si="331"/>
        <v>0</v>
      </c>
      <c r="AS621" s="63">
        <f t="shared" si="332"/>
        <v>0</v>
      </c>
      <c r="AT621" s="63">
        <f t="shared" si="333"/>
        <v>0</v>
      </c>
      <c r="AU621" s="63">
        <f t="shared" si="334"/>
        <v>0</v>
      </c>
      <c r="AV621" s="63">
        <f t="shared" si="335"/>
        <v>0</v>
      </c>
      <c r="AW621" s="63">
        <f t="shared" si="336"/>
        <v>0</v>
      </c>
      <c r="AX621" s="63">
        <f t="shared" si="337"/>
        <v>0</v>
      </c>
      <c r="AY621" s="64">
        <f t="shared" si="338"/>
        <v>0</v>
      </c>
      <c r="AZ621" s="65">
        <f t="shared" si="339"/>
        <v>0</v>
      </c>
      <c r="BA621" s="45"/>
      <c r="BB621" s="66">
        <f t="shared" si="340"/>
        <v>0</v>
      </c>
      <c r="BC621" s="62">
        <f t="shared" si="341"/>
        <v>0</v>
      </c>
      <c r="BD621" s="62">
        <f t="shared" si="342"/>
        <v>0</v>
      </c>
      <c r="BE621" s="62">
        <f t="shared" si="343"/>
        <v>0</v>
      </c>
      <c r="BF621" s="62">
        <f t="shared" si="344"/>
        <v>0</v>
      </c>
      <c r="BG621" s="62">
        <f t="shared" si="345"/>
        <v>0</v>
      </c>
      <c r="BH621" s="62">
        <f t="shared" si="346"/>
        <v>0</v>
      </c>
      <c r="BI621" s="62"/>
    </row>
    <row r="622" spans="1:61" ht="30" customHeight="1">
      <c r="A622" s="83">
        <v>610</v>
      </c>
      <c r="B622" s="50">
        <v>1278</v>
      </c>
      <c r="C622" s="84" t="s">
        <v>423</v>
      </c>
      <c r="D622" s="84" t="s">
        <v>1218</v>
      </c>
      <c r="E622" s="85" t="s">
        <v>1215</v>
      </c>
      <c r="F622" s="68">
        <v>37249</v>
      </c>
      <c r="G622" s="51">
        <v>208</v>
      </c>
      <c r="H622" s="52">
        <v>26</v>
      </c>
      <c r="I622" s="53">
        <f t="shared" si="319"/>
        <v>208</v>
      </c>
      <c r="J622" s="86"/>
      <c r="K622" s="87">
        <f t="shared" si="320"/>
        <v>0</v>
      </c>
      <c r="L622" s="86"/>
      <c r="M622" s="88">
        <f t="shared" si="321"/>
        <v>0</v>
      </c>
      <c r="N622" s="89"/>
      <c r="O622" s="87">
        <f t="shared" si="322"/>
        <v>0</v>
      </c>
      <c r="P622" s="57">
        <v>0</v>
      </c>
      <c r="Q622" s="57">
        <v>0</v>
      </c>
      <c r="R622" s="54"/>
      <c r="S622" s="55">
        <v>11</v>
      </c>
      <c r="T622" s="56"/>
      <c r="U622" s="57">
        <f t="shared" si="323"/>
        <v>0</v>
      </c>
      <c r="V622" s="57">
        <v>10</v>
      </c>
      <c r="W622" s="90">
        <v>7</v>
      </c>
      <c r="X622" s="56">
        <v>2.5299999999999998</v>
      </c>
      <c r="Y622" s="91">
        <f t="shared" si="324"/>
        <v>2.5299999999999998</v>
      </c>
      <c r="Z622" s="58"/>
      <c r="AA622" s="59"/>
      <c r="AB622" s="59">
        <v>0</v>
      </c>
      <c r="AC622" s="60">
        <f t="shared" si="325"/>
        <v>233.47</v>
      </c>
      <c r="AD622" s="60"/>
      <c r="AE622" s="61">
        <f t="shared" si="318"/>
        <v>4.6694000000000004</v>
      </c>
      <c r="AF622" s="61">
        <v>0</v>
      </c>
      <c r="AG622" s="61">
        <v>0</v>
      </c>
      <c r="AH622" s="92">
        <v>0.5</v>
      </c>
      <c r="AI622" s="112">
        <v>100</v>
      </c>
      <c r="AJ622" s="93">
        <f t="shared" si="326"/>
        <v>128.3006</v>
      </c>
      <c r="AK622" s="94"/>
      <c r="AL622" s="62"/>
      <c r="AM622" s="63">
        <f t="shared" si="327"/>
        <v>100</v>
      </c>
      <c r="AN622" s="63">
        <f t="shared" si="328"/>
        <v>1</v>
      </c>
      <c r="AO622" s="63">
        <f t="shared" si="329"/>
        <v>0</v>
      </c>
      <c r="AP622" s="63"/>
      <c r="AQ622" s="63">
        <f t="shared" si="330"/>
        <v>20</v>
      </c>
      <c r="AR622" s="63">
        <f t="shared" si="331"/>
        <v>1</v>
      </c>
      <c r="AS622" s="63">
        <f t="shared" si="332"/>
        <v>0</v>
      </c>
      <c r="AT622" s="63">
        <f t="shared" si="333"/>
        <v>0</v>
      </c>
      <c r="AU622" s="63">
        <f t="shared" si="334"/>
        <v>5</v>
      </c>
      <c r="AV622" s="63">
        <f t="shared" si="335"/>
        <v>1</v>
      </c>
      <c r="AW622" s="63">
        <f t="shared" si="336"/>
        <v>3</v>
      </c>
      <c r="AX622" s="63">
        <f t="shared" si="337"/>
        <v>3</v>
      </c>
      <c r="AY622" s="64">
        <f t="shared" si="338"/>
        <v>0.30060000000000286</v>
      </c>
      <c r="AZ622" s="65">
        <f t="shared" si="339"/>
        <v>128.3006</v>
      </c>
      <c r="BA622" s="45"/>
      <c r="BB622" s="66">
        <f t="shared" si="340"/>
        <v>128.3006</v>
      </c>
      <c r="BC622" s="62">
        <f t="shared" si="341"/>
        <v>28.300600000000003</v>
      </c>
      <c r="BD622" s="62">
        <f t="shared" si="342"/>
        <v>28.300600000000003</v>
      </c>
      <c r="BE622" s="62">
        <f t="shared" si="343"/>
        <v>8.3006000000000029</v>
      </c>
      <c r="BF622" s="62">
        <f t="shared" si="344"/>
        <v>8.3006000000000029</v>
      </c>
      <c r="BG622" s="62">
        <f t="shared" si="345"/>
        <v>3.3006000000000029</v>
      </c>
      <c r="BH622" s="62">
        <f t="shared" si="346"/>
        <v>0.30060000000000286</v>
      </c>
      <c r="BI622" s="62"/>
    </row>
    <row r="623" spans="1:61" ht="30" customHeight="1">
      <c r="A623" s="83">
        <v>611</v>
      </c>
      <c r="B623" s="50">
        <v>1290</v>
      </c>
      <c r="C623" s="84" t="s">
        <v>464</v>
      </c>
      <c r="D623" s="84" t="s">
        <v>1219</v>
      </c>
      <c r="E623" s="85" t="s">
        <v>1215</v>
      </c>
      <c r="F623" s="68">
        <v>37256</v>
      </c>
      <c r="G623" s="51">
        <v>208</v>
      </c>
      <c r="H623" s="52">
        <v>26</v>
      </c>
      <c r="I623" s="53">
        <f t="shared" si="319"/>
        <v>208</v>
      </c>
      <c r="J623" s="86"/>
      <c r="K623" s="87">
        <f t="shared" si="320"/>
        <v>0</v>
      </c>
      <c r="L623" s="86"/>
      <c r="M623" s="88">
        <f t="shared" si="321"/>
        <v>0</v>
      </c>
      <c r="N623" s="89"/>
      <c r="O623" s="87">
        <f t="shared" si="322"/>
        <v>0</v>
      </c>
      <c r="P623" s="57">
        <v>0</v>
      </c>
      <c r="Q623" s="57">
        <v>0</v>
      </c>
      <c r="R623" s="54"/>
      <c r="S623" s="55">
        <v>11</v>
      </c>
      <c r="T623" s="56"/>
      <c r="U623" s="57">
        <f t="shared" si="323"/>
        <v>0</v>
      </c>
      <c r="V623" s="57">
        <v>9.827</v>
      </c>
      <c r="W623" s="90">
        <v>7</v>
      </c>
      <c r="X623" s="56">
        <v>3.6</v>
      </c>
      <c r="Y623" s="91">
        <f t="shared" si="324"/>
        <v>3.6</v>
      </c>
      <c r="Z623" s="58"/>
      <c r="AA623" s="59"/>
      <c r="AB623" s="59">
        <v>0</v>
      </c>
      <c r="AC623" s="60">
        <f t="shared" si="325"/>
        <v>232.227</v>
      </c>
      <c r="AD623" s="60"/>
      <c r="AE623" s="61">
        <f t="shared" si="318"/>
        <v>4.6445400000000001</v>
      </c>
      <c r="AF623" s="61">
        <v>0</v>
      </c>
      <c r="AG623" s="61">
        <v>0</v>
      </c>
      <c r="AH623" s="92">
        <v>0.5</v>
      </c>
      <c r="AI623" s="112">
        <v>100</v>
      </c>
      <c r="AJ623" s="93">
        <f t="shared" si="326"/>
        <v>127.08246</v>
      </c>
      <c r="AK623" s="94"/>
      <c r="AL623" s="62"/>
      <c r="AM623" s="63">
        <f t="shared" si="327"/>
        <v>100</v>
      </c>
      <c r="AN623" s="63">
        <f t="shared" si="328"/>
        <v>1</v>
      </c>
      <c r="AO623" s="63">
        <f t="shared" si="329"/>
        <v>0</v>
      </c>
      <c r="AP623" s="63"/>
      <c r="AQ623" s="63">
        <f t="shared" si="330"/>
        <v>20</v>
      </c>
      <c r="AR623" s="63">
        <f t="shared" si="331"/>
        <v>1</v>
      </c>
      <c r="AS623" s="63">
        <f t="shared" si="332"/>
        <v>0</v>
      </c>
      <c r="AT623" s="63">
        <f t="shared" si="333"/>
        <v>0</v>
      </c>
      <c r="AU623" s="63">
        <f t="shared" si="334"/>
        <v>5</v>
      </c>
      <c r="AV623" s="63">
        <f t="shared" si="335"/>
        <v>1</v>
      </c>
      <c r="AW623" s="63">
        <f t="shared" si="336"/>
        <v>2</v>
      </c>
      <c r="AX623" s="63">
        <f t="shared" si="337"/>
        <v>2</v>
      </c>
      <c r="AY623" s="64">
        <f t="shared" si="338"/>
        <v>8.2459999999997535E-2</v>
      </c>
      <c r="AZ623" s="65">
        <f t="shared" si="339"/>
        <v>127.08246</v>
      </c>
      <c r="BA623" s="45"/>
      <c r="BB623" s="66">
        <f t="shared" si="340"/>
        <v>127.08246</v>
      </c>
      <c r="BC623" s="62">
        <f t="shared" si="341"/>
        <v>27.082459999999998</v>
      </c>
      <c r="BD623" s="62">
        <f t="shared" si="342"/>
        <v>27.082459999999998</v>
      </c>
      <c r="BE623" s="62">
        <f t="shared" si="343"/>
        <v>7.0824599999999975</v>
      </c>
      <c r="BF623" s="62">
        <f t="shared" si="344"/>
        <v>7.0824599999999975</v>
      </c>
      <c r="BG623" s="62">
        <f t="shared" si="345"/>
        <v>2.0824599999999975</v>
      </c>
      <c r="BH623" s="62">
        <f t="shared" si="346"/>
        <v>8.2459999999997535E-2</v>
      </c>
      <c r="BI623" s="62"/>
    </row>
    <row r="624" spans="1:61" ht="30" customHeight="1">
      <c r="A624" s="83">
        <v>612</v>
      </c>
      <c r="B624" s="50">
        <v>4353</v>
      </c>
      <c r="C624" s="84" t="s">
        <v>146</v>
      </c>
      <c r="D624" s="84" t="s">
        <v>1220</v>
      </c>
      <c r="E624" s="85" t="s">
        <v>1215</v>
      </c>
      <c r="F624" s="68">
        <v>41640</v>
      </c>
      <c r="G624" s="51">
        <v>208</v>
      </c>
      <c r="H624" s="52">
        <v>26</v>
      </c>
      <c r="I624" s="53">
        <f t="shared" si="319"/>
        <v>208</v>
      </c>
      <c r="J624" s="86"/>
      <c r="K624" s="87">
        <f t="shared" si="320"/>
        <v>0</v>
      </c>
      <c r="L624" s="86"/>
      <c r="M624" s="88">
        <f t="shared" si="321"/>
        <v>0</v>
      </c>
      <c r="N624" s="89"/>
      <c r="O624" s="87">
        <f t="shared" si="322"/>
        <v>0</v>
      </c>
      <c r="P624" s="57">
        <v>0</v>
      </c>
      <c r="Q624" s="57">
        <v>0</v>
      </c>
      <c r="R624" s="54"/>
      <c r="S624" s="55">
        <v>11</v>
      </c>
      <c r="T624" s="56"/>
      <c r="U624" s="57">
        <f t="shared" si="323"/>
        <v>0</v>
      </c>
      <c r="V624" s="57">
        <v>10</v>
      </c>
      <c r="W624" s="90">
        <v>7</v>
      </c>
      <c r="X624" s="56">
        <v>1.08</v>
      </c>
      <c r="Y624" s="91">
        <f t="shared" si="324"/>
        <v>1.08</v>
      </c>
      <c r="Z624" s="58"/>
      <c r="AA624" s="59"/>
      <c r="AB624" s="59">
        <v>0</v>
      </c>
      <c r="AC624" s="60">
        <f t="shared" si="325"/>
        <v>234.92</v>
      </c>
      <c r="AD624" s="60"/>
      <c r="AE624" s="61">
        <f t="shared" si="318"/>
        <v>4.6983999999999995</v>
      </c>
      <c r="AF624" s="61">
        <v>0</v>
      </c>
      <c r="AG624" s="61">
        <v>0</v>
      </c>
      <c r="AH624" s="92">
        <v>0.5</v>
      </c>
      <c r="AI624" s="112">
        <v>100</v>
      </c>
      <c r="AJ624" s="93">
        <f t="shared" si="326"/>
        <v>129.7216</v>
      </c>
      <c r="AK624" s="94"/>
      <c r="AL624" s="62"/>
      <c r="AM624" s="63">
        <f t="shared" si="327"/>
        <v>100</v>
      </c>
      <c r="AN624" s="63">
        <f t="shared" si="328"/>
        <v>1</v>
      </c>
      <c r="AO624" s="63">
        <f t="shared" si="329"/>
        <v>0</v>
      </c>
      <c r="AP624" s="63"/>
      <c r="AQ624" s="63">
        <f t="shared" si="330"/>
        <v>20</v>
      </c>
      <c r="AR624" s="63">
        <f t="shared" si="331"/>
        <v>1</v>
      </c>
      <c r="AS624" s="63">
        <f t="shared" si="332"/>
        <v>0</v>
      </c>
      <c r="AT624" s="63">
        <f t="shared" si="333"/>
        <v>0</v>
      </c>
      <c r="AU624" s="63">
        <f t="shared" si="334"/>
        <v>5</v>
      </c>
      <c r="AV624" s="63">
        <f t="shared" si="335"/>
        <v>1</v>
      </c>
      <c r="AW624" s="63">
        <f t="shared" si="336"/>
        <v>4</v>
      </c>
      <c r="AX624" s="63">
        <f t="shared" si="337"/>
        <v>4</v>
      </c>
      <c r="AY624" s="64">
        <f t="shared" si="338"/>
        <v>0.72159999999999513</v>
      </c>
      <c r="AZ624" s="65">
        <f t="shared" si="339"/>
        <v>129.7216</v>
      </c>
      <c r="BA624" s="45"/>
      <c r="BB624" s="66">
        <f t="shared" si="340"/>
        <v>129.7216</v>
      </c>
      <c r="BC624" s="62">
        <f t="shared" si="341"/>
        <v>29.721599999999995</v>
      </c>
      <c r="BD624" s="62">
        <f t="shared" si="342"/>
        <v>29.721599999999995</v>
      </c>
      <c r="BE624" s="62">
        <f t="shared" si="343"/>
        <v>9.7215999999999951</v>
      </c>
      <c r="BF624" s="62">
        <f t="shared" si="344"/>
        <v>9.7215999999999951</v>
      </c>
      <c r="BG624" s="62">
        <f t="shared" si="345"/>
        <v>4.7215999999999951</v>
      </c>
      <c r="BH624" s="62">
        <f t="shared" si="346"/>
        <v>0.72159999999999513</v>
      </c>
      <c r="BI624" s="62"/>
    </row>
    <row r="625" spans="1:61" ht="30" customHeight="1">
      <c r="A625" s="83">
        <v>613</v>
      </c>
      <c r="B625" s="50">
        <v>4618</v>
      </c>
      <c r="C625" s="84" t="s">
        <v>1145</v>
      </c>
      <c r="D625" s="84" t="s">
        <v>472</v>
      </c>
      <c r="E625" s="85" t="s">
        <v>1215</v>
      </c>
      <c r="F625" s="68">
        <v>41793</v>
      </c>
      <c r="G625" s="51">
        <v>208</v>
      </c>
      <c r="H625" s="52">
        <v>26</v>
      </c>
      <c r="I625" s="53">
        <f t="shared" si="319"/>
        <v>208</v>
      </c>
      <c r="J625" s="86"/>
      <c r="K625" s="87">
        <f t="shared" si="320"/>
        <v>0</v>
      </c>
      <c r="L625" s="86"/>
      <c r="M625" s="88">
        <f t="shared" si="321"/>
        <v>0</v>
      </c>
      <c r="N625" s="89"/>
      <c r="O625" s="87">
        <f t="shared" si="322"/>
        <v>0</v>
      </c>
      <c r="P625" s="57">
        <v>0</v>
      </c>
      <c r="Q625" s="57">
        <v>0</v>
      </c>
      <c r="R625" s="54"/>
      <c r="S625" s="55">
        <v>11</v>
      </c>
      <c r="T625" s="56"/>
      <c r="U625" s="57">
        <f t="shared" si="323"/>
        <v>0</v>
      </c>
      <c r="V625" s="57">
        <v>10</v>
      </c>
      <c r="W625" s="90">
        <v>7</v>
      </c>
      <c r="X625" s="56">
        <v>2.48</v>
      </c>
      <c r="Y625" s="91">
        <f t="shared" si="324"/>
        <v>2.48</v>
      </c>
      <c r="Z625" s="58"/>
      <c r="AA625" s="59"/>
      <c r="AB625" s="59">
        <v>0</v>
      </c>
      <c r="AC625" s="60">
        <f t="shared" si="325"/>
        <v>233.52</v>
      </c>
      <c r="AD625" s="60"/>
      <c r="AE625" s="61">
        <f t="shared" si="318"/>
        <v>4.6703999999999999</v>
      </c>
      <c r="AF625" s="61">
        <v>0</v>
      </c>
      <c r="AG625" s="61">
        <v>0</v>
      </c>
      <c r="AH625" s="92">
        <v>0.5</v>
      </c>
      <c r="AI625" s="112">
        <v>100</v>
      </c>
      <c r="AJ625" s="93">
        <f t="shared" si="326"/>
        <v>128.34960000000001</v>
      </c>
      <c r="AK625" s="94"/>
      <c r="AL625" s="62"/>
      <c r="AM625" s="63">
        <f t="shared" si="327"/>
        <v>100</v>
      </c>
      <c r="AN625" s="63">
        <f t="shared" si="328"/>
        <v>1</v>
      </c>
      <c r="AO625" s="63">
        <f t="shared" si="329"/>
        <v>0</v>
      </c>
      <c r="AP625" s="63"/>
      <c r="AQ625" s="63">
        <f t="shared" si="330"/>
        <v>20</v>
      </c>
      <c r="AR625" s="63">
        <f t="shared" si="331"/>
        <v>1</v>
      </c>
      <c r="AS625" s="63">
        <f t="shared" si="332"/>
        <v>0</v>
      </c>
      <c r="AT625" s="63">
        <f t="shared" si="333"/>
        <v>0</v>
      </c>
      <c r="AU625" s="63">
        <f t="shared" si="334"/>
        <v>5</v>
      </c>
      <c r="AV625" s="63">
        <f t="shared" si="335"/>
        <v>1</v>
      </c>
      <c r="AW625" s="63">
        <f t="shared" si="336"/>
        <v>3</v>
      </c>
      <c r="AX625" s="63">
        <f t="shared" si="337"/>
        <v>3</v>
      </c>
      <c r="AY625" s="64">
        <f t="shared" si="338"/>
        <v>0.34960000000000946</v>
      </c>
      <c r="AZ625" s="65">
        <f t="shared" si="339"/>
        <v>128.34960000000001</v>
      </c>
      <c r="BA625" s="45"/>
      <c r="BB625" s="66">
        <f t="shared" si="340"/>
        <v>128.34960000000001</v>
      </c>
      <c r="BC625" s="62">
        <f t="shared" si="341"/>
        <v>28.349600000000009</v>
      </c>
      <c r="BD625" s="62">
        <f t="shared" si="342"/>
        <v>28.349600000000009</v>
      </c>
      <c r="BE625" s="62">
        <f t="shared" si="343"/>
        <v>8.3496000000000095</v>
      </c>
      <c r="BF625" s="62">
        <f t="shared" si="344"/>
        <v>8.3496000000000095</v>
      </c>
      <c r="BG625" s="62">
        <f t="shared" si="345"/>
        <v>3.3496000000000095</v>
      </c>
      <c r="BH625" s="62">
        <f t="shared" si="346"/>
        <v>0.34960000000000946</v>
      </c>
      <c r="BI625" s="62"/>
    </row>
    <row r="626" spans="1:61" ht="30" customHeight="1">
      <c r="A626" s="83">
        <v>614</v>
      </c>
      <c r="B626" s="50">
        <v>4986</v>
      </c>
      <c r="C626" s="84" t="s">
        <v>608</v>
      </c>
      <c r="D626" s="84" t="s">
        <v>1221</v>
      </c>
      <c r="E626" s="85" t="s">
        <v>1215</v>
      </c>
      <c r="F626" s="68">
        <v>41974</v>
      </c>
      <c r="G626" s="51">
        <v>208</v>
      </c>
      <c r="H626" s="52">
        <v>26</v>
      </c>
      <c r="I626" s="53">
        <f t="shared" si="319"/>
        <v>208</v>
      </c>
      <c r="J626" s="86"/>
      <c r="K626" s="87">
        <f t="shared" si="320"/>
        <v>0</v>
      </c>
      <c r="L626" s="86"/>
      <c r="M626" s="88">
        <f t="shared" si="321"/>
        <v>0</v>
      </c>
      <c r="N626" s="89"/>
      <c r="O626" s="87">
        <f t="shared" si="322"/>
        <v>0</v>
      </c>
      <c r="P626" s="57">
        <v>0</v>
      </c>
      <c r="Q626" s="57">
        <v>0</v>
      </c>
      <c r="R626" s="54"/>
      <c r="S626" s="55">
        <v>11</v>
      </c>
      <c r="T626" s="56"/>
      <c r="U626" s="57">
        <f t="shared" si="323"/>
        <v>0</v>
      </c>
      <c r="V626" s="57">
        <v>10</v>
      </c>
      <c r="W626" s="90">
        <v>7</v>
      </c>
      <c r="X626" s="56"/>
      <c r="Y626" s="91">
        <f t="shared" si="324"/>
        <v>0</v>
      </c>
      <c r="Z626" s="58"/>
      <c r="AA626" s="59"/>
      <c r="AB626" s="59">
        <v>0</v>
      </c>
      <c r="AC626" s="60">
        <f t="shared" si="325"/>
        <v>236</v>
      </c>
      <c r="AD626" s="60"/>
      <c r="AE626" s="61">
        <f t="shared" si="318"/>
        <v>4.72</v>
      </c>
      <c r="AF626" s="61">
        <v>0</v>
      </c>
      <c r="AG626" s="61">
        <v>0</v>
      </c>
      <c r="AH626" s="92">
        <v>0.5</v>
      </c>
      <c r="AI626" s="112">
        <v>100</v>
      </c>
      <c r="AJ626" s="93">
        <f t="shared" si="326"/>
        <v>130.78</v>
      </c>
      <c r="AK626" s="94"/>
      <c r="AL626" s="62"/>
      <c r="AM626" s="63">
        <f t="shared" si="327"/>
        <v>100</v>
      </c>
      <c r="AN626" s="63">
        <f t="shared" si="328"/>
        <v>1</v>
      </c>
      <c r="AO626" s="63">
        <f t="shared" si="329"/>
        <v>0</v>
      </c>
      <c r="AP626" s="63"/>
      <c r="AQ626" s="63">
        <f t="shared" si="330"/>
        <v>20</v>
      </c>
      <c r="AR626" s="63">
        <f t="shared" si="331"/>
        <v>1</v>
      </c>
      <c r="AS626" s="63">
        <f t="shared" si="332"/>
        <v>10</v>
      </c>
      <c r="AT626" s="63">
        <f t="shared" si="333"/>
        <v>1</v>
      </c>
      <c r="AU626" s="63">
        <f t="shared" si="334"/>
        <v>0</v>
      </c>
      <c r="AV626" s="63">
        <f t="shared" si="335"/>
        <v>0</v>
      </c>
      <c r="AW626" s="63">
        <f t="shared" si="336"/>
        <v>0</v>
      </c>
      <c r="AX626" s="63">
        <f t="shared" si="337"/>
        <v>0</v>
      </c>
      <c r="AY626" s="64">
        <f t="shared" si="338"/>
        <v>0.78000000000000114</v>
      </c>
      <c r="AZ626" s="65">
        <f t="shared" si="339"/>
        <v>130.78</v>
      </c>
      <c r="BA626" s="45"/>
      <c r="BB626" s="66">
        <f t="shared" si="340"/>
        <v>130.78</v>
      </c>
      <c r="BC626" s="62">
        <f t="shared" si="341"/>
        <v>30.78</v>
      </c>
      <c r="BD626" s="62">
        <f t="shared" si="342"/>
        <v>30.78</v>
      </c>
      <c r="BE626" s="62">
        <f t="shared" si="343"/>
        <v>10.780000000000001</v>
      </c>
      <c r="BF626" s="62">
        <f t="shared" si="344"/>
        <v>0.78000000000000114</v>
      </c>
      <c r="BG626" s="62">
        <f t="shared" si="345"/>
        <v>0.78000000000000114</v>
      </c>
      <c r="BH626" s="62">
        <f t="shared" si="346"/>
        <v>0.78000000000000114</v>
      </c>
      <c r="BI626" s="62"/>
    </row>
    <row r="627" spans="1:61" ht="30" customHeight="1">
      <c r="A627" s="83">
        <v>615</v>
      </c>
      <c r="B627" s="50" t="s">
        <v>1222</v>
      </c>
      <c r="C627" s="84" t="s">
        <v>365</v>
      </c>
      <c r="D627" s="84" t="s">
        <v>863</v>
      </c>
      <c r="E627" s="85" t="s">
        <v>1215</v>
      </c>
      <c r="F627" s="68">
        <v>45048</v>
      </c>
      <c r="G627" s="51">
        <v>208</v>
      </c>
      <c r="H627" s="52">
        <v>26</v>
      </c>
      <c r="I627" s="53">
        <f t="shared" si="319"/>
        <v>208</v>
      </c>
      <c r="J627" s="86"/>
      <c r="K627" s="87">
        <f t="shared" si="320"/>
        <v>0</v>
      </c>
      <c r="L627" s="86"/>
      <c r="M627" s="88">
        <f t="shared" si="321"/>
        <v>0</v>
      </c>
      <c r="N627" s="89"/>
      <c r="O627" s="87">
        <f t="shared" si="322"/>
        <v>0</v>
      </c>
      <c r="P627" s="57">
        <v>0</v>
      </c>
      <c r="Q627" s="57">
        <v>0</v>
      </c>
      <c r="R627" s="54"/>
      <c r="S627" s="55">
        <v>2</v>
      </c>
      <c r="T627" s="56"/>
      <c r="U627" s="57">
        <f t="shared" si="323"/>
        <v>0</v>
      </c>
      <c r="V627" s="57">
        <v>9.3190000000000008</v>
      </c>
      <c r="W627" s="90">
        <v>7</v>
      </c>
      <c r="X627" s="56">
        <v>14.18</v>
      </c>
      <c r="Y627" s="91">
        <f t="shared" si="324"/>
        <v>14.18</v>
      </c>
      <c r="Z627" s="58"/>
      <c r="AA627" s="59"/>
      <c r="AB627" s="59">
        <v>0</v>
      </c>
      <c r="AC627" s="60">
        <f t="shared" si="325"/>
        <v>212.13899999999998</v>
      </c>
      <c r="AD627" s="60"/>
      <c r="AE627" s="61">
        <f t="shared" si="318"/>
        <v>4.2427799999999998</v>
      </c>
      <c r="AF627" s="61">
        <v>0</v>
      </c>
      <c r="AG627" s="61">
        <v>0</v>
      </c>
      <c r="AH627" s="92"/>
      <c r="AI627" s="112">
        <v>100</v>
      </c>
      <c r="AJ627" s="93">
        <f t="shared" si="326"/>
        <v>107.89621999999997</v>
      </c>
      <c r="AK627" s="94"/>
      <c r="AL627" s="62"/>
      <c r="AM627" s="63">
        <f t="shared" si="327"/>
        <v>100</v>
      </c>
      <c r="AN627" s="63">
        <f t="shared" si="328"/>
        <v>1</v>
      </c>
      <c r="AO627" s="63">
        <f t="shared" si="329"/>
        <v>0</v>
      </c>
      <c r="AP627" s="63"/>
      <c r="AQ627" s="63">
        <f t="shared" si="330"/>
        <v>0</v>
      </c>
      <c r="AR627" s="63">
        <f t="shared" si="331"/>
        <v>0</v>
      </c>
      <c r="AS627" s="63">
        <f t="shared" si="332"/>
        <v>0</v>
      </c>
      <c r="AT627" s="63">
        <f t="shared" si="333"/>
        <v>0</v>
      </c>
      <c r="AU627" s="63">
        <f t="shared" si="334"/>
        <v>5</v>
      </c>
      <c r="AV627" s="63">
        <f t="shared" si="335"/>
        <v>1</v>
      </c>
      <c r="AW627" s="63">
        <f t="shared" si="336"/>
        <v>2</v>
      </c>
      <c r="AX627" s="63">
        <f t="shared" si="337"/>
        <v>2</v>
      </c>
      <c r="AY627" s="64">
        <f t="shared" si="338"/>
        <v>0.89621999999997115</v>
      </c>
      <c r="AZ627" s="65">
        <f t="shared" si="339"/>
        <v>107.89621999999997</v>
      </c>
      <c r="BA627" s="45"/>
      <c r="BB627" s="66">
        <f t="shared" si="340"/>
        <v>107.89621999999997</v>
      </c>
      <c r="BC627" s="62">
        <f t="shared" si="341"/>
        <v>7.8962199999999712</v>
      </c>
      <c r="BD627" s="62">
        <f t="shared" si="342"/>
        <v>7.8962199999999712</v>
      </c>
      <c r="BE627" s="62">
        <f t="shared" si="343"/>
        <v>7.8962199999999712</v>
      </c>
      <c r="BF627" s="62">
        <f t="shared" si="344"/>
        <v>7.8962199999999712</v>
      </c>
      <c r="BG627" s="62">
        <f t="shared" si="345"/>
        <v>2.8962199999999712</v>
      </c>
      <c r="BH627" s="62">
        <f t="shared" si="346"/>
        <v>0.89621999999997115</v>
      </c>
      <c r="BI627" s="62"/>
    </row>
    <row r="628" spans="1:61" ht="30" customHeight="1">
      <c r="A628" s="83">
        <v>616</v>
      </c>
      <c r="B628" s="50" t="s">
        <v>1223</v>
      </c>
      <c r="C628" s="84" t="s">
        <v>495</v>
      </c>
      <c r="D628" s="84" t="s">
        <v>1224</v>
      </c>
      <c r="E628" s="85" t="s">
        <v>1215</v>
      </c>
      <c r="F628" s="68">
        <v>45069</v>
      </c>
      <c r="G628" s="51">
        <v>208</v>
      </c>
      <c r="H628" s="52">
        <v>26</v>
      </c>
      <c r="I628" s="53">
        <f t="shared" si="319"/>
        <v>208</v>
      </c>
      <c r="J628" s="86"/>
      <c r="K628" s="87">
        <f t="shared" si="320"/>
        <v>0</v>
      </c>
      <c r="L628" s="86"/>
      <c r="M628" s="88">
        <f t="shared" si="321"/>
        <v>0</v>
      </c>
      <c r="N628" s="89"/>
      <c r="O628" s="87">
        <f t="shared" si="322"/>
        <v>0</v>
      </c>
      <c r="P628" s="57">
        <v>0</v>
      </c>
      <c r="Q628" s="57">
        <v>0</v>
      </c>
      <c r="R628" s="54"/>
      <c r="S628" s="55">
        <v>2</v>
      </c>
      <c r="T628" s="56"/>
      <c r="U628" s="57">
        <f t="shared" si="323"/>
        <v>0</v>
      </c>
      <c r="V628" s="57">
        <v>0</v>
      </c>
      <c r="W628" s="90">
        <v>7</v>
      </c>
      <c r="X628" s="56">
        <v>17.22</v>
      </c>
      <c r="Y628" s="91">
        <f t="shared" si="324"/>
        <v>17.22</v>
      </c>
      <c r="Z628" s="58"/>
      <c r="AA628" s="59"/>
      <c r="AB628" s="59">
        <v>0</v>
      </c>
      <c r="AC628" s="60">
        <f t="shared" si="325"/>
        <v>199.78</v>
      </c>
      <c r="AD628" s="60"/>
      <c r="AE628" s="61">
        <f t="shared" si="318"/>
        <v>3.9956</v>
      </c>
      <c r="AF628" s="61">
        <v>0</v>
      </c>
      <c r="AG628" s="61">
        <v>0</v>
      </c>
      <c r="AH628" s="92"/>
      <c r="AI628" s="112">
        <v>100</v>
      </c>
      <c r="AJ628" s="93">
        <f t="shared" si="326"/>
        <v>95.784400000000005</v>
      </c>
      <c r="AK628" s="94"/>
      <c r="AL628" s="62"/>
      <c r="AM628" s="63">
        <f t="shared" si="327"/>
        <v>0</v>
      </c>
      <c r="AN628" s="63">
        <f t="shared" si="328"/>
        <v>0</v>
      </c>
      <c r="AO628" s="63">
        <f t="shared" si="329"/>
        <v>0</v>
      </c>
      <c r="AP628" s="63"/>
      <c r="AQ628" s="63">
        <f t="shared" si="330"/>
        <v>80</v>
      </c>
      <c r="AR628" s="63">
        <f t="shared" si="331"/>
        <v>4</v>
      </c>
      <c r="AS628" s="63">
        <f t="shared" si="332"/>
        <v>10</v>
      </c>
      <c r="AT628" s="63">
        <f t="shared" si="333"/>
        <v>1</v>
      </c>
      <c r="AU628" s="63">
        <f t="shared" si="334"/>
        <v>5</v>
      </c>
      <c r="AV628" s="63">
        <f t="shared" si="335"/>
        <v>1</v>
      </c>
      <c r="AW628" s="63">
        <f t="shared" si="336"/>
        <v>0</v>
      </c>
      <c r="AX628" s="63">
        <f t="shared" si="337"/>
        <v>0</v>
      </c>
      <c r="AY628" s="64">
        <f t="shared" si="338"/>
        <v>0.78440000000000509</v>
      </c>
      <c r="AZ628" s="65">
        <f t="shared" si="339"/>
        <v>95.784400000000005</v>
      </c>
      <c r="BA628" s="45"/>
      <c r="BB628" s="66">
        <f t="shared" si="340"/>
        <v>95.784400000000005</v>
      </c>
      <c r="BC628" s="62">
        <f t="shared" si="341"/>
        <v>95.784400000000005</v>
      </c>
      <c r="BD628" s="62">
        <f t="shared" si="342"/>
        <v>95.784400000000005</v>
      </c>
      <c r="BE628" s="62">
        <f t="shared" si="343"/>
        <v>15.784400000000005</v>
      </c>
      <c r="BF628" s="62">
        <f t="shared" si="344"/>
        <v>5.7844000000000051</v>
      </c>
      <c r="BG628" s="62">
        <f t="shared" si="345"/>
        <v>0.78440000000000509</v>
      </c>
      <c r="BH628" s="62">
        <f t="shared" si="346"/>
        <v>0.78440000000000509</v>
      </c>
      <c r="BI628" s="62"/>
    </row>
    <row r="629" spans="1:61" ht="30" customHeight="1">
      <c r="A629" s="83">
        <v>617</v>
      </c>
      <c r="B629" s="50" t="s">
        <v>1225</v>
      </c>
      <c r="C629" s="84" t="s">
        <v>166</v>
      </c>
      <c r="D629" s="84" t="s">
        <v>1226</v>
      </c>
      <c r="E629" s="85" t="s">
        <v>1215</v>
      </c>
      <c r="F629" s="68">
        <v>45296</v>
      </c>
      <c r="G629" s="51">
        <v>208</v>
      </c>
      <c r="H629" s="52">
        <v>26</v>
      </c>
      <c r="I629" s="53">
        <f t="shared" si="319"/>
        <v>208</v>
      </c>
      <c r="J629" s="86"/>
      <c r="K629" s="87">
        <f t="shared" si="320"/>
        <v>0</v>
      </c>
      <c r="L629" s="86"/>
      <c r="M629" s="88">
        <f t="shared" si="321"/>
        <v>0</v>
      </c>
      <c r="N629" s="89"/>
      <c r="O629" s="87">
        <f t="shared" si="322"/>
        <v>0</v>
      </c>
      <c r="P629" s="57">
        <v>0</v>
      </c>
      <c r="Q629" s="57">
        <v>0</v>
      </c>
      <c r="R629" s="54"/>
      <c r="S629" s="55">
        <v>2</v>
      </c>
      <c r="T629" s="56"/>
      <c r="U629" s="57">
        <f t="shared" si="323"/>
        <v>0</v>
      </c>
      <c r="V629" s="57">
        <v>10</v>
      </c>
      <c r="W629" s="90">
        <v>7</v>
      </c>
      <c r="X629" s="56">
        <v>1.97</v>
      </c>
      <c r="Y629" s="91">
        <f t="shared" si="324"/>
        <v>1.97</v>
      </c>
      <c r="Z629" s="58"/>
      <c r="AA629" s="59"/>
      <c r="AB629" s="59">
        <v>0</v>
      </c>
      <c r="AC629" s="60">
        <f t="shared" si="325"/>
        <v>225.03</v>
      </c>
      <c r="AD629" s="60"/>
      <c r="AE629" s="61">
        <f t="shared" si="318"/>
        <v>4.5006000000000004</v>
      </c>
      <c r="AF629" s="61">
        <v>0</v>
      </c>
      <c r="AG629" s="61">
        <v>0</v>
      </c>
      <c r="AH629" s="92"/>
      <c r="AI629" s="112">
        <v>100</v>
      </c>
      <c r="AJ629" s="93">
        <f t="shared" si="326"/>
        <v>120.52940000000001</v>
      </c>
      <c r="AK629" s="94"/>
      <c r="AL629" s="62"/>
      <c r="AM629" s="63">
        <f t="shared" si="327"/>
        <v>100</v>
      </c>
      <c r="AN629" s="63">
        <f t="shared" si="328"/>
        <v>1</v>
      </c>
      <c r="AO629" s="63">
        <f t="shared" si="329"/>
        <v>0</v>
      </c>
      <c r="AP629" s="63"/>
      <c r="AQ629" s="63">
        <f t="shared" si="330"/>
        <v>20</v>
      </c>
      <c r="AR629" s="63">
        <f t="shared" si="331"/>
        <v>1</v>
      </c>
      <c r="AS629" s="63">
        <f t="shared" si="332"/>
        <v>0</v>
      </c>
      <c r="AT629" s="63">
        <f t="shared" si="333"/>
        <v>0</v>
      </c>
      <c r="AU629" s="63">
        <f t="shared" si="334"/>
        <v>0</v>
      </c>
      <c r="AV629" s="63">
        <f t="shared" si="335"/>
        <v>0</v>
      </c>
      <c r="AW629" s="63">
        <f t="shared" si="336"/>
        <v>0</v>
      </c>
      <c r="AX629" s="63">
        <f t="shared" si="337"/>
        <v>0</v>
      </c>
      <c r="AY629" s="64">
        <f t="shared" si="338"/>
        <v>0.52940000000000964</v>
      </c>
      <c r="AZ629" s="65">
        <f t="shared" si="339"/>
        <v>120.52940000000001</v>
      </c>
      <c r="BA629" s="45"/>
      <c r="BB629" s="66">
        <f t="shared" si="340"/>
        <v>120.52940000000001</v>
      </c>
      <c r="BC629" s="62">
        <f t="shared" si="341"/>
        <v>20.52940000000001</v>
      </c>
      <c r="BD629" s="62">
        <f t="shared" si="342"/>
        <v>20.52940000000001</v>
      </c>
      <c r="BE629" s="62">
        <f t="shared" si="343"/>
        <v>0.52940000000000964</v>
      </c>
      <c r="BF629" s="62">
        <f t="shared" si="344"/>
        <v>0.52940000000000964</v>
      </c>
      <c r="BG629" s="62">
        <f t="shared" si="345"/>
        <v>0.52940000000000964</v>
      </c>
      <c r="BH629" s="62">
        <f t="shared" si="346"/>
        <v>0.52940000000000964</v>
      </c>
      <c r="BI629" s="62"/>
    </row>
    <row r="630" spans="1:61" ht="30" customHeight="1">
      <c r="A630" s="83">
        <v>618</v>
      </c>
      <c r="B630" s="50" t="s">
        <v>1227</v>
      </c>
      <c r="C630" s="84" t="s">
        <v>1228</v>
      </c>
      <c r="D630" s="84" t="s">
        <v>1229</v>
      </c>
      <c r="E630" s="85" t="s">
        <v>1215</v>
      </c>
      <c r="F630" s="68">
        <v>45352</v>
      </c>
      <c r="G630" s="51">
        <v>208</v>
      </c>
      <c r="H630" s="52">
        <v>26</v>
      </c>
      <c r="I630" s="53">
        <f t="shared" si="319"/>
        <v>208</v>
      </c>
      <c r="J630" s="86"/>
      <c r="K630" s="87">
        <f t="shared" si="320"/>
        <v>0</v>
      </c>
      <c r="L630" s="86"/>
      <c r="M630" s="88">
        <f t="shared" si="321"/>
        <v>0</v>
      </c>
      <c r="N630" s="89"/>
      <c r="O630" s="87">
        <f t="shared" si="322"/>
        <v>0</v>
      </c>
      <c r="P630" s="57">
        <v>0</v>
      </c>
      <c r="Q630" s="57">
        <v>0</v>
      </c>
      <c r="R630" s="54"/>
      <c r="S630" s="55">
        <v>0</v>
      </c>
      <c r="T630" s="56"/>
      <c r="U630" s="57">
        <f t="shared" si="323"/>
        <v>0</v>
      </c>
      <c r="V630" s="57">
        <v>10</v>
      </c>
      <c r="W630" s="90">
        <v>7</v>
      </c>
      <c r="X630" s="56">
        <v>2.68</v>
      </c>
      <c r="Y630" s="91">
        <f t="shared" si="324"/>
        <v>2.68</v>
      </c>
      <c r="Z630" s="58"/>
      <c r="AA630" s="59"/>
      <c r="AB630" s="59">
        <v>0</v>
      </c>
      <c r="AC630" s="60">
        <f t="shared" si="325"/>
        <v>222.32</v>
      </c>
      <c r="AD630" s="60"/>
      <c r="AE630" s="61">
        <f t="shared" si="318"/>
        <v>4.4463999999999997</v>
      </c>
      <c r="AF630" s="61">
        <v>0</v>
      </c>
      <c r="AG630" s="61">
        <v>0</v>
      </c>
      <c r="AH630" s="92"/>
      <c r="AI630" s="112">
        <v>100</v>
      </c>
      <c r="AJ630" s="93">
        <f t="shared" si="326"/>
        <v>117.87359999999998</v>
      </c>
      <c r="AK630" s="94"/>
      <c r="AL630" s="62"/>
      <c r="AM630" s="63">
        <f t="shared" si="327"/>
        <v>100</v>
      </c>
      <c r="AN630" s="63">
        <f t="shared" si="328"/>
        <v>1</v>
      </c>
      <c r="AO630" s="63">
        <f t="shared" si="329"/>
        <v>0</v>
      </c>
      <c r="AP630" s="63"/>
      <c r="AQ630" s="63">
        <f t="shared" si="330"/>
        <v>0</v>
      </c>
      <c r="AR630" s="63">
        <f t="shared" si="331"/>
        <v>0</v>
      </c>
      <c r="AS630" s="63">
        <f t="shared" si="332"/>
        <v>10</v>
      </c>
      <c r="AT630" s="63">
        <f t="shared" si="333"/>
        <v>1</v>
      </c>
      <c r="AU630" s="63">
        <f t="shared" si="334"/>
        <v>5</v>
      </c>
      <c r="AV630" s="63">
        <f t="shared" si="335"/>
        <v>1</v>
      </c>
      <c r="AW630" s="63">
        <f t="shared" si="336"/>
        <v>2</v>
      </c>
      <c r="AX630" s="63">
        <f t="shared" si="337"/>
        <v>2</v>
      </c>
      <c r="AY630" s="64">
        <f t="shared" si="338"/>
        <v>0.87359999999998195</v>
      </c>
      <c r="AZ630" s="65">
        <f t="shared" si="339"/>
        <v>117.87359999999998</v>
      </c>
      <c r="BA630" s="45"/>
      <c r="BB630" s="66">
        <f t="shared" si="340"/>
        <v>117.87359999999998</v>
      </c>
      <c r="BC630" s="62">
        <f t="shared" si="341"/>
        <v>17.873599999999982</v>
      </c>
      <c r="BD630" s="62">
        <f t="shared" si="342"/>
        <v>17.873599999999982</v>
      </c>
      <c r="BE630" s="62">
        <f t="shared" si="343"/>
        <v>17.873599999999982</v>
      </c>
      <c r="BF630" s="62">
        <f t="shared" si="344"/>
        <v>7.8735999999999819</v>
      </c>
      <c r="BG630" s="62">
        <f t="shared" si="345"/>
        <v>2.8735999999999819</v>
      </c>
      <c r="BH630" s="62">
        <f t="shared" si="346"/>
        <v>0.87359999999998195</v>
      </c>
      <c r="BI630" s="62"/>
    </row>
    <row r="631" spans="1:61" ht="30" customHeight="1">
      <c r="A631" s="83">
        <v>619</v>
      </c>
      <c r="B631" s="50" t="s">
        <v>1230</v>
      </c>
      <c r="C631" s="84" t="s">
        <v>1231</v>
      </c>
      <c r="D631" s="84" t="s">
        <v>1232</v>
      </c>
      <c r="E631" s="85" t="s">
        <v>1215</v>
      </c>
      <c r="F631" s="68">
        <v>45474</v>
      </c>
      <c r="G631" s="51">
        <v>208</v>
      </c>
      <c r="H631" s="52">
        <v>26</v>
      </c>
      <c r="I631" s="53">
        <f t="shared" si="319"/>
        <v>208</v>
      </c>
      <c r="J631" s="86"/>
      <c r="K631" s="87">
        <f t="shared" si="320"/>
        <v>0</v>
      </c>
      <c r="L631" s="86"/>
      <c r="M631" s="88">
        <f t="shared" si="321"/>
        <v>0</v>
      </c>
      <c r="N631" s="89"/>
      <c r="O631" s="87">
        <f t="shared" si="322"/>
        <v>0</v>
      </c>
      <c r="P631" s="57">
        <v>0</v>
      </c>
      <c r="Q631" s="57">
        <v>0</v>
      </c>
      <c r="R631" s="54"/>
      <c r="S631" s="55">
        <v>0</v>
      </c>
      <c r="T631" s="56"/>
      <c r="U631" s="57">
        <f t="shared" si="323"/>
        <v>0</v>
      </c>
      <c r="V631" s="57">
        <v>10</v>
      </c>
      <c r="W631" s="90">
        <v>7</v>
      </c>
      <c r="X631" s="56">
        <v>1.68</v>
      </c>
      <c r="Y631" s="91">
        <f t="shared" si="324"/>
        <v>1.68</v>
      </c>
      <c r="Z631" s="58"/>
      <c r="AA631" s="59"/>
      <c r="AB631" s="59">
        <v>0</v>
      </c>
      <c r="AC631" s="60">
        <f t="shared" si="325"/>
        <v>223.32</v>
      </c>
      <c r="AD631" s="60"/>
      <c r="AE631" s="61">
        <f t="shared" si="318"/>
        <v>4.4664000000000001</v>
      </c>
      <c r="AF631" s="61">
        <v>0</v>
      </c>
      <c r="AG631" s="61">
        <v>0</v>
      </c>
      <c r="AH631" s="92"/>
      <c r="AI631" s="112">
        <v>100</v>
      </c>
      <c r="AJ631" s="93">
        <f t="shared" si="326"/>
        <v>118.8536</v>
      </c>
      <c r="AK631" s="94"/>
      <c r="AL631" s="62"/>
      <c r="AM631" s="63">
        <f t="shared" si="327"/>
        <v>100</v>
      </c>
      <c r="AN631" s="63">
        <f t="shared" si="328"/>
        <v>1</v>
      </c>
      <c r="AO631" s="63">
        <f t="shared" si="329"/>
        <v>0</v>
      </c>
      <c r="AP631" s="63"/>
      <c r="AQ631" s="63">
        <f t="shared" si="330"/>
        <v>0</v>
      </c>
      <c r="AR631" s="63">
        <f t="shared" si="331"/>
        <v>0</v>
      </c>
      <c r="AS631" s="63">
        <f t="shared" si="332"/>
        <v>10</v>
      </c>
      <c r="AT631" s="63">
        <f t="shared" si="333"/>
        <v>1</v>
      </c>
      <c r="AU631" s="63">
        <f t="shared" si="334"/>
        <v>5</v>
      </c>
      <c r="AV631" s="63">
        <f t="shared" si="335"/>
        <v>1</v>
      </c>
      <c r="AW631" s="63">
        <f t="shared" si="336"/>
        <v>3</v>
      </c>
      <c r="AX631" s="63">
        <f t="shared" si="337"/>
        <v>3</v>
      </c>
      <c r="AY631" s="64">
        <f t="shared" si="338"/>
        <v>0.85360000000000014</v>
      </c>
      <c r="AZ631" s="65">
        <f t="shared" si="339"/>
        <v>118.8536</v>
      </c>
      <c r="BA631" s="45"/>
      <c r="BB631" s="66">
        <f t="shared" si="340"/>
        <v>118.8536</v>
      </c>
      <c r="BC631" s="62">
        <f t="shared" si="341"/>
        <v>18.8536</v>
      </c>
      <c r="BD631" s="62">
        <f t="shared" si="342"/>
        <v>18.8536</v>
      </c>
      <c r="BE631" s="62">
        <f t="shared" si="343"/>
        <v>18.8536</v>
      </c>
      <c r="BF631" s="62">
        <f t="shared" si="344"/>
        <v>8.8536000000000001</v>
      </c>
      <c r="BG631" s="62">
        <f t="shared" si="345"/>
        <v>3.8536000000000001</v>
      </c>
      <c r="BH631" s="62">
        <f t="shared" si="346"/>
        <v>0.85360000000000014</v>
      </c>
      <c r="BI631" s="62"/>
    </row>
    <row r="632" spans="1:61" ht="30" customHeight="1">
      <c r="A632" s="83">
        <v>620</v>
      </c>
      <c r="B632" s="50" t="s">
        <v>1233</v>
      </c>
      <c r="C632" s="84" t="s">
        <v>1234</v>
      </c>
      <c r="D632" s="84" t="s">
        <v>209</v>
      </c>
      <c r="E632" s="85" t="s">
        <v>1215</v>
      </c>
      <c r="F632" s="68">
        <v>45505</v>
      </c>
      <c r="G632" s="51">
        <v>208</v>
      </c>
      <c r="H632" s="52">
        <v>26</v>
      </c>
      <c r="I632" s="53">
        <f t="shared" si="319"/>
        <v>208</v>
      </c>
      <c r="J632" s="86"/>
      <c r="K632" s="87">
        <f t="shared" si="320"/>
        <v>0</v>
      </c>
      <c r="L632" s="86"/>
      <c r="M632" s="88">
        <f t="shared" si="321"/>
        <v>0</v>
      </c>
      <c r="N632" s="89"/>
      <c r="O632" s="87">
        <f t="shared" si="322"/>
        <v>0</v>
      </c>
      <c r="P632" s="57">
        <v>0</v>
      </c>
      <c r="Q632" s="57">
        <v>0</v>
      </c>
      <c r="R632" s="54"/>
      <c r="S632" s="55">
        <v>0</v>
      </c>
      <c r="T632" s="56"/>
      <c r="U632" s="57">
        <f t="shared" si="323"/>
        <v>0</v>
      </c>
      <c r="V632" s="57">
        <v>9.6620000000000008</v>
      </c>
      <c r="W632" s="90">
        <v>7</v>
      </c>
      <c r="X632" s="56">
        <v>7.07</v>
      </c>
      <c r="Y632" s="91">
        <f t="shared" si="324"/>
        <v>7.07</v>
      </c>
      <c r="Z632" s="58"/>
      <c r="AA632" s="59"/>
      <c r="AB632" s="59">
        <v>0</v>
      </c>
      <c r="AC632" s="60">
        <f t="shared" si="325"/>
        <v>217.59200000000001</v>
      </c>
      <c r="AD632" s="60"/>
      <c r="AE632" s="61">
        <f t="shared" si="318"/>
        <v>4.3518400000000002</v>
      </c>
      <c r="AF632" s="61">
        <v>0</v>
      </c>
      <c r="AG632" s="61">
        <v>0</v>
      </c>
      <c r="AH632" s="92"/>
      <c r="AI632" s="112">
        <v>100</v>
      </c>
      <c r="AJ632" s="93">
        <f t="shared" si="326"/>
        <v>113.24016</v>
      </c>
      <c r="AK632" s="94"/>
      <c r="AL632" s="62"/>
      <c r="AM632" s="63">
        <f t="shared" si="327"/>
        <v>100</v>
      </c>
      <c r="AN632" s="63">
        <f t="shared" si="328"/>
        <v>1</v>
      </c>
      <c r="AO632" s="63">
        <f t="shared" si="329"/>
        <v>0</v>
      </c>
      <c r="AP632" s="63"/>
      <c r="AQ632" s="63">
        <f t="shared" si="330"/>
        <v>0</v>
      </c>
      <c r="AR632" s="63">
        <f t="shared" si="331"/>
        <v>0</v>
      </c>
      <c r="AS632" s="63">
        <f t="shared" si="332"/>
        <v>10</v>
      </c>
      <c r="AT632" s="63">
        <f t="shared" si="333"/>
        <v>1</v>
      </c>
      <c r="AU632" s="63">
        <f t="shared" si="334"/>
        <v>0</v>
      </c>
      <c r="AV632" s="63">
        <f t="shared" si="335"/>
        <v>0</v>
      </c>
      <c r="AW632" s="63">
        <f t="shared" si="336"/>
        <v>3</v>
      </c>
      <c r="AX632" s="63">
        <f t="shared" si="337"/>
        <v>3</v>
      </c>
      <c r="AY632" s="64">
        <f t="shared" si="338"/>
        <v>0.24016000000000304</v>
      </c>
      <c r="AZ632" s="65">
        <f t="shared" si="339"/>
        <v>113.24016</v>
      </c>
      <c r="BA632" s="45"/>
      <c r="BB632" s="66">
        <f t="shared" si="340"/>
        <v>113.24016</v>
      </c>
      <c r="BC632" s="62">
        <f t="shared" si="341"/>
        <v>13.240160000000003</v>
      </c>
      <c r="BD632" s="62">
        <f t="shared" si="342"/>
        <v>13.240160000000003</v>
      </c>
      <c r="BE632" s="62">
        <f t="shared" si="343"/>
        <v>13.240160000000003</v>
      </c>
      <c r="BF632" s="62">
        <f t="shared" si="344"/>
        <v>3.240160000000003</v>
      </c>
      <c r="BG632" s="62">
        <f t="shared" si="345"/>
        <v>3.240160000000003</v>
      </c>
      <c r="BH632" s="62">
        <f t="shared" si="346"/>
        <v>0.24016000000000304</v>
      </c>
      <c r="BI632" s="62"/>
    </row>
    <row r="633" spans="1:61" ht="30" customHeight="1">
      <c r="A633" s="83">
        <v>621</v>
      </c>
      <c r="B633" s="50" t="s">
        <v>1235</v>
      </c>
      <c r="C633" s="84" t="s">
        <v>1236</v>
      </c>
      <c r="D633" s="84" t="s">
        <v>1237</v>
      </c>
      <c r="E633" s="85" t="s">
        <v>1215</v>
      </c>
      <c r="F633" s="68">
        <v>45505</v>
      </c>
      <c r="G633" s="51">
        <v>208</v>
      </c>
      <c r="H633" s="52">
        <v>26</v>
      </c>
      <c r="I633" s="53">
        <f t="shared" si="319"/>
        <v>208</v>
      </c>
      <c r="J633" s="86"/>
      <c r="K633" s="87">
        <f t="shared" si="320"/>
        <v>0</v>
      </c>
      <c r="L633" s="86"/>
      <c r="M633" s="88">
        <f t="shared" si="321"/>
        <v>0</v>
      </c>
      <c r="N633" s="89"/>
      <c r="O633" s="87">
        <f t="shared" si="322"/>
        <v>0</v>
      </c>
      <c r="P633" s="57">
        <v>0</v>
      </c>
      <c r="Q633" s="57">
        <v>0</v>
      </c>
      <c r="R633" s="54"/>
      <c r="S633" s="55">
        <v>0</v>
      </c>
      <c r="T633" s="56"/>
      <c r="U633" s="57">
        <f t="shared" si="323"/>
        <v>0</v>
      </c>
      <c r="V633" s="57">
        <v>9.5120000000000005</v>
      </c>
      <c r="W633" s="90">
        <v>7</v>
      </c>
      <c r="X633" s="56">
        <v>10.19</v>
      </c>
      <c r="Y633" s="91">
        <f t="shared" si="324"/>
        <v>10.19</v>
      </c>
      <c r="Z633" s="58"/>
      <c r="AA633" s="59"/>
      <c r="AB633" s="59">
        <v>0</v>
      </c>
      <c r="AC633" s="60">
        <f t="shared" si="325"/>
        <v>214.322</v>
      </c>
      <c r="AD633" s="60"/>
      <c r="AE633" s="61">
        <f t="shared" si="318"/>
        <v>4.2864399999999998</v>
      </c>
      <c r="AF633" s="61">
        <v>0</v>
      </c>
      <c r="AG633" s="61">
        <v>0</v>
      </c>
      <c r="AH633" s="92"/>
      <c r="AI633" s="112">
        <v>100</v>
      </c>
      <c r="AJ633" s="93">
        <f t="shared" si="326"/>
        <v>110.03556</v>
      </c>
      <c r="AK633" s="94"/>
      <c r="AL633" s="62"/>
      <c r="AM633" s="63">
        <f t="shared" si="327"/>
        <v>100</v>
      </c>
      <c r="AN633" s="63">
        <f t="shared" si="328"/>
        <v>1</v>
      </c>
      <c r="AO633" s="63">
        <f t="shared" si="329"/>
        <v>0</v>
      </c>
      <c r="AP633" s="63"/>
      <c r="AQ633" s="63">
        <f t="shared" si="330"/>
        <v>0</v>
      </c>
      <c r="AR633" s="63">
        <f t="shared" si="331"/>
        <v>0</v>
      </c>
      <c r="AS633" s="63">
        <f t="shared" si="332"/>
        <v>10</v>
      </c>
      <c r="AT633" s="63">
        <f t="shared" si="333"/>
        <v>1</v>
      </c>
      <c r="AU633" s="63">
        <f t="shared" si="334"/>
        <v>0</v>
      </c>
      <c r="AV633" s="63">
        <f t="shared" si="335"/>
        <v>0</v>
      </c>
      <c r="AW633" s="63">
        <f t="shared" si="336"/>
        <v>0</v>
      </c>
      <c r="AX633" s="63">
        <f t="shared" si="337"/>
        <v>0</v>
      </c>
      <c r="AY633" s="64">
        <f t="shared" si="338"/>
        <v>3.5560000000003811E-2</v>
      </c>
      <c r="AZ633" s="65">
        <f t="shared" si="339"/>
        <v>110.03556</v>
      </c>
      <c r="BA633" s="45"/>
      <c r="BB633" s="66">
        <f t="shared" si="340"/>
        <v>110.03556</v>
      </c>
      <c r="BC633" s="62">
        <f t="shared" si="341"/>
        <v>10.035560000000004</v>
      </c>
      <c r="BD633" s="62">
        <f t="shared" si="342"/>
        <v>10.035560000000004</v>
      </c>
      <c r="BE633" s="62">
        <f t="shared" si="343"/>
        <v>10.035560000000004</v>
      </c>
      <c r="BF633" s="62">
        <f t="shared" si="344"/>
        <v>3.5560000000003811E-2</v>
      </c>
      <c r="BG633" s="62">
        <f t="shared" si="345"/>
        <v>3.5560000000003811E-2</v>
      </c>
      <c r="BH633" s="62">
        <f t="shared" si="346"/>
        <v>3.5560000000003811E-2</v>
      </c>
      <c r="BI633" s="62"/>
    </row>
    <row r="634" spans="1:61" ht="30" customHeight="1">
      <c r="A634" s="83">
        <v>622</v>
      </c>
      <c r="B634" s="50" t="s">
        <v>1238</v>
      </c>
      <c r="C634" s="84" t="s">
        <v>1239</v>
      </c>
      <c r="D634" s="84" t="s">
        <v>1240</v>
      </c>
      <c r="E634" s="85" t="s">
        <v>1215</v>
      </c>
      <c r="F634" s="68">
        <v>45505</v>
      </c>
      <c r="G634" s="51">
        <v>208</v>
      </c>
      <c r="H634" s="52">
        <v>26</v>
      </c>
      <c r="I634" s="53">
        <f t="shared" si="319"/>
        <v>208</v>
      </c>
      <c r="J634" s="86"/>
      <c r="K634" s="87">
        <f t="shared" si="320"/>
        <v>0</v>
      </c>
      <c r="L634" s="86"/>
      <c r="M634" s="88">
        <f t="shared" si="321"/>
        <v>0</v>
      </c>
      <c r="N634" s="89"/>
      <c r="O634" s="87">
        <f t="shared" si="322"/>
        <v>0</v>
      </c>
      <c r="P634" s="57">
        <v>0</v>
      </c>
      <c r="Q634" s="57">
        <v>0</v>
      </c>
      <c r="R634" s="54"/>
      <c r="S634" s="55">
        <v>0</v>
      </c>
      <c r="T634" s="56"/>
      <c r="U634" s="57">
        <f t="shared" si="323"/>
        <v>0</v>
      </c>
      <c r="V634" s="57">
        <v>10</v>
      </c>
      <c r="W634" s="90">
        <v>7</v>
      </c>
      <c r="X634" s="56">
        <v>2.17</v>
      </c>
      <c r="Y634" s="91">
        <f t="shared" si="324"/>
        <v>2.17</v>
      </c>
      <c r="Z634" s="58"/>
      <c r="AA634" s="59"/>
      <c r="AB634" s="59">
        <v>0</v>
      </c>
      <c r="AC634" s="60">
        <f t="shared" si="325"/>
        <v>222.83</v>
      </c>
      <c r="AD634" s="60"/>
      <c r="AE634" s="61">
        <f t="shared" ref="AE634:AE697" si="347">IF(AC634&gt;=300,300*2%,IF(AC634&lt;=0,0*2%,IF(AC634&lt;=100,100*2%,SUM(AC634*2%))))</f>
        <v>4.4566000000000008</v>
      </c>
      <c r="AF634" s="61">
        <v>0</v>
      </c>
      <c r="AG634" s="61">
        <v>0</v>
      </c>
      <c r="AH634" s="92"/>
      <c r="AI634" s="112">
        <v>100</v>
      </c>
      <c r="AJ634" s="93">
        <f t="shared" si="326"/>
        <v>118.3734</v>
      </c>
      <c r="AK634" s="94"/>
      <c r="AL634" s="62"/>
      <c r="AM634" s="63">
        <f t="shared" si="327"/>
        <v>100</v>
      </c>
      <c r="AN634" s="63">
        <f t="shared" si="328"/>
        <v>1</v>
      </c>
      <c r="AO634" s="63">
        <f t="shared" si="329"/>
        <v>0</v>
      </c>
      <c r="AP634" s="63"/>
      <c r="AQ634" s="63">
        <f t="shared" si="330"/>
        <v>0</v>
      </c>
      <c r="AR634" s="63">
        <f t="shared" si="331"/>
        <v>0</v>
      </c>
      <c r="AS634" s="63">
        <f t="shared" si="332"/>
        <v>10</v>
      </c>
      <c r="AT634" s="63">
        <f t="shared" si="333"/>
        <v>1</v>
      </c>
      <c r="AU634" s="63">
        <f t="shared" si="334"/>
        <v>5</v>
      </c>
      <c r="AV634" s="63">
        <f t="shared" si="335"/>
        <v>1</v>
      </c>
      <c r="AW634" s="63">
        <f t="shared" si="336"/>
        <v>3</v>
      </c>
      <c r="AX634" s="63">
        <f t="shared" si="337"/>
        <v>3</v>
      </c>
      <c r="AY634" s="64">
        <f t="shared" si="338"/>
        <v>0.37340000000000373</v>
      </c>
      <c r="AZ634" s="65">
        <f t="shared" si="339"/>
        <v>118.3734</v>
      </c>
      <c r="BA634" s="45"/>
      <c r="BB634" s="66">
        <f t="shared" si="340"/>
        <v>118.3734</v>
      </c>
      <c r="BC634" s="62">
        <f t="shared" si="341"/>
        <v>18.373400000000004</v>
      </c>
      <c r="BD634" s="62">
        <f t="shared" si="342"/>
        <v>18.373400000000004</v>
      </c>
      <c r="BE634" s="62">
        <f t="shared" si="343"/>
        <v>18.373400000000004</v>
      </c>
      <c r="BF634" s="62">
        <f t="shared" si="344"/>
        <v>8.3734000000000037</v>
      </c>
      <c r="BG634" s="62">
        <f t="shared" si="345"/>
        <v>3.3734000000000037</v>
      </c>
      <c r="BH634" s="62">
        <f t="shared" si="346"/>
        <v>0.37340000000000373</v>
      </c>
      <c r="BI634" s="62"/>
    </row>
    <row r="635" spans="1:61" ht="30" customHeight="1">
      <c r="A635" s="83">
        <v>623</v>
      </c>
      <c r="B635" s="50" t="s">
        <v>1241</v>
      </c>
      <c r="C635" s="84" t="s">
        <v>1184</v>
      </c>
      <c r="D635" s="84" t="s">
        <v>1242</v>
      </c>
      <c r="E635" s="85" t="s">
        <v>1215</v>
      </c>
      <c r="F635" s="68">
        <v>45516</v>
      </c>
      <c r="G635" s="51">
        <v>208</v>
      </c>
      <c r="H635" s="52">
        <v>26</v>
      </c>
      <c r="I635" s="53">
        <f t="shared" si="319"/>
        <v>208</v>
      </c>
      <c r="J635" s="86"/>
      <c r="K635" s="87">
        <f t="shared" si="320"/>
        <v>0</v>
      </c>
      <c r="L635" s="86"/>
      <c r="M635" s="88">
        <f t="shared" si="321"/>
        <v>0</v>
      </c>
      <c r="N635" s="89"/>
      <c r="O635" s="87">
        <f t="shared" si="322"/>
        <v>0</v>
      </c>
      <c r="P635" s="57">
        <v>0</v>
      </c>
      <c r="Q635" s="57">
        <v>0</v>
      </c>
      <c r="R635" s="54"/>
      <c r="S635" s="55">
        <v>0</v>
      </c>
      <c r="T635" s="56"/>
      <c r="U635" s="57">
        <f t="shared" si="323"/>
        <v>0</v>
      </c>
      <c r="V635" s="57">
        <v>10</v>
      </c>
      <c r="W635" s="90">
        <v>7</v>
      </c>
      <c r="X635" s="56"/>
      <c r="Y635" s="91">
        <f t="shared" si="324"/>
        <v>0</v>
      </c>
      <c r="Z635" s="58"/>
      <c r="AA635" s="59"/>
      <c r="AB635" s="59">
        <v>0</v>
      </c>
      <c r="AC635" s="60">
        <f t="shared" si="325"/>
        <v>225</v>
      </c>
      <c r="AD635" s="60"/>
      <c r="AE635" s="61">
        <f t="shared" si="347"/>
        <v>4.5</v>
      </c>
      <c r="AF635" s="61">
        <v>0</v>
      </c>
      <c r="AG635" s="61">
        <v>0</v>
      </c>
      <c r="AH635" s="92"/>
      <c r="AI635" s="112">
        <v>100</v>
      </c>
      <c r="AJ635" s="93">
        <f t="shared" si="326"/>
        <v>120.5</v>
      </c>
      <c r="AK635" s="94"/>
      <c r="AL635" s="62"/>
      <c r="AM635" s="63">
        <f t="shared" si="327"/>
        <v>100</v>
      </c>
      <c r="AN635" s="63">
        <f t="shared" si="328"/>
        <v>1</v>
      </c>
      <c r="AO635" s="63">
        <f t="shared" si="329"/>
        <v>0</v>
      </c>
      <c r="AP635" s="63"/>
      <c r="AQ635" s="63">
        <f t="shared" si="330"/>
        <v>20</v>
      </c>
      <c r="AR635" s="63">
        <f t="shared" si="331"/>
        <v>1</v>
      </c>
      <c r="AS635" s="63">
        <f t="shared" si="332"/>
        <v>0</v>
      </c>
      <c r="AT635" s="63">
        <f t="shared" si="333"/>
        <v>0</v>
      </c>
      <c r="AU635" s="63">
        <f t="shared" si="334"/>
        <v>0</v>
      </c>
      <c r="AV635" s="63">
        <f t="shared" si="335"/>
        <v>0</v>
      </c>
      <c r="AW635" s="63">
        <f t="shared" si="336"/>
        <v>0</v>
      </c>
      <c r="AX635" s="63">
        <f t="shared" si="337"/>
        <v>0</v>
      </c>
      <c r="AY635" s="64">
        <f t="shared" si="338"/>
        <v>0.5</v>
      </c>
      <c r="AZ635" s="65">
        <f t="shared" si="339"/>
        <v>120.5</v>
      </c>
      <c r="BA635" s="45"/>
      <c r="BB635" s="66">
        <f t="shared" si="340"/>
        <v>120.5</v>
      </c>
      <c r="BC635" s="62">
        <f t="shared" si="341"/>
        <v>20.5</v>
      </c>
      <c r="BD635" s="62">
        <f t="shared" si="342"/>
        <v>20.5</v>
      </c>
      <c r="BE635" s="62">
        <f t="shared" si="343"/>
        <v>0.5</v>
      </c>
      <c r="BF635" s="62">
        <f t="shared" si="344"/>
        <v>0.5</v>
      </c>
      <c r="BG635" s="62">
        <f t="shared" si="345"/>
        <v>0.5</v>
      </c>
      <c r="BH635" s="62">
        <f t="shared" si="346"/>
        <v>0.5</v>
      </c>
      <c r="BI635" s="62"/>
    </row>
    <row r="636" spans="1:61" ht="30" customHeight="1">
      <c r="A636" s="83">
        <v>624</v>
      </c>
      <c r="B636" s="50" t="s">
        <v>1243</v>
      </c>
      <c r="C636" s="84" t="s">
        <v>129</v>
      </c>
      <c r="D636" s="84" t="s">
        <v>720</v>
      </c>
      <c r="E636" s="85" t="s">
        <v>1215</v>
      </c>
      <c r="F636" s="68">
        <v>45516</v>
      </c>
      <c r="G636" s="51">
        <v>208</v>
      </c>
      <c r="H636" s="52">
        <v>26</v>
      </c>
      <c r="I636" s="53">
        <f t="shared" si="319"/>
        <v>208</v>
      </c>
      <c r="J636" s="86"/>
      <c r="K636" s="87">
        <f t="shared" si="320"/>
        <v>0</v>
      </c>
      <c r="L636" s="86"/>
      <c r="M636" s="88">
        <f t="shared" si="321"/>
        <v>0</v>
      </c>
      <c r="N636" s="89"/>
      <c r="O636" s="87">
        <f t="shared" si="322"/>
        <v>0</v>
      </c>
      <c r="P636" s="57">
        <v>0</v>
      </c>
      <c r="Q636" s="57">
        <v>0</v>
      </c>
      <c r="R636" s="54"/>
      <c r="S636" s="55">
        <v>0</v>
      </c>
      <c r="T636" s="56"/>
      <c r="U636" s="57">
        <f t="shared" si="323"/>
        <v>0</v>
      </c>
      <c r="V636" s="57">
        <v>10</v>
      </c>
      <c r="W636" s="90">
        <v>7</v>
      </c>
      <c r="X636" s="56">
        <v>1.29</v>
      </c>
      <c r="Y636" s="91">
        <f t="shared" si="324"/>
        <v>1.29</v>
      </c>
      <c r="Z636" s="58"/>
      <c r="AA636" s="59"/>
      <c r="AB636" s="59">
        <v>0</v>
      </c>
      <c r="AC636" s="60">
        <f t="shared" si="325"/>
        <v>223.71</v>
      </c>
      <c r="AD636" s="60"/>
      <c r="AE636" s="61">
        <f t="shared" si="347"/>
        <v>4.4742000000000006</v>
      </c>
      <c r="AF636" s="61">
        <v>0</v>
      </c>
      <c r="AG636" s="61">
        <v>0</v>
      </c>
      <c r="AH636" s="92"/>
      <c r="AI636" s="112">
        <v>100</v>
      </c>
      <c r="AJ636" s="93">
        <f t="shared" si="326"/>
        <v>119.23580000000001</v>
      </c>
      <c r="AK636" s="94"/>
      <c r="AL636" s="62"/>
      <c r="AM636" s="63">
        <f t="shared" si="327"/>
        <v>100</v>
      </c>
      <c r="AN636" s="63">
        <f t="shared" si="328"/>
        <v>1</v>
      </c>
      <c r="AO636" s="63">
        <f t="shared" si="329"/>
        <v>0</v>
      </c>
      <c r="AP636" s="63"/>
      <c r="AQ636" s="63">
        <f t="shared" si="330"/>
        <v>0</v>
      </c>
      <c r="AR636" s="63">
        <f t="shared" si="331"/>
        <v>0</v>
      </c>
      <c r="AS636" s="63">
        <f t="shared" si="332"/>
        <v>10</v>
      </c>
      <c r="AT636" s="63">
        <f t="shared" si="333"/>
        <v>1</v>
      </c>
      <c r="AU636" s="63">
        <f t="shared" si="334"/>
        <v>5</v>
      </c>
      <c r="AV636" s="63">
        <f t="shared" si="335"/>
        <v>1</v>
      </c>
      <c r="AW636" s="63">
        <f t="shared" si="336"/>
        <v>4</v>
      </c>
      <c r="AX636" s="63">
        <f t="shared" si="337"/>
        <v>4</v>
      </c>
      <c r="AY636" s="64">
        <f t="shared" si="338"/>
        <v>0.23580000000001178</v>
      </c>
      <c r="AZ636" s="65">
        <f t="shared" si="339"/>
        <v>119.23580000000001</v>
      </c>
      <c r="BA636" s="45"/>
      <c r="BB636" s="66">
        <f t="shared" si="340"/>
        <v>119.23580000000001</v>
      </c>
      <c r="BC636" s="62">
        <f t="shared" si="341"/>
        <v>19.235800000000012</v>
      </c>
      <c r="BD636" s="62">
        <f t="shared" si="342"/>
        <v>19.235800000000012</v>
      </c>
      <c r="BE636" s="62">
        <f t="shared" si="343"/>
        <v>19.235800000000012</v>
      </c>
      <c r="BF636" s="62">
        <f t="shared" si="344"/>
        <v>9.2358000000000118</v>
      </c>
      <c r="BG636" s="62">
        <f t="shared" si="345"/>
        <v>4.2358000000000118</v>
      </c>
      <c r="BH636" s="62">
        <f t="shared" si="346"/>
        <v>0.23580000000001178</v>
      </c>
      <c r="BI636" s="62"/>
    </row>
    <row r="637" spans="1:61" ht="30" customHeight="1">
      <c r="A637" s="83">
        <v>625</v>
      </c>
      <c r="B637" s="50" t="s">
        <v>1244</v>
      </c>
      <c r="C637" s="84" t="s">
        <v>640</v>
      </c>
      <c r="D637" s="84" t="s">
        <v>1245</v>
      </c>
      <c r="E637" s="85" t="s">
        <v>1215</v>
      </c>
      <c r="F637" s="68">
        <v>45536</v>
      </c>
      <c r="G637" s="51">
        <v>208</v>
      </c>
      <c r="H637" s="52">
        <v>26</v>
      </c>
      <c r="I637" s="53">
        <f t="shared" si="319"/>
        <v>208</v>
      </c>
      <c r="J637" s="86"/>
      <c r="K637" s="87">
        <f t="shared" si="320"/>
        <v>0</v>
      </c>
      <c r="L637" s="86"/>
      <c r="M637" s="88">
        <f t="shared" si="321"/>
        <v>0</v>
      </c>
      <c r="N637" s="89"/>
      <c r="O637" s="87">
        <f t="shared" si="322"/>
        <v>0</v>
      </c>
      <c r="P637" s="57">
        <v>0</v>
      </c>
      <c r="Q637" s="57">
        <v>0</v>
      </c>
      <c r="R637" s="54"/>
      <c r="S637" s="55">
        <v>0</v>
      </c>
      <c r="T637" s="56"/>
      <c r="U637" s="57">
        <f t="shared" si="323"/>
        <v>0</v>
      </c>
      <c r="V637" s="57">
        <v>10</v>
      </c>
      <c r="W637" s="90">
        <v>7</v>
      </c>
      <c r="X637" s="56">
        <v>2.3199999999999998</v>
      </c>
      <c r="Y637" s="91">
        <f t="shared" si="324"/>
        <v>2.3199999999999998</v>
      </c>
      <c r="Z637" s="58"/>
      <c r="AA637" s="59"/>
      <c r="AB637" s="59">
        <v>0</v>
      </c>
      <c r="AC637" s="60">
        <f t="shared" si="325"/>
        <v>222.68</v>
      </c>
      <c r="AD637" s="60"/>
      <c r="AE637" s="61">
        <f t="shared" si="347"/>
        <v>4.4536000000000007</v>
      </c>
      <c r="AF637" s="61">
        <v>0</v>
      </c>
      <c r="AG637" s="61">
        <v>0</v>
      </c>
      <c r="AH637" s="92"/>
      <c r="AI637" s="112">
        <v>100</v>
      </c>
      <c r="AJ637" s="93">
        <f t="shared" si="326"/>
        <v>118.22640000000001</v>
      </c>
      <c r="AK637" s="94"/>
      <c r="AL637" s="62"/>
      <c r="AM637" s="63">
        <f t="shared" si="327"/>
        <v>100</v>
      </c>
      <c r="AN637" s="63">
        <f t="shared" si="328"/>
        <v>1</v>
      </c>
      <c r="AO637" s="63">
        <f t="shared" si="329"/>
        <v>0</v>
      </c>
      <c r="AP637" s="63"/>
      <c r="AQ637" s="63">
        <f t="shared" si="330"/>
        <v>0</v>
      </c>
      <c r="AR637" s="63">
        <f t="shared" si="331"/>
        <v>0</v>
      </c>
      <c r="AS637" s="63">
        <f t="shared" si="332"/>
        <v>10</v>
      </c>
      <c r="AT637" s="63">
        <f t="shared" si="333"/>
        <v>1</v>
      </c>
      <c r="AU637" s="63">
        <f t="shared" si="334"/>
        <v>5</v>
      </c>
      <c r="AV637" s="63">
        <f t="shared" si="335"/>
        <v>1</v>
      </c>
      <c r="AW637" s="63">
        <f t="shared" si="336"/>
        <v>3</v>
      </c>
      <c r="AX637" s="63">
        <f t="shared" si="337"/>
        <v>3</v>
      </c>
      <c r="AY637" s="64">
        <f t="shared" si="338"/>
        <v>0.22640000000001237</v>
      </c>
      <c r="AZ637" s="65">
        <f t="shared" si="339"/>
        <v>118.22640000000001</v>
      </c>
      <c r="BA637" s="45"/>
      <c r="BB637" s="66">
        <f t="shared" si="340"/>
        <v>118.22640000000001</v>
      </c>
      <c r="BC637" s="62">
        <f t="shared" si="341"/>
        <v>18.226400000000012</v>
      </c>
      <c r="BD637" s="62">
        <f t="shared" si="342"/>
        <v>18.226400000000012</v>
      </c>
      <c r="BE637" s="62">
        <f t="shared" si="343"/>
        <v>18.226400000000012</v>
      </c>
      <c r="BF637" s="62">
        <f t="shared" si="344"/>
        <v>8.2264000000000124</v>
      </c>
      <c r="BG637" s="62">
        <f t="shared" si="345"/>
        <v>3.2264000000000124</v>
      </c>
      <c r="BH637" s="62">
        <f t="shared" si="346"/>
        <v>0.22640000000001237</v>
      </c>
      <c r="BI637" s="62"/>
    </row>
    <row r="638" spans="1:61" ht="30" customHeight="1">
      <c r="A638" s="83">
        <v>626</v>
      </c>
      <c r="B638" s="50" t="s">
        <v>1246</v>
      </c>
      <c r="C638" s="84" t="s">
        <v>1247</v>
      </c>
      <c r="D638" s="84" t="s">
        <v>1248</v>
      </c>
      <c r="E638" s="85" t="s">
        <v>1215</v>
      </c>
      <c r="F638" s="68">
        <v>45572</v>
      </c>
      <c r="G638" s="51">
        <v>208</v>
      </c>
      <c r="H638" s="52">
        <v>26</v>
      </c>
      <c r="I638" s="53">
        <f t="shared" si="319"/>
        <v>208</v>
      </c>
      <c r="J638" s="86"/>
      <c r="K638" s="87">
        <f t="shared" si="320"/>
        <v>0</v>
      </c>
      <c r="L638" s="86"/>
      <c r="M638" s="88">
        <f t="shared" si="321"/>
        <v>0</v>
      </c>
      <c r="N638" s="89"/>
      <c r="O638" s="87">
        <f t="shared" si="322"/>
        <v>0</v>
      </c>
      <c r="P638" s="57">
        <v>0</v>
      </c>
      <c r="Q638" s="57">
        <v>0</v>
      </c>
      <c r="R638" s="54"/>
      <c r="S638" s="55">
        <v>0</v>
      </c>
      <c r="T638" s="56"/>
      <c r="U638" s="57">
        <f t="shared" si="323"/>
        <v>0</v>
      </c>
      <c r="V638" s="57">
        <v>9.6150000000000002</v>
      </c>
      <c r="W638" s="90">
        <v>7</v>
      </c>
      <c r="X638" s="56">
        <v>8</v>
      </c>
      <c r="Y638" s="91">
        <f t="shared" si="324"/>
        <v>8</v>
      </c>
      <c r="Z638" s="58"/>
      <c r="AA638" s="59"/>
      <c r="AB638" s="59">
        <v>0</v>
      </c>
      <c r="AC638" s="60">
        <f t="shared" si="325"/>
        <v>216.61500000000001</v>
      </c>
      <c r="AD638" s="60"/>
      <c r="AE638" s="61">
        <f t="shared" si="347"/>
        <v>4.3323</v>
      </c>
      <c r="AF638" s="61">
        <v>0</v>
      </c>
      <c r="AG638" s="61">
        <v>0</v>
      </c>
      <c r="AH638" s="92"/>
      <c r="AI638" s="112">
        <v>100</v>
      </c>
      <c r="AJ638" s="93">
        <f t="shared" si="326"/>
        <v>112.28270000000001</v>
      </c>
      <c r="AK638" s="94"/>
      <c r="AL638" s="62"/>
      <c r="AM638" s="63">
        <f t="shared" si="327"/>
        <v>100</v>
      </c>
      <c r="AN638" s="63">
        <f t="shared" si="328"/>
        <v>1</v>
      </c>
      <c r="AO638" s="63">
        <f t="shared" si="329"/>
        <v>0</v>
      </c>
      <c r="AP638" s="63"/>
      <c r="AQ638" s="63">
        <f t="shared" si="330"/>
        <v>0</v>
      </c>
      <c r="AR638" s="63">
        <f t="shared" si="331"/>
        <v>0</v>
      </c>
      <c r="AS638" s="63">
        <f t="shared" si="332"/>
        <v>10</v>
      </c>
      <c r="AT638" s="63">
        <f t="shared" si="333"/>
        <v>1</v>
      </c>
      <c r="AU638" s="63">
        <f t="shared" si="334"/>
        <v>0</v>
      </c>
      <c r="AV638" s="63">
        <f t="shared" si="335"/>
        <v>0</v>
      </c>
      <c r="AW638" s="63">
        <f t="shared" si="336"/>
        <v>2</v>
      </c>
      <c r="AX638" s="63">
        <f t="shared" si="337"/>
        <v>2</v>
      </c>
      <c r="AY638" s="64">
        <f t="shared" si="338"/>
        <v>0.2827000000000055</v>
      </c>
      <c r="AZ638" s="65">
        <f t="shared" si="339"/>
        <v>112.28270000000001</v>
      </c>
      <c r="BA638" s="45"/>
      <c r="BB638" s="66">
        <f t="shared" si="340"/>
        <v>112.28270000000001</v>
      </c>
      <c r="BC638" s="62">
        <f t="shared" si="341"/>
        <v>12.282700000000006</v>
      </c>
      <c r="BD638" s="62">
        <f t="shared" si="342"/>
        <v>12.282700000000006</v>
      </c>
      <c r="BE638" s="62">
        <f t="shared" si="343"/>
        <v>12.282700000000006</v>
      </c>
      <c r="BF638" s="62">
        <f t="shared" si="344"/>
        <v>2.2827000000000055</v>
      </c>
      <c r="BG638" s="62">
        <f t="shared" si="345"/>
        <v>2.2827000000000055</v>
      </c>
      <c r="BH638" s="62">
        <f t="shared" si="346"/>
        <v>0.2827000000000055</v>
      </c>
      <c r="BI638" s="62"/>
    </row>
    <row r="639" spans="1:61" ht="30" customHeight="1">
      <c r="A639" s="83">
        <v>627</v>
      </c>
      <c r="B639" s="50" t="s">
        <v>1249</v>
      </c>
      <c r="C639" s="84" t="s">
        <v>141</v>
      </c>
      <c r="D639" s="84" t="s">
        <v>1250</v>
      </c>
      <c r="E639" s="85" t="s">
        <v>1215</v>
      </c>
      <c r="F639" s="68">
        <v>45579</v>
      </c>
      <c r="G639" s="51">
        <v>208</v>
      </c>
      <c r="H639" s="52">
        <v>26</v>
      </c>
      <c r="I639" s="53">
        <f t="shared" si="319"/>
        <v>208</v>
      </c>
      <c r="J639" s="86"/>
      <c r="K639" s="87">
        <f t="shared" si="320"/>
        <v>0</v>
      </c>
      <c r="L639" s="86"/>
      <c r="M639" s="88">
        <f t="shared" si="321"/>
        <v>0</v>
      </c>
      <c r="N639" s="89"/>
      <c r="O639" s="87">
        <f t="shared" si="322"/>
        <v>0</v>
      </c>
      <c r="P639" s="57">
        <v>0</v>
      </c>
      <c r="Q639" s="57">
        <v>0</v>
      </c>
      <c r="R639" s="54"/>
      <c r="S639" s="55">
        <v>0</v>
      </c>
      <c r="T639" s="56"/>
      <c r="U639" s="57">
        <f t="shared" si="323"/>
        <v>0</v>
      </c>
      <c r="V639" s="57">
        <v>9.6150000000000002</v>
      </c>
      <c r="W639" s="90">
        <v>7</v>
      </c>
      <c r="X639" s="56">
        <v>8</v>
      </c>
      <c r="Y639" s="91">
        <f t="shared" si="324"/>
        <v>8</v>
      </c>
      <c r="Z639" s="58"/>
      <c r="AA639" s="59"/>
      <c r="AB639" s="59">
        <v>0</v>
      </c>
      <c r="AC639" s="60">
        <f t="shared" si="325"/>
        <v>216.61500000000001</v>
      </c>
      <c r="AD639" s="60"/>
      <c r="AE639" s="61">
        <f t="shared" si="347"/>
        <v>4.3323</v>
      </c>
      <c r="AF639" s="61">
        <v>0</v>
      </c>
      <c r="AG639" s="61">
        <v>0</v>
      </c>
      <c r="AH639" s="92"/>
      <c r="AI639" s="112">
        <v>100</v>
      </c>
      <c r="AJ639" s="93">
        <f t="shared" si="326"/>
        <v>112.28270000000001</v>
      </c>
      <c r="AK639" s="94"/>
      <c r="AL639" s="62"/>
      <c r="AM639" s="63">
        <f t="shared" si="327"/>
        <v>100</v>
      </c>
      <c r="AN639" s="63">
        <f t="shared" si="328"/>
        <v>1</v>
      </c>
      <c r="AO639" s="63">
        <f t="shared" si="329"/>
        <v>0</v>
      </c>
      <c r="AP639" s="63"/>
      <c r="AQ639" s="63">
        <f t="shared" si="330"/>
        <v>0</v>
      </c>
      <c r="AR639" s="63">
        <f t="shared" si="331"/>
        <v>0</v>
      </c>
      <c r="AS639" s="63">
        <f t="shared" si="332"/>
        <v>10</v>
      </c>
      <c r="AT639" s="63">
        <f t="shared" si="333"/>
        <v>1</v>
      </c>
      <c r="AU639" s="63">
        <f t="shared" si="334"/>
        <v>0</v>
      </c>
      <c r="AV639" s="63">
        <f t="shared" si="335"/>
        <v>0</v>
      </c>
      <c r="AW639" s="63">
        <f t="shared" si="336"/>
        <v>2</v>
      </c>
      <c r="AX639" s="63">
        <f t="shared" si="337"/>
        <v>2</v>
      </c>
      <c r="AY639" s="64">
        <f t="shared" si="338"/>
        <v>0.2827000000000055</v>
      </c>
      <c r="AZ639" s="65">
        <f t="shared" si="339"/>
        <v>112.28270000000001</v>
      </c>
      <c r="BA639" s="45"/>
      <c r="BB639" s="66">
        <f t="shared" si="340"/>
        <v>112.28270000000001</v>
      </c>
      <c r="BC639" s="62">
        <f t="shared" si="341"/>
        <v>12.282700000000006</v>
      </c>
      <c r="BD639" s="62">
        <f t="shared" si="342"/>
        <v>12.282700000000006</v>
      </c>
      <c r="BE639" s="62">
        <f t="shared" si="343"/>
        <v>12.282700000000006</v>
      </c>
      <c r="BF639" s="62">
        <f t="shared" si="344"/>
        <v>2.2827000000000055</v>
      </c>
      <c r="BG639" s="62">
        <f t="shared" si="345"/>
        <v>2.2827000000000055</v>
      </c>
      <c r="BH639" s="62">
        <f t="shared" si="346"/>
        <v>0.2827000000000055</v>
      </c>
      <c r="BI639" s="62"/>
    </row>
    <row r="640" spans="1:61" ht="30" customHeight="1">
      <c r="A640" s="83">
        <v>628</v>
      </c>
      <c r="B640" s="50" t="s">
        <v>1251</v>
      </c>
      <c r="C640" s="84" t="s">
        <v>223</v>
      </c>
      <c r="D640" s="84" t="s">
        <v>1252</v>
      </c>
      <c r="E640" s="85" t="s">
        <v>1215</v>
      </c>
      <c r="F640" s="68">
        <v>45579</v>
      </c>
      <c r="G640" s="51">
        <v>208</v>
      </c>
      <c r="H640" s="52">
        <v>26</v>
      </c>
      <c r="I640" s="53">
        <f t="shared" si="319"/>
        <v>208</v>
      </c>
      <c r="J640" s="86"/>
      <c r="K640" s="87">
        <f t="shared" si="320"/>
        <v>0</v>
      </c>
      <c r="L640" s="86"/>
      <c r="M640" s="88">
        <f t="shared" si="321"/>
        <v>0</v>
      </c>
      <c r="N640" s="89"/>
      <c r="O640" s="87">
        <f t="shared" si="322"/>
        <v>0</v>
      </c>
      <c r="P640" s="57">
        <v>0</v>
      </c>
      <c r="Q640" s="57">
        <v>0</v>
      </c>
      <c r="R640" s="54"/>
      <c r="S640" s="55">
        <v>0</v>
      </c>
      <c r="T640" s="56"/>
      <c r="U640" s="57">
        <f t="shared" si="323"/>
        <v>0</v>
      </c>
      <c r="V640" s="57">
        <v>10</v>
      </c>
      <c r="W640" s="90">
        <v>7</v>
      </c>
      <c r="X640" s="56"/>
      <c r="Y640" s="91">
        <f t="shared" si="324"/>
        <v>0</v>
      </c>
      <c r="Z640" s="58"/>
      <c r="AA640" s="59"/>
      <c r="AB640" s="59">
        <v>0</v>
      </c>
      <c r="AC640" s="60">
        <f t="shared" si="325"/>
        <v>225</v>
      </c>
      <c r="AD640" s="60"/>
      <c r="AE640" s="61">
        <f t="shared" si="347"/>
        <v>4.5</v>
      </c>
      <c r="AF640" s="61">
        <v>0</v>
      </c>
      <c r="AG640" s="61">
        <v>0</v>
      </c>
      <c r="AH640" s="92"/>
      <c r="AI640" s="112">
        <v>100</v>
      </c>
      <c r="AJ640" s="93">
        <f t="shared" si="326"/>
        <v>120.5</v>
      </c>
      <c r="AK640" s="94"/>
      <c r="AL640" s="62"/>
      <c r="AM640" s="63">
        <f t="shared" si="327"/>
        <v>100</v>
      </c>
      <c r="AN640" s="63">
        <f t="shared" si="328"/>
        <v>1</v>
      </c>
      <c r="AO640" s="63">
        <f t="shared" si="329"/>
        <v>0</v>
      </c>
      <c r="AP640" s="63"/>
      <c r="AQ640" s="63">
        <f t="shared" si="330"/>
        <v>20</v>
      </c>
      <c r="AR640" s="63">
        <f t="shared" si="331"/>
        <v>1</v>
      </c>
      <c r="AS640" s="63">
        <f t="shared" si="332"/>
        <v>0</v>
      </c>
      <c r="AT640" s="63">
        <f t="shared" si="333"/>
        <v>0</v>
      </c>
      <c r="AU640" s="63">
        <f t="shared" si="334"/>
        <v>0</v>
      </c>
      <c r="AV640" s="63">
        <f t="shared" si="335"/>
        <v>0</v>
      </c>
      <c r="AW640" s="63">
        <f t="shared" si="336"/>
        <v>0</v>
      </c>
      <c r="AX640" s="63">
        <f t="shared" si="337"/>
        <v>0</v>
      </c>
      <c r="AY640" s="64">
        <f t="shared" si="338"/>
        <v>0.5</v>
      </c>
      <c r="AZ640" s="65">
        <f t="shared" si="339"/>
        <v>120.5</v>
      </c>
      <c r="BA640" s="45"/>
      <c r="BB640" s="66">
        <f t="shared" si="340"/>
        <v>120.5</v>
      </c>
      <c r="BC640" s="62">
        <f t="shared" si="341"/>
        <v>20.5</v>
      </c>
      <c r="BD640" s="62">
        <f t="shared" si="342"/>
        <v>20.5</v>
      </c>
      <c r="BE640" s="62">
        <f t="shared" si="343"/>
        <v>0.5</v>
      </c>
      <c r="BF640" s="62">
        <f t="shared" si="344"/>
        <v>0.5</v>
      </c>
      <c r="BG640" s="62">
        <f t="shared" si="345"/>
        <v>0.5</v>
      </c>
      <c r="BH640" s="62">
        <f t="shared" si="346"/>
        <v>0.5</v>
      </c>
      <c r="BI640" s="62"/>
    </row>
    <row r="641" spans="1:61" ht="30" customHeight="1">
      <c r="A641" s="83">
        <v>629</v>
      </c>
      <c r="B641" s="50" t="s">
        <v>1253</v>
      </c>
      <c r="C641" s="84" t="s">
        <v>356</v>
      </c>
      <c r="D641" s="84" t="s">
        <v>1254</v>
      </c>
      <c r="E641" s="85" t="s">
        <v>1215</v>
      </c>
      <c r="F641" s="68">
        <v>45579</v>
      </c>
      <c r="G641" s="51">
        <v>208</v>
      </c>
      <c r="H641" s="52">
        <v>26</v>
      </c>
      <c r="I641" s="53">
        <f t="shared" si="319"/>
        <v>208</v>
      </c>
      <c r="J641" s="86"/>
      <c r="K641" s="87">
        <f t="shared" si="320"/>
        <v>0</v>
      </c>
      <c r="L641" s="86"/>
      <c r="M641" s="88">
        <f t="shared" si="321"/>
        <v>0</v>
      </c>
      <c r="N641" s="89"/>
      <c r="O641" s="87">
        <f t="shared" si="322"/>
        <v>0</v>
      </c>
      <c r="P641" s="57">
        <v>0</v>
      </c>
      <c r="Q641" s="57">
        <v>0</v>
      </c>
      <c r="R641" s="54"/>
      <c r="S641" s="55">
        <v>0</v>
      </c>
      <c r="T641" s="56"/>
      <c r="U641" s="57">
        <f t="shared" si="323"/>
        <v>0</v>
      </c>
      <c r="V641" s="57">
        <v>10</v>
      </c>
      <c r="W641" s="90">
        <v>7</v>
      </c>
      <c r="X641" s="56"/>
      <c r="Y641" s="91">
        <f t="shared" si="324"/>
        <v>0</v>
      </c>
      <c r="Z641" s="58"/>
      <c r="AA641" s="59"/>
      <c r="AB641" s="59">
        <v>0</v>
      </c>
      <c r="AC641" s="60">
        <f t="shared" si="325"/>
        <v>225</v>
      </c>
      <c r="AD641" s="60"/>
      <c r="AE641" s="61">
        <f t="shared" si="347"/>
        <v>4.5</v>
      </c>
      <c r="AF641" s="61">
        <v>0</v>
      </c>
      <c r="AG641" s="61">
        <v>0</v>
      </c>
      <c r="AH641" s="92"/>
      <c r="AI641" s="112">
        <v>100</v>
      </c>
      <c r="AJ641" s="93">
        <f t="shared" si="326"/>
        <v>120.5</v>
      </c>
      <c r="AK641" s="94"/>
      <c r="AL641" s="62"/>
      <c r="AM641" s="63">
        <f t="shared" si="327"/>
        <v>100</v>
      </c>
      <c r="AN641" s="63">
        <f t="shared" si="328"/>
        <v>1</v>
      </c>
      <c r="AO641" s="63">
        <f t="shared" si="329"/>
        <v>0</v>
      </c>
      <c r="AP641" s="63"/>
      <c r="AQ641" s="63">
        <f t="shared" si="330"/>
        <v>20</v>
      </c>
      <c r="AR641" s="63">
        <f t="shared" si="331"/>
        <v>1</v>
      </c>
      <c r="AS641" s="63">
        <f t="shared" si="332"/>
        <v>0</v>
      </c>
      <c r="AT641" s="63">
        <f t="shared" si="333"/>
        <v>0</v>
      </c>
      <c r="AU641" s="63">
        <f t="shared" si="334"/>
        <v>0</v>
      </c>
      <c r="AV641" s="63">
        <f t="shared" si="335"/>
        <v>0</v>
      </c>
      <c r="AW641" s="63">
        <f t="shared" si="336"/>
        <v>0</v>
      </c>
      <c r="AX641" s="63">
        <f t="shared" si="337"/>
        <v>0</v>
      </c>
      <c r="AY641" s="64">
        <f t="shared" si="338"/>
        <v>0.5</v>
      </c>
      <c r="AZ641" s="65">
        <f t="shared" si="339"/>
        <v>120.5</v>
      </c>
      <c r="BA641" s="45"/>
      <c r="BB641" s="66">
        <f t="shared" si="340"/>
        <v>120.5</v>
      </c>
      <c r="BC641" s="62">
        <f t="shared" si="341"/>
        <v>20.5</v>
      </c>
      <c r="BD641" s="62">
        <f t="shared" si="342"/>
        <v>20.5</v>
      </c>
      <c r="BE641" s="62">
        <f t="shared" si="343"/>
        <v>0.5</v>
      </c>
      <c r="BF641" s="62">
        <f t="shared" si="344"/>
        <v>0.5</v>
      </c>
      <c r="BG641" s="62">
        <f t="shared" si="345"/>
        <v>0.5</v>
      </c>
      <c r="BH641" s="62">
        <f t="shared" si="346"/>
        <v>0.5</v>
      </c>
      <c r="BI641" s="62"/>
    </row>
    <row r="642" spans="1:61" ht="30" customHeight="1">
      <c r="A642" s="83">
        <v>630</v>
      </c>
      <c r="B642" s="50" t="s">
        <v>1255</v>
      </c>
      <c r="C642" s="84" t="s">
        <v>150</v>
      </c>
      <c r="D642" s="84" t="s">
        <v>101</v>
      </c>
      <c r="E642" s="85" t="s">
        <v>1215</v>
      </c>
      <c r="F642" s="68">
        <v>45597</v>
      </c>
      <c r="G642" s="51">
        <v>208</v>
      </c>
      <c r="H642" s="52">
        <v>26</v>
      </c>
      <c r="I642" s="53">
        <f t="shared" si="319"/>
        <v>208</v>
      </c>
      <c r="J642" s="86"/>
      <c r="K642" s="87">
        <f t="shared" si="320"/>
        <v>0</v>
      </c>
      <c r="L642" s="86"/>
      <c r="M642" s="88">
        <f t="shared" si="321"/>
        <v>0</v>
      </c>
      <c r="N642" s="89"/>
      <c r="O642" s="87">
        <f t="shared" si="322"/>
        <v>0</v>
      </c>
      <c r="P642" s="57">
        <v>0</v>
      </c>
      <c r="Q642" s="57">
        <v>0</v>
      </c>
      <c r="R642" s="54"/>
      <c r="S642" s="55">
        <v>0</v>
      </c>
      <c r="T642" s="56"/>
      <c r="U642" s="57">
        <f t="shared" si="323"/>
        <v>0</v>
      </c>
      <c r="V642" s="57">
        <v>0</v>
      </c>
      <c r="W642" s="90">
        <v>7</v>
      </c>
      <c r="X642" s="56">
        <v>13.91</v>
      </c>
      <c r="Y642" s="91">
        <f t="shared" si="324"/>
        <v>13.91</v>
      </c>
      <c r="Z642" s="58"/>
      <c r="AA642" s="59"/>
      <c r="AB642" s="59">
        <v>0</v>
      </c>
      <c r="AC642" s="60">
        <f t="shared" si="325"/>
        <v>201.09</v>
      </c>
      <c r="AD642" s="60"/>
      <c r="AE642" s="61">
        <f t="shared" si="347"/>
        <v>4.0217999999999998</v>
      </c>
      <c r="AF642" s="61">
        <v>0</v>
      </c>
      <c r="AG642" s="61">
        <v>0</v>
      </c>
      <c r="AH642" s="92"/>
      <c r="AI642" s="112">
        <v>100</v>
      </c>
      <c r="AJ642" s="93">
        <f t="shared" si="326"/>
        <v>97.06819999999999</v>
      </c>
      <c r="AK642" s="94"/>
      <c r="AL642" s="62"/>
      <c r="AM642" s="63">
        <f t="shared" si="327"/>
        <v>0</v>
      </c>
      <c r="AN642" s="63">
        <f t="shared" si="328"/>
        <v>0</v>
      </c>
      <c r="AO642" s="63">
        <f t="shared" si="329"/>
        <v>0</v>
      </c>
      <c r="AP642" s="63"/>
      <c r="AQ642" s="63">
        <f t="shared" si="330"/>
        <v>80</v>
      </c>
      <c r="AR642" s="63">
        <f t="shared" si="331"/>
        <v>4</v>
      </c>
      <c r="AS642" s="63">
        <f t="shared" si="332"/>
        <v>10</v>
      </c>
      <c r="AT642" s="63">
        <f t="shared" si="333"/>
        <v>1</v>
      </c>
      <c r="AU642" s="63">
        <f t="shared" si="334"/>
        <v>5</v>
      </c>
      <c r="AV642" s="63">
        <f t="shared" si="335"/>
        <v>1</v>
      </c>
      <c r="AW642" s="63">
        <f t="shared" si="336"/>
        <v>2</v>
      </c>
      <c r="AX642" s="63">
        <f t="shared" si="337"/>
        <v>2</v>
      </c>
      <c r="AY642" s="64">
        <f t="shared" si="338"/>
        <v>6.8199999999990268E-2</v>
      </c>
      <c r="AZ642" s="65">
        <f t="shared" si="339"/>
        <v>97.06819999999999</v>
      </c>
      <c r="BA642" s="45"/>
      <c r="BB642" s="66">
        <f t="shared" si="340"/>
        <v>97.06819999999999</v>
      </c>
      <c r="BC642" s="62">
        <f t="shared" si="341"/>
        <v>97.06819999999999</v>
      </c>
      <c r="BD642" s="62">
        <f t="shared" si="342"/>
        <v>97.06819999999999</v>
      </c>
      <c r="BE642" s="62">
        <f t="shared" si="343"/>
        <v>17.06819999999999</v>
      </c>
      <c r="BF642" s="62">
        <f t="shared" si="344"/>
        <v>7.0681999999999903</v>
      </c>
      <c r="BG642" s="62">
        <f t="shared" si="345"/>
        <v>2.0681999999999903</v>
      </c>
      <c r="BH642" s="62">
        <f t="shared" si="346"/>
        <v>6.8199999999990268E-2</v>
      </c>
      <c r="BI642" s="62"/>
    </row>
    <row r="643" spans="1:61" ht="30" customHeight="1">
      <c r="A643" s="83">
        <v>631</v>
      </c>
      <c r="B643" s="50" t="s">
        <v>1256</v>
      </c>
      <c r="C643" s="84" t="s">
        <v>1257</v>
      </c>
      <c r="D643" s="84" t="s">
        <v>782</v>
      </c>
      <c r="E643" s="85" t="s">
        <v>1215</v>
      </c>
      <c r="F643" s="68">
        <v>45627</v>
      </c>
      <c r="G643" s="51">
        <v>208</v>
      </c>
      <c r="H643" s="52">
        <v>26</v>
      </c>
      <c r="I643" s="53">
        <f t="shared" ref="I643:I682" si="348">G643/IF(H643&gt;26,30,26)*H643</f>
        <v>208</v>
      </c>
      <c r="J643" s="86"/>
      <c r="K643" s="87">
        <f t="shared" ref="K643:K682" si="349">G643/26/8*1.5*J643</f>
        <v>0</v>
      </c>
      <c r="L643" s="86"/>
      <c r="M643" s="88">
        <f t="shared" ref="M643:M682" si="350">G643/26/8*2*L643</f>
        <v>0</v>
      </c>
      <c r="N643" s="89"/>
      <c r="O643" s="87">
        <f t="shared" ref="O643:O682" si="351">(G643/26/8*2)*N643</f>
        <v>0</v>
      </c>
      <c r="P643" s="57">
        <v>0</v>
      </c>
      <c r="Q643" s="57">
        <v>0</v>
      </c>
      <c r="R643" s="54"/>
      <c r="S643" s="55">
        <v>0</v>
      </c>
      <c r="T643" s="56"/>
      <c r="U643" s="57">
        <f t="shared" ref="U643:U682" si="352">G643/26*T643</f>
        <v>0</v>
      </c>
      <c r="V643" s="57">
        <v>7.6920000000000002</v>
      </c>
      <c r="W643" s="90">
        <v>7</v>
      </c>
      <c r="X643" s="56">
        <v>48</v>
      </c>
      <c r="Y643" s="91">
        <f t="shared" ref="Y643:Y682" si="353">G643/26/8*X643</f>
        <v>48</v>
      </c>
      <c r="Z643" s="58"/>
      <c r="AA643" s="59"/>
      <c r="AB643" s="59">
        <v>0</v>
      </c>
      <c r="AC643" s="60">
        <f t="shared" ref="AC643:AC682" si="354">I643+K643+M643+O643+P643+Q643+R643+S643+U643+V643+W643-Y643-Z643-AA643+AB643</f>
        <v>174.69200000000001</v>
      </c>
      <c r="AD643" s="60"/>
      <c r="AE643" s="61">
        <f t="shared" si="347"/>
        <v>3.4938400000000001</v>
      </c>
      <c r="AF643" s="61">
        <v>0</v>
      </c>
      <c r="AG643" s="61">
        <v>0</v>
      </c>
      <c r="AH643" s="92"/>
      <c r="AI643" s="112">
        <v>0</v>
      </c>
      <c r="AJ643" s="93">
        <f t="shared" ref="AJ643:AJ682" si="355">AC643-AE643-AD643-AF643-AG643-AH643-AI643</f>
        <v>171.19816</v>
      </c>
      <c r="AK643" s="94"/>
      <c r="AL643" s="62"/>
      <c r="AM643" s="63">
        <f t="shared" ref="AM643:AM682" si="356">100*AN643</f>
        <v>100</v>
      </c>
      <c r="AN643" s="63">
        <f t="shared" ref="AN643:AN682" si="357">INT(BB643/100)</f>
        <v>1</v>
      </c>
      <c r="AO643" s="63">
        <f t="shared" ref="AO643:AO682" si="358">50*AP643</f>
        <v>0</v>
      </c>
      <c r="AP643" s="63"/>
      <c r="AQ643" s="63">
        <f t="shared" ref="AQ643:AQ682" si="359">20*AR643</f>
        <v>60</v>
      </c>
      <c r="AR643" s="63">
        <f t="shared" ref="AR643:AR682" si="360">INT(BD643/20)</f>
        <v>3</v>
      </c>
      <c r="AS643" s="63">
        <f t="shared" ref="AS643:AS682" si="361">10*AT643</f>
        <v>10</v>
      </c>
      <c r="AT643" s="63">
        <f t="shared" ref="AT643:AT682" si="362">INT(BE643/10)</f>
        <v>1</v>
      </c>
      <c r="AU643" s="63">
        <f t="shared" ref="AU643:AU682" si="363">5*AV643</f>
        <v>0</v>
      </c>
      <c r="AV643" s="63">
        <f t="shared" ref="AV643:AV682" si="364">INT(BF643/5)</f>
        <v>0</v>
      </c>
      <c r="AW643" s="63">
        <f t="shared" ref="AW643:AW682" si="365">1*AX643</f>
        <v>1</v>
      </c>
      <c r="AX643" s="63">
        <f t="shared" ref="AX643:AX682" si="366">INT(BG643/1)</f>
        <v>1</v>
      </c>
      <c r="AY643" s="64">
        <f t="shared" ref="AY643:AY682" si="367">BH643</f>
        <v>0.19816000000000145</v>
      </c>
      <c r="AZ643" s="65">
        <f t="shared" ref="AZ643:AZ682" si="368">AM643+AO643+AQ643+AS643+AU643+AW643+AY643</f>
        <v>171.19816</v>
      </c>
      <c r="BA643" s="45"/>
      <c r="BB643" s="66">
        <f t="shared" ref="BB643:BB682" si="369">AJ643-0</f>
        <v>171.19816</v>
      </c>
      <c r="BC643" s="62">
        <f t="shared" ref="BC643:BC682" si="370">BB643-AM643</f>
        <v>71.198160000000001</v>
      </c>
      <c r="BD643" s="62">
        <f t="shared" ref="BD643:BD682" si="371">BC643-AO643</f>
        <v>71.198160000000001</v>
      </c>
      <c r="BE643" s="62">
        <f t="shared" ref="BE643:BE682" si="372">BD643-AQ643</f>
        <v>11.198160000000001</v>
      </c>
      <c r="BF643" s="62">
        <f t="shared" ref="BF643:BF682" si="373">BE643-AS643</f>
        <v>1.1981600000000014</v>
      </c>
      <c r="BG643" s="62">
        <f t="shared" ref="BG643:BG682" si="374">BF643-AU643</f>
        <v>1.1981600000000014</v>
      </c>
      <c r="BH643" s="62">
        <f t="shared" ref="BH643:BH682" si="375">BG643-AW643</f>
        <v>0.19816000000000145</v>
      </c>
      <c r="BI643" s="62"/>
    </row>
    <row r="644" spans="1:61" ht="30" customHeight="1">
      <c r="A644" s="83">
        <v>632</v>
      </c>
      <c r="B644" s="50" t="s">
        <v>1258</v>
      </c>
      <c r="C644" s="84" t="s">
        <v>350</v>
      </c>
      <c r="D644" s="84" t="s">
        <v>1259</v>
      </c>
      <c r="E644" s="85" t="s">
        <v>1215</v>
      </c>
      <c r="F644" s="68">
        <v>45644</v>
      </c>
      <c r="G644" s="51">
        <v>208</v>
      </c>
      <c r="H644" s="52">
        <v>26</v>
      </c>
      <c r="I644" s="53">
        <f t="shared" si="348"/>
        <v>208</v>
      </c>
      <c r="J644" s="86"/>
      <c r="K644" s="87">
        <f t="shared" si="349"/>
        <v>0</v>
      </c>
      <c r="L644" s="86"/>
      <c r="M644" s="88">
        <f t="shared" si="350"/>
        <v>0</v>
      </c>
      <c r="N644" s="89"/>
      <c r="O644" s="87">
        <f t="shared" si="351"/>
        <v>0</v>
      </c>
      <c r="P644" s="57">
        <v>0</v>
      </c>
      <c r="Q644" s="57">
        <v>0</v>
      </c>
      <c r="R644" s="54"/>
      <c r="S644" s="55">
        <v>0</v>
      </c>
      <c r="T644" s="56"/>
      <c r="U644" s="57">
        <f t="shared" si="352"/>
        <v>0</v>
      </c>
      <c r="V644" s="57">
        <v>10</v>
      </c>
      <c r="W644" s="90">
        <v>7</v>
      </c>
      <c r="X644" s="56">
        <v>2.4900000000000002</v>
      </c>
      <c r="Y644" s="91">
        <f t="shared" si="353"/>
        <v>2.4900000000000002</v>
      </c>
      <c r="Z644" s="58"/>
      <c r="AA644" s="59"/>
      <c r="AB644" s="59">
        <v>0</v>
      </c>
      <c r="AC644" s="60">
        <f t="shared" si="354"/>
        <v>222.51</v>
      </c>
      <c r="AD644" s="60"/>
      <c r="AE644" s="61">
        <f t="shared" si="347"/>
        <v>4.4501999999999997</v>
      </c>
      <c r="AF644" s="61">
        <v>0</v>
      </c>
      <c r="AG644" s="61">
        <v>0</v>
      </c>
      <c r="AH644" s="92"/>
      <c r="AI644" s="112">
        <v>100</v>
      </c>
      <c r="AJ644" s="93">
        <f t="shared" si="355"/>
        <v>118.0598</v>
      </c>
      <c r="AK644" s="94"/>
      <c r="AL644" s="62"/>
      <c r="AM644" s="63">
        <f t="shared" si="356"/>
        <v>100</v>
      </c>
      <c r="AN644" s="63">
        <f t="shared" si="357"/>
        <v>1</v>
      </c>
      <c r="AO644" s="63">
        <f t="shared" si="358"/>
        <v>0</v>
      </c>
      <c r="AP644" s="63"/>
      <c r="AQ644" s="63">
        <f t="shared" si="359"/>
        <v>0</v>
      </c>
      <c r="AR644" s="63">
        <f t="shared" si="360"/>
        <v>0</v>
      </c>
      <c r="AS644" s="63">
        <f t="shared" si="361"/>
        <v>10</v>
      </c>
      <c r="AT644" s="63">
        <f t="shared" si="362"/>
        <v>1</v>
      </c>
      <c r="AU644" s="63">
        <f t="shared" si="363"/>
        <v>5</v>
      </c>
      <c r="AV644" s="63">
        <f t="shared" si="364"/>
        <v>1</v>
      </c>
      <c r="AW644" s="63">
        <f t="shared" si="365"/>
        <v>3</v>
      </c>
      <c r="AX644" s="63">
        <f t="shared" si="366"/>
        <v>3</v>
      </c>
      <c r="AY644" s="64">
        <f t="shared" si="367"/>
        <v>5.9799999999995634E-2</v>
      </c>
      <c r="AZ644" s="65">
        <f t="shared" si="368"/>
        <v>118.0598</v>
      </c>
      <c r="BA644" s="45"/>
      <c r="BB644" s="66">
        <f t="shared" si="369"/>
        <v>118.0598</v>
      </c>
      <c r="BC644" s="62">
        <f t="shared" si="370"/>
        <v>18.059799999999996</v>
      </c>
      <c r="BD644" s="62">
        <f t="shared" si="371"/>
        <v>18.059799999999996</v>
      </c>
      <c r="BE644" s="62">
        <f t="shared" si="372"/>
        <v>18.059799999999996</v>
      </c>
      <c r="BF644" s="62">
        <f t="shared" si="373"/>
        <v>8.0597999999999956</v>
      </c>
      <c r="BG644" s="62">
        <f t="shared" si="374"/>
        <v>3.0597999999999956</v>
      </c>
      <c r="BH644" s="62">
        <f t="shared" si="375"/>
        <v>5.9799999999995634E-2</v>
      </c>
      <c r="BI644" s="62"/>
    </row>
    <row r="645" spans="1:61" ht="30" customHeight="1">
      <c r="A645" s="83">
        <v>633</v>
      </c>
      <c r="B645" s="50" t="s">
        <v>1260</v>
      </c>
      <c r="C645" s="84" t="s">
        <v>149</v>
      </c>
      <c r="D645" s="84" t="s">
        <v>279</v>
      </c>
      <c r="E645" s="85" t="s">
        <v>1215</v>
      </c>
      <c r="F645" s="68">
        <v>45660</v>
      </c>
      <c r="G645" s="51">
        <v>208</v>
      </c>
      <c r="H645" s="52">
        <v>25</v>
      </c>
      <c r="I645" s="53">
        <f t="shared" si="348"/>
        <v>200</v>
      </c>
      <c r="J645" s="86"/>
      <c r="K645" s="87">
        <f t="shared" si="349"/>
        <v>0</v>
      </c>
      <c r="L645" s="86"/>
      <c r="M645" s="88">
        <f t="shared" si="350"/>
        <v>0</v>
      </c>
      <c r="N645" s="89"/>
      <c r="O645" s="87">
        <f t="shared" si="351"/>
        <v>0</v>
      </c>
      <c r="P645" s="57">
        <v>0</v>
      </c>
      <c r="Q645" s="57">
        <v>0</v>
      </c>
      <c r="R645" s="54"/>
      <c r="S645" s="55">
        <v>0</v>
      </c>
      <c r="T645" s="56"/>
      <c r="U645" s="57">
        <f t="shared" si="352"/>
        <v>0</v>
      </c>
      <c r="V645" s="57">
        <v>9.2769999999999992</v>
      </c>
      <c r="W645" s="90">
        <v>7</v>
      </c>
      <c r="X645" s="56">
        <v>7.02</v>
      </c>
      <c r="Y645" s="91">
        <f t="shared" si="353"/>
        <v>7.02</v>
      </c>
      <c r="Z645" s="58"/>
      <c r="AA645" s="59"/>
      <c r="AB645" s="59">
        <v>0</v>
      </c>
      <c r="AC645" s="60">
        <f t="shared" si="354"/>
        <v>209.25699999999998</v>
      </c>
      <c r="AD645" s="60"/>
      <c r="AE645" s="61">
        <f t="shared" si="347"/>
        <v>4.1851399999999996</v>
      </c>
      <c r="AF645" s="61">
        <v>0</v>
      </c>
      <c r="AG645" s="61">
        <v>0</v>
      </c>
      <c r="AH645" s="92"/>
      <c r="AI645" s="112">
        <v>100</v>
      </c>
      <c r="AJ645" s="93">
        <f t="shared" si="355"/>
        <v>105.07185999999999</v>
      </c>
      <c r="AK645" s="94"/>
      <c r="AL645" s="62"/>
      <c r="AM645" s="63">
        <f t="shared" si="356"/>
        <v>100</v>
      </c>
      <c r="AN645" s="63">
        <f t="shared" si="357"/>
        <v>1</v>
      </c>
      <c r="AO645" s="63">
        <f t="shared" si="358"/>
        <v>0</v>
      </c>
      <c r="AP645" s="63"/>
      <c r="AQ645" s="63">
        <f t="shared" si="359"/>
        <v>0</v>
      </c>
      <c r="AR645" s="63">
        <f t="shared" si="360"/>
        <v>0</v>
      </c>
      <c r="AS645" s="63">
        <f t="shared" si="361"/>
        <v>0</v>
      </c>
      <c r="AT645" s="63">
        <f t="shared" si="362"/>
        <v>0</v>
      </c>
      <c r="AU645" s="63">
        <f t="shared" si="363"/>
        <v>5</v>
      </c>
      <c r="AV645" s="63">
        <f t="shared" si="364"/>
        <v>1</v>
      </c>
      <c r="AW645" s="63">
        <f t="shared" si="365"/>
        <v>0</v>
      </c>
      <c r="AX645" s="63">
        <f t="shared" si="366"/>
        <v>0</v>
      </c>
      <c r="AY645" s="64">
        <f t="shared" si="367"/>
        <v>7.1859999999986712E-2</v>
      </c>
      <c r="AZ645" s="65">
        <f t="shared" si="368"/>
        <v>105.07185999999999</v>
      </c>
      <c r="BA645" s="45"/>
      <c r="BB645" s="66">
        <f t="shared" si="369"/>
        <v>105.07185999999999</v>
      </c>
      <c r="BC645" s="62">
        <f t="shared" si="370"/>
        <v>5.0718599999999867</v>
      </c>
      <c r="BD645" s="62">
        <f t="shared" si="371"/>
        <v>5.0718599999999867</v>
      </c>
      <c r="BE645" s="62">
        <f t="shared" si="372"/>
        <v>5.0718599999999867</v>
      </c>
      <c r="BF645" s="62">
        <f t="shared" si="373"/>
        <v>5.0718599999999867</v>
      </c>
      <c r="BG645" s="62">
        <f t="shared" si="374"/>
        <v>7.1859999999986712E-2</v>
      </c>
      <c r="BH645" s="62">
        <f t="shared" si="375"/>
        <v>7.1859999999986712E-2</v>
      </c>
      <c r="BI645" s="62"/>
    </row>
    <row r="646" spans="1:61" ht="30" customHeight="1">
      <c r="A646" s="83">
        <v>634</v>
      </c>
      <c r="B646" s="50" t="s">
        <v>1261</v>
      </c>
      <c r="C646" s="84" t="s">
        <v>1262</v>
      </c>
      <c r="D646" s="84" t="s">
        <v>1263</v>
      </c>
      <c r="E646" s="85" t="s">
        <v>1215</v>
      </c>
      <c r="F646" s="68">
        <v>45660</v>
      </c>
      <c r="G646" s="51">
        <v>208</v>
      </c>
      <c r="H646" s="52">
        <v>25.3</v>
      </c>
      <c r="I646" s="53">
        <f t="shared" si="348"/>
        <v>202.4</v>
      </c>
      <c r="J646" s="86"/>
      <c r="K646" s="87">
        <f t="shared" si="349"/>
        <v>0</v>
      </c>
      <c r="L646" s="86"/>
      <c r="M646" s="88">
        <f t="shared" si="350"/>
        <v>0</v>
      </c>
      <c r="N646" s="89"/>
      <c r="O646" s="87">
        <f t="shared" si="351"/>
        <v>0</v>
      </c>
      <c r="P646" s="57">
        <v>0</v>
      </c>
      <c r="Q646" s="57">
        <v>0</v>
      </c>
      <c r="R646" s="54"/>
      <c r="S646" s="55">
        <v>0</v>
      </c>
      <c r="T646" s="56"/>
      <c r="U646" s="57">
        <f t="shared" si="352"/>
        <v>0</v>
      </c>
      <c r="V646" s="57">
        <v>9.5649999999999995</v>
      </c>
      <c r="W646" s="90">
        <v>7</v>
      </c>
      <c r="X646" s="56">
        <v>3.2</v>
      </c>
      <c r="Y646" s="91">
        <f t="shared" si="353"/>
        <v>3.2</v>
      </c>
      <c r="Z646" s="58"/>
      <c r="AA646" s="59"/>
      <c r="AB646" s="59">
        <v>0</v>
      </c>
      <c r="AC646" s="60">
        <f t="shared" si="354"/>
        <v>215.76500000000001</v>
      </c>
      <c r="AD646" s="60"/>
      <c r="AE646" s="61">
        <f t="shared" si="347"/>
        <v>4.3153000000000006</v>
      </c>
      <c r="AF646" s="61">
        <v>0</v>
      </c>
      <c r="AG646" s="61">
        <v>0</v>
      </c>
      <c r="AH646" s="92"/>
      <c r="AI646" s="112">
        <v>100</v>
      </c>
      <c r="AJ646" s="93">
        <f t="shared" si="355"/>
        <v>111.44970000000001</v>
      </c>
      <c r="AK646" s="94"/>
      <c r="AL646" s="62"/>
      <c r="AM646" s="63">
        <f t="shared" si="356"/>
        <v>100</v>
      </c>
      <c r="AN646" s="63">
        <f t="shared" si="357"/>
        <v>1</v>
      </c>
      <c r="AO646" s="63">
        <f t="shared" si="358"/>
        <v>0</v>
      </c>
      <c r="AP646" s="63"/>
      <c r="AQ646" s="63">
        <f t="shared" si="359"/>
        <v>0</v>
      </c>
      <c r="AR646" s="63">
        <f t="shared" si="360"/>
        <v>0</v>
      </c>
      <c r="AS646" s="63">
        <f t="shared" si="361"/>
        <v>10</v>
      </c>
      <c r="AT646" s="63">
        <f t="shared" si="362"/>
        <v>1</v>
      </c>
      <c r="AU646" s="63">
        <f t="shared" si="363"/>
        <v>0</v>
      </c>
      <c r="AV646" s="63">
        <f t="shared" si="364"/>
        <v>0</v>
      </c>
      <c r="AW646" s="63">
        <f t="shared" si="365"/>
        <v>1</v>
      </c>
      <c r="AX646" s="63">
        <f t="shared" si="366"/>
        <v>1</v>
      </c>
      <c r="AY646" s="64">
        <f t="shared" si="367"/>
        <v>0.44970000000000709</v>
      </c>
      <c r="AZ646" s="65">
        <f t="shared" si="368"/>
        <v>111.44970000000001</v>
      </c>
      <c r="BA646" s="45"/>
      <c r="BB646" s="66">
        <f t="shared" si="369"/>
        <v>111.44970000000001</v>
      </c>
      <c r="BC646" s="62">
        <f t="shared" si="370"/>
        <v>11.449700000000007</v>
      </c>
      <c r="BD646" s="62">
        <f t="shared" si="371"/>
        <v>11.449700000000007</v>
      </c>
      <c r="BE646" s="62">
        <f t="shared" si="372"/>
        <v>11.449700000000007</v>
      </c>
      <c r="BF646" s="62">
        <f t="shared" si="373"/>
        <v>1.4497000000000071</v>
      </c>
      <c r="BG646" s="62">
        <f t="shared" si="374"/>
        <v>1.4497000000000071</v>
      </c>
      <c r="BH646" s="62">
        <f t="shared" si="375"/>
        <v>0.44970000000000709</v>
      </c>
      <c r="BI646" s="62"/>
    </row>
    <row r="647" spans="1:61" ht="30" customHeight="1">
      <c r="A647" s="83">
        <v>635</v>
      </c>
      <c r="B647" s="50" t="s">
        <v>1264</v>
      </c>
      <c r="C647" s="84" t="s">
        <v>1265</v>
      </c>
      <c r="D647" s="84" t="s">
        <v>328</v>
      </c>
      <c r="E647" s="85" t="s">
        <v>1215</v>
      </c>
      <c r="F647" s="68">
        <v>45660</v>
      </c>
      <c r="G647" s="51">
        <v>208</v>
      </c>
      <c r="H647" s="52">
        <v>25</v>
      </c>
      <c r="I647" s="53">
        <f t="shared" si="348"/>
        <v>200</v>
      </c>
      <c r="J647" s="86"/>
      <c r="K647" s="87">
        <f t="shared" si="349"/>
        <v>0</v>
      </c>
      <c r="L647" s="86"/>
      <c r="M647" s="88">
        <f t="shared" si="350"/>
        <v>0</v>
      </c>
      <c r="N647" s="89"/>
      <c r="O647" s="87">
        <f t="shared" si="351"/>
        <v>0</v>
      </c>
      <c r="P647" s="57">
        <v>0</v>
      </c>
      <c r="Q647" s="57">
        <v>0</v>
      </c>
      <c r="R647" s="54"/>
      <c r="S647" s="55">
        <v>0</v>
      </c>
      <c r="T647" s="56"/>
      <c r="U647" s="57">
        <f t="shared" si="352"/>
        <v>0</v>
      </c>
      <c r="V647" s="57">
        <v>9.6150000000000002</v>
      </c>
      <c r="W647" s="90">
        <v>7</v>
      </c>
      <c r="X647" s="56"/>
      <c r="Y647" s="91">
        <f t="shared" si="353"/>
        <v>0</v>
      </c>
      <c r="Z647" s="58"/>
      <c r="AA647" s="59"/>
      <c r="AB647" s="59">
        <v>0</v>
      </c>
      <c r="AC647" s="60">
        <f t="shared" si="354"/>
        <v>216.61500000000001</v>
      </c>
      <c r="AD647" s="60"/>
      <c r="AE647" s="61">
        <f t="shared" si="347"/>
        <v>4.3323</v>
      </c>
      <c r="AF647" s="61">
        <v>0</v>
      </c>
      <c r="AG647" s="61">
        <v>0</v>
      </c>
      <c r="AH647" s="92"/>
      <c r="AI647" s="112">
        <v>100</v>
      </c>
      <c r="AJ647" s="93">
        <f t="shared" si="355"/>
        <v>112.28270000000001</v>
      </c>
      <c r="AK647" s="94"/>
      <c r="AL647" s="62"/>
      <c r="AM647" s="63">
        <f t="shared" si="356"/>
        <v>100</v>
      </c>
      <c r="AN647" s="63">
        <f t="shared" si="357"/>
        <v>1</v>
      </c>
      <c r="AO647" s="63">
        <f t="shared" si="358"/>
        <v>0</v>
      </c>
      <c r="AP647" s="63"/>
      <c r="AQ647" s="63">
        <f t="shared" si="359"/>
        <v>0</v>
      </c>
      <c r="AR647" s="63">
        <f t="shared" si="360"/>
        <v>0</v>
      </c>
      <c r="AS647" s="63">
        <f t="shared" si="361"/>
        <v>10</v>
      </c>
      <c r="AT647" s="63">
        <f t="shared" si="362"/>
        <v>1</v>
      </c>
      <c r="AU647" s="63">
        <f t="shared" si="363"/>
        <v>0</v>
      </c>
      <c r="AV647" s="63">
        <f t="shared" si="364"/>
        <v>0</v>
      </c>
      <c r="AW647" s="63">
        <f t="shared" si="365"/>
        <v>2</v>
      </c>
      <c r="AX647" s="63">
        <f t="shared" si="366"/>
        <v>2</v>
      </c>
      <c r="AY647" s="64">
        <f t="shared" si="367"/>
        <v>0.2827000000000055</v>
      </c>
      <c r="AZ647" s="65">
        <f t="shared" si="368"/>
        <v>112.28270000000001</v>
      </c>
      <c r="BA647" s="45"/>
      <c r="BB647" s="66">
        <f t="shared" si="369"/>
        <v>112.28270000000001</v>
      </c>
      <c r="BC647" s="62">
        <f t="shared" si="370"/>
        <v>12.282700000000006</v>
      </c>
      <c r="BD647" s="62">
        <f t="shared" si="371"/>
        <v>12.282700000000006</v>
      </c>
      <c r="BE647" s="62">
        <f t="shared" si="372"/>
        <v>12.282700000000006</v>
      </c>
      <c r="BF647" s="62">
        <f t="shared" si="373"/>
        <v>2.2827000000000055</v>
      </c>
      <c r="BG647" s="62">
        <f t="shared" si="374"/>
        <v>2.2827000000000055</v>
      </c>
      <c r="BH647" s="62">
        <f t="shared" si="375"/>
        <v>0.2827000000000055</v>
      </c>
      <c r="BI647" s="62"/>
    </row>
    <row r="648" spans="1:61" ht="30" customHeight="1">
      <c r="A648" s="83">
        <v>636</v>
      </c>
      <c r="B648" s="50" t="s">
        <v>1266</v>
      </c>
      <c r="C648" s="84" t="s">
        <v>1267</v>
      </c>
      <c r="D648" s="84" t="s">
        <v>220</v>
      </c>
      <c r="E648" s="85" t="s">
        <v>1215</v>
      </c>
      <c r="F648" s="68">
        <v>45628</v>
      </c>
      <c r="G648" s="51">
        <v>206</v>
      </c>
      <c r="H648" s="52">
        <v>26</v>
      </c>
      <c r="I648" s="53">
        <f t="shared" si="348"/>
        <v>206</v>
      </c>
      <c r="J648" s="86"/>
      <c r="K648" s="87">
        <f t="shared" si="349"/>
        <v>0</v>
      </c>
      <c r="L648" s="86"/>
      <c r="M648" s="88">
        <f t="shared" si="350"/>
        <v>0</v>
      </c>
      <c r="N648" s="89"/>
      <c r="O648" s="87">
        <f t="shared" si="351"/>
        <v>0</v>
      </c>
      <c r="P648" s="57">
        <v>0</v>
      </c>
      <c r="Q648" s="57">
        <v>0</v>
      </c>
      <c r="R648" s="54"/>
      <c r="S648" s="55">
        <v>0</v>
      </c>
      <c r="T648" s="56"/>
      <c r="U648" s="57">
        <f t="shared" si="352"/>
        <v>0</v>
      </c>
      <c r="V648" s="57">
        <v>10</v>
      </c>
      <c r="W648" s="90">
        <v>7</v>
      </c>
      <c r="X648" s="56">
        <v>2.41</v>
      </c>
      <c r="Y648" s="91">
        <f t="shared" si="353"/>
        <v>2.3868269230769235</v>
      </c>
      <c r="Z648" s="58"/>
      <c r="AA648" s="59"/>
      <c r="AB648" s="59">
        <v>0</v>
      </c>
      <c r="AC648" s="60">
        <f t="shared" si="354"/>
        <v>220.61317307692309</v>
      </c>
      <c r="AD648" s="60"/>
      <c r="AE648" s="61">
        <f t="shared" si="347"/>
        <v>4.4122634615384619</v>
      </c>
      <c r="AF648" s="61">
        <v>0</v>
      </c>
      <c r="AG648" s="61">
        <v>0</v>
      </c>
      <c r="AH648" s="92"/>
      <c r="AI648" s="112">
        <v>100</v>
      </c>
      <c r="AJ648" s="93">
        <f t="shared" si="355"/>
        <v>116.20090961538463</v>
      </c>
      <c r="AK648" s="94"/>
      <c r="AL648" s="62"/>
      <c r="AM648" s="63">
        <f t="shared" si="356"/>
        <v>100</v>
      </c>
      <c r="AN648" s="63">
        <f t="shared" si="357"/>
        <v>1</v>
      </c>
      <c r="AO648" s="63">
        <f t="shared" si="358"/>
        <v>0</v>
      </c>
      <c r="AP648" s="63"/>
      <c r="AQ648" s="63">
        <f t="shared" si="359"/>
        <v>0</v>
      </c>
      <c r="AR648" s="63">
        <f t="shared" si="360"/>
        <v>0</v>
      </c>
      <c r="AS648" s="63">
        <f t="shared" si="361"/>
        <v>10</v>
      </c>
      <c r="AT648" s="63">
        <f t="shared" si="362"/>
        <v>1</v>
      </c>
      <c r="AU648" s="63">
        <f t="shared" si="363"/>
        <v>5</v>
      </c>
      <c r="AV648" s="63">
        <f t="shared" si="364"/>
        <v>1</v>
      </c>
      <c r="AW648" s="63">
        <f t="shared" si="365"/>
        <v>1</v>
      </c>
      <c r="AX648" s="63">
        <f t="shared" si="366"/>
        <v>1</v>
      </c>
      <c r="AY648" s="64">
        <f t="shared" si="367"/>
        <v>0.20090961538463148</v>
      </c>
      <c r="AZ648" s="65">
        <f t="shared" si="368"/>
        <v>116.20090961538463</v>
      </c>
      <c r="BA648" s="45"/>
      <c r="BB648" s="66">
        <f t="shared" si="369"/>
        <v>116.20090961538463</v>
      </c>
      <c r="BC648" s="62">
        <f t="shared" si="370"/>
        <v>16.200909615384631</v>
      </c>
      <c r="BD648" s="62">
        <f t="shared" si="371"/>
        <v>16.200909615384631</v>
      </c>
      <c r="BE648" s="62">
        <f t="shared" si="372"/>
        <v>16.200909615384631</v>
      </c>
      <c r="BF648" s="62">
        <f t="shared" si="373"/>
        <v>6.2009096153846315</v>
      </c>
      <c r="BG648" s="62">
        <f t="shared" si="374"/>
        <v>1.2009096153846315</v>
      </c>
      <c r="BH648" s="62">
        <f t="shared" si="375"/>
        <v>0.20090961538463148</v>
      </c>
      <c r="BI648" s="62"/>
    </row>
    <row r="649" spans="1:61" ht="30" customHeight="1">
      <c r="A649" s="83">
        <v>637</v>
      </c>
      <c r="B649" s="50">
        <v>1205</v>
      </c>
      <c r="C649" s="84" t="s">
        <v>250</v>
      </c>
      <c r="D649" s="84" t="s">
        <v>565</v>
      </c>
      <c r="E649" s="85" t="s">
        <v>1268</v>
      </c>
      <c r="F649" s="68">
        <v>39783</v>
      </c>
      <c r="G649" s="51">
        <v>208</v>
      </c>
      <c r="H649" s="52">
        <v>26</v>
      </c>
      <c r="I649" s="53">
        <f t="shared" si="348"/>
        <v>208</v>
      </c>
      <c r="J649" s="86"/>
      <c r="K649" s="87">
        <f t="shared" si="349"/>
        <v>0</v>
      </c>
      <c r="L649" s="86"/>
      <c r="M649" s="88">
        <f t="shared" si="350"/>
        <v>0</v>
      </c>
      <c r="N649" s="89"/>
      <c r="O649" s="87">
        <f t="shared" si="351"/>
        <v>0</v>
      </c>
      <c r="P649" s="57">
        <v>0</v>
      </c>
      <c r="Q649" s="57">
        <v>0</v>
      </c>
      <c r="R649" s="54"/>
      <c r="S649" s="55">
        <v>11</v>
      </c>
      <c r="T649" s="56"/>
      <c r="U649" s="57">
        <f t="shared" si="352"/>
        <v>0</v>
      </c>
      <c r="V649" s="57">
        <v>0</v>
      </c>
      <c r="W649" s="90">
        <v>7</v>
      </c>
      <c r="X649" s="56">
        <v>17.68</v>
      </c>
      <c r="Y649" s="91">
        <f t="shared" si="353"/>
        <v>17.68</v>
      </c>
      <c r="Z649" s="58"/>
      <c r="AA649" s="59"/>
      <c r="AB649" s="59">
        <v>0</v>
      </c>
      <c r="AC649" s="60">
        <f t="shared" si="354"/>
        <v>208.32</v>
      </c>
      <c r="AD649" s="60"/>
      <c r="AE649" s="61">
        <f t="shared" si="347"/>
        <v>4.1664000000000003</v>
      </c>
      <c r="AF649" s="61">
        <v>0</v>
      </c>
      <c r="AG649" s="61">
        <v>0</v>
      </c>
      <c r="AH649" s="92">
        <v>0.5</v>
      </c>
      <c r="AI649" s="112">
        <v>100</v>
      </c>
      <c r="AJ649" s="93">
        <f t="shared" si="355"/>
        <v>103.65359999999998</v>
      </c>
      <c r="AK649" s="94"/>
      <c r="AL649" s="62"/>
      <c r="AM649" s="63">
        <f t="shared" si="356"/>
        <v>100</v>
      </c>
      <c r="AN649" s="63">
        <f t="shared" si="357"/>
        <v>1</v>
      </c>
      <c r="AO649" s="63">
        <f t="shared" si="358"/>
        <v>0</v>
      </c>
      <c r="AP649" s="63"/>
      <c r="AQ649" s="63">
        <f t="shared" si="359"/>
        <v>0</v>
      </c>
      <c r="AR649" s="63">
        <f t="shared" si="360"/>
        <v>0</v>
      </c>
      <c r="AS649" s="63">
        <f t="shared" si="361"/>
        <v>0</v>
      </c>
      <c r="AT649" s="63">
        <f t="shared" si="362"/>
        <v>0</v>
      </c>
      <c r="AU649" s="63">
        <f t="shared" si="363"/>
        <v>0</v>
      </c>
      <c r="AV649" s="63">
        <f t="shared" si="364"/>
        <v>0</v>
      </c>
      <c r="AW649" s="63">
        <f t="shared" si="365"/>
        <v>3</v>
      </c>
      <c r="AX649" s="63">
        <f t="shared" si="366"/>
        <v>3</v>
      </c>
      <c r="AY649" s="64">
        <f t="shared" si="367"/>
        <v>0.65359999999998308</v>
      </c>
      <c r="AZ649" s="65">
        <f t="shared" si="368"/>
        <v>103.65359999999998</v>
      </c>
      <c r="BA649" s="45"/>
      <c r="BB649" s="66">
        <f t="shared" si="369"/>
        <v>103.65359999999998</v>
      </c>
      <c r="BC649" s="62">
        <f t="shared" si="370"/>
        <v>3.6535999999999831</v>
      </c>
      <c r="BD649" s="62">
        <f t="shared" si="371"/>
        <v>3.6535999999999831</v>
      </c>
      <c r="BE649" s="62">
        <f t="shared" si="372"/>
        <v>3.6535999999999831</v>
      </c>
      <c r="BF649" s="62">
        <f t="shared" si="373"/>
        <v>3.6535999999999831</v>
      </c>
      <c r="BG649" s="62">
        <f t="shared" si="374"/>
        <v>3.6535999999999831</v>
      </c>
      <c r="BH649" s="62">
        <f t="shared" si="375"/>
        <v>0.65359999999998308</v>
      </c>
      <c r="BI649" s="62"/>
    </row>
    <row r="650" spans="1:61" ht="30" customHeight="1">
      <c r="A650" s="83">
        <v>638</v>
      </c>
      <c r="B650" s="50">
        <v>2921</v>
      </c>
      <c r="C650" s="84" t="s">
        <v>744</v>
      </c>
      <c r="D650" s="84" t="s">
        <v>270</v>
      </c>
      <c r="E650" s="85" t="s">
        <v>1268</v>
      </c>
      <c r="F650" s="68">
        <v>40819</v>
      </c>
      <c r="G650" s="51">
        <v>208</v>
      </c>
      <c r="H650" s="52">
        <v>26</v>
      </c>
      <c r="I650" s="53">
        <f t="shared" si="348"/>
        <v>208</v>
      </c>
      <c r="J650" s="86"/>
      <c r="K650" s="87">
        <f t="shared" si="349"/>
        <v>0</v>
      </c>
      <c r="L650" s="86"/>
      <c r="M650" s="88">
        <f t="shared" si="350"/>
        <v>0</v>
      </c>
      <c r="N650" s="89"/>
      <c r="O650" s="87">
        <f t="shared" si="351"/>
        <v>0</v>
      </c>
      <c r="P650" s="57">
        <v>0</v>
      </c>
      <c r="Q650" s="57">
        <v>0</v>
      </c>
      <c r="R650" s="54"/>
      <c r="S650" s="55">
        <v>11</v>
      </c>
      <c r="T650" s="56"/>
      <c r="U650" s="57">
        <f t="shared" si="352"/>
        <v>0</v>
      </c>
      <c r="V650" s="57">
        <v>10</v>
      </c>
      <c r="W650" s="90">
        <v>7</v>
      </c>
      <c r="X650" s="56"/>
      <c r="Y650" s="91">
        <f t="shared" si="353"/>
        <v>0</v>
      </c>
      <c r="Z650" s="58"/>
      <c r="AA650" s="59"/>
      <c r="AB650" s="59">
        <v>0</v>
      </c>
      <c r="AC650" s="60">
        <f t="shared" si="354"/>
        <v>236</v>
      </c>
      <c r="AD650" s="60"/>
      <c r="AE650" s="61">
        <f t="shared" si="347"/>
        <v>4.72</v>
      </c>
      <c r="AF650" s="61">
        <v>0</v>
      </c>
      <c r="AG650" s="61">
        <v>0</v>
      </c>
      <c r="AH650" s="92">
        <v>0.5</v>
      </c>
      <c r="AI650" s="112">
        <v>100</v>
      </c>
      <c r="AJ650" s="93">
        <f t="shared" si="355"/>
        <v>130.78</v>
      </c>
      <c r="AK650" s="94"/>
      <c r="AL650" s="62"/>
      <c r="AM650" s="63">
        <f t="shared" si="356"/>
        <v>100</v>
      </c>
      <c r="AN650" s="63">
        <f t="shared" si="357"/>
        <v>1</v>
      </c>
      <c r="AO650" s="63">
        <f t="shared" si="358"/>
        <v>0</v>
      </c>
      <c r="AP650" s="63"/>
      <c r="AQ650" s="63">
        <f t="shared" si="359"/>
        <v>20</v>
      </c>
      <c r="AR650" s="63">
        <f t="shared" si="360"/>
        <v>1</v>
      </c>
      <c r="AS650" s="63">
        <f t="shared" si="361"/>
        <v>10</v>
      </c>
      <c r="AT650" s="63">
        <f t="shared" si="362"/>
        <v>1</v>
      </c>
      <c r="AU650" s="63">
        <f t="shared" si="363"/>
        <v>0</v>
      </c>
      <c r="AV650" s="63">
        <f t="shared" si="364"/>
        <v>0</v>
      </c>
      <c r="AW650" s="63">
        <f t="shared" si="365"/>
        <v>0</v>
      </c>
      <c r="AX650" s="63">
        <f t="shared" si="366"/>
        <v>0</v>
      </c>
      <c r="AY650" s="64">
        <f t="shared" si="367"/>
        <v>0.78000000000000114</v>
      </c>
      <c r="AZ650" s="65">
        <f t="shared" si="368"/>
        <v>130.78</v>
      </c>
      <c r="BA650" s="45"/>
      <c r="BB650" s="66">
        <f t="shared" si="369"/>
        <v>130.78</v>
      </c>
      <c r="BC650" s="62">
        <f t="shared" si="370"/>
        <v>30.78</v>
      </c>
      <c r="BD650" s="62">
        <f t="shared" si="371"/>
        <v>30.78</v>
      </c>
      <c r="BE650" s="62">
        <f t="shared" si="372"/>
        <v>10.780000000000001</v>
      </c>
      <c r="BF650" s="62">
        <f t="shared" si="373"/>
        <v>0.78000000000000114</v>
      </c>
      <c r="BG650" s="62">
        <f t="shared" si="374"/>
        <v>0.78000000000000114</v>
      </c>
      <c r="BH650" s="62">
        <f t="shared" si="375"/>
        <v>0.78000000000000114</v>
      </c>
      <c r="BI650" s="62"/>
    </row>
    <row r="651" spans="1:61" ht="30" customHeight="1">
      <c r="A651" s="83">
        <v>639</v>
      </c>
      <c r="B651" s="50">
        <v>3051</v>
      </c>
      <c r="C651" s="84" t="s">
        <v>297</v>
      </c>
      <c r="D651" s="84" t="s">
        <v>1269</v>
      </c>
      <c r="E651" s="85" t="s">
        <v>1268</v>
      </c>
      <c r="F651" s="68">
        <v>40878</v>
      </c>
      <c r="G651" s="51">
        <v>208</v>
      </c>
      <c r="H651" s="52">
        <v>26</v>
      </c>
      <c r="I651" s="53">
        <f t="shared" si="348"/>
        <v>208</v>
      </c>
      <c r="J651" s="86"/>
      <c r="K651" s="87">
        <f t="shared" si="349"/>
        <v>0</v>
      </c>
      <c r="L651" s="86"/>
      <c r="M651" s="88">
        <f t="shared" si="350"/>
        <v>0</v>
      </c>
      <c r="N651" s="89"/>
      <c r="O651" s="87">
        <f t="shared" si="351"/>
        <v>0</v>
      </c>
      <c r="P651" s="57">
        <v>0</v>
      </c>
      <c r="Q651" s="57">
        <v>0</v>
      </c>
      <c r="R651" s="54"/>
      <c r="S651" s="55">
        <v>11</v>
      </c>
      <c r="T651" s="56"/>
      <c r="U651" s="57">
        <f t="shared" si="352"/>
        <v>0</v>
      </c>
      <c r="V651" s="57">
        <v>10</v>
      </c>
      <c r="W651" s="90">
        <v>7</v>
      </c>
      <c r="X651" s="56"/>
      <c r="Y651" s="91">
        <f t="shared" si="353"/>
        <v>0</v>
      </c>
      <c r="Z651" s="58"/>
      <c r="AA651" s="59"/>
      <c r="AB651" s="59">
        <v>0</v>
      </c>
      <c r="AC651" s="60">
        <f t="shared" si="354"/>
        <v>236</v>
      </c>
      <c r="AD651" s="60"/>
      <c r="AE651" s="61">
        <f t="shared" si="347"/>
        <v>4.72</v>
      </c>
      <c r="AF651" s="61">
        <v>0</v>
      </c>
      <c r="AG651" s="61">
        <v>0</v>
      </c>
      <c r="AH651" s="92"/>
      <c r="AI651" s="112">
        <v>100</v>
      </c>
      <c r="AJ651" s="93">
        <f t="shared" si="355"/>
        <v>131.28</v>
      </c>
      <c r="AK651" s="94"/>
      <c r="AL651" s="62"/>
      <c r="AM651" s="63">
        <f t="shared" si="356"/>
        <v>100</v>
      </c>
      <c r="AN651" s="63">
        <f t="shared" si="357"/>
        <v>1</v>
      </c>
      <c r="AO651" s="63">
        <f t="shared" si="358"/>
        <v>0</v>
      </c>
      <c r="AP651" s="63"/>
      <c r="AQ651" s="63">
        <f t="shared" si="359"/>
        <v>20</v>
      </c>
      <c r="AR651" s="63">
        <f t="shared" si="360"/>
        <v>1</v>
      </c>
      <c r="AS651" s="63">
        <f t="shared" si="361"/>
        <v>10</v>
      </c>
      <c r="AT651" s="63">
        <f t="shared" si="362"/>
        <v>1</v>
      </c>
      <c r="AU651" s="63">
        <f t="shared" si="363"/>
        <v>0</v>
      </c>
      <c r="AV651" s="63">
        <f t="shared" si="364"/>
        <v>0</v>
      </c>
      <c r="AW651" s="63">
        <f t="shared" si="365"/>
        <v>1</v>
      </c>
      <c r="AX651" s="63">
        <f t="shared" si="366"/>
        <v>1</v>
      </c>
      <c r="AY651" s="64">
        <f t="shared" si="367"/>
        <v>0.28000000000000114</v>
      </c>
      <c r="AZ651" s="65">
        <f t="shared" si="368"/>
        <v>131.28</v>
      </c>
      <c r="BA651" s="45"/>
      <c r="BB651" s="66">
        <f t="shared" si="369"/>
        <v>131.28</v>
      </c>
      <c r="BC651" s="62">
        <f t="shared" si="370"/>
        <v>31.28</v>
      </c>
      <c r="BD651" s="62">
        <f t="shared" si="371"/>
        <v>31.28</v>
      </c>
      <c r="BE651" s="62">
        <f t="shared" si="372"/>
        <v>11.280000000000001</v>
      </c>
      <c r="BF651" s="62">
        <f t="shared" si="373"/>
        <v>1.2800000000000011</v>
      </c>
      <c r="BG651" s="62">
        <f t="shared" si="374"/>
        <v>1.2800000000000011</v>
      </c>
      <c r="BH651" s="62">
        <f t="shared" si="375"/>
        <v>0.28000000000000114</v>
      </c>
      <c r="BI651" s="62"/>
    </row>
    <row r="652" spans="1:61" ht="30" customHeight="1">
      <c r="A652" s="83">
        <v>640</v>
      </c>
      <c r="B652" s="50">
        <v>3697</v>
      </c>
      <c r="C652" s="84" t="s">
        <v>348</v>
      </c>
      <c r="D652" s="84" t="s">
        <v>1270</v>
      </c>
      <c r="E652" s="85" t="s">
        <v>1268</v>
      </c>
      <c r="F652" s="68">
        <v>41246</v>
      </c>
      <c r="G652" s="51">
        <v>208</v>
      </c>
      <c r="H652" s="52">
        <v>26</v>
      </c>
      <c r="I652" s="53">
        <f t="shared" si="348"/>
        <v>208</v>
      </c>
      <c r="J652" s="86"/>
      <c r="K652" s="87">
        <f t="shared" si="349"/>
        <v>0</v>
      </c>
      <c r="L652" s="86"/>
      <c r="M652" s="88">
        <f t="shared" si="350"/>
        <v>0</v>
      </c>
      <c r="N652" s="89"/>
      <c r="O652" s="87">
        <f t="shared" si="351"/>
        <v>0</v>
      </c>
      <c r="P652" s="57">
        <v>0</v>
      </c>
      <c r="Q652" s="57">
        <v>0</v>
      </c>
      <c r="R652" s="54"/>
      <c r="S652" s="55">
        <v>11</v>
      </c>
      <c r="T652" s="56"/>
      <c r="U652" s="57">
        <f t="shared" si="352"/>
        <v>0</v>
      </c>
      <c r="V652" s="57">
        <v>10</v>
      </c>
      <c r="W652" s="90">
        <v>7</v>
      </c>
      <c r="X652" s="56"/>
      <c r="Y652" s="91">
        <f t="shared" si="353"/>
        <v>0</v>
      </c>
      <c r="Z652" s="58"/>
      <c r="AA652" s="59"/>
      <c r="AB652" s="59">
        <v>0</v>
      </c>
      <c r="AC652" s="60">
        <f t="shared" si="354"/>
        <v>236</v>
      </c>
      <c r="AD652" s="60"/>
      <c r="AE652" s="61">
        <f t="shared" si="347"/>
        <v>4.72</v>
      </c>
      <c r="AF652" s="61">
        <v>0</v>
      </c>
      <c r="AG652" s="61">
        <v>0</v>
      </c>
      <c r="AH652" s="92"/>
      <c r="AI652" s="112">
        <v>100</v>
      </c>
      <c r="AJ652" s="93">
        <f t="shared" si="355"/>
        <v>131.28</v>
      </c>
      <c r="AK652" s="94"/>
      <c r="AL652" s="62"/>
      <c r="AM652" s="63">
        <f t="shared" si="356"/>
        <v>100</v>
      </c>
      <c r="AN652" s="63">
        <f t="shared" si="357"/>
        <v>1</v>
      </c>
      <c r="AO652" s="63">
        <f t="shared" si="358"/>
        <v>0</v>
      </c>
      <c r="AP652" s="63"/>
      <c r="AQ652" s="63">
        <f t="shared" si="359"/>
        <v>20</v>
      </c>
      <c r="AR652" s="63">
        <f t="shared" si="360"/>
        <v>1</v>
      </c>
      <c r="AS652" s="63">
        <f t="shared" si="361"/>
        <v>10</v>
      </c>
      <c r="AT652" s="63">
        <f t="shared" si="362"/>
        <v>1</v>
      </c>
      <c r="AU652" s="63">
        <f t="shared" si="363"/>
        <v>0</v>
      </c>
      <c r="AV652" s="63">
        <f t="shared" si="364"/>
        <v>0</v>
      </c>
      <c r="AW652" s="63">
        <f t="shared" si="365"/>
        <v>1</v>
      </c>
      <c r="AX652" s="63">
        <f t="shared" si="366"/>
        <v>1</v>
      </c>
      <c r="AY652" s="64">
        <f t="shared" si="367"/>
        <v>0.28000000000000114</v>
      </c>
      <c r="AZ652" s="65">
        <f t="shared" si="368"/>
        <v>131.28</v>
      </c>
      <c r="BA652" s="45"/>
      <c r="BB652" s="66">
        <f t="shared" si="369"/>
        <v>131.28</v>
      </c>
      <c r="BC652" s="62">
        <f t="shared" si="370"/>
        <v>31.28</v>
      </c>
      <c r="BD652" s="62">
        <f t="shared" si="371"/>
        <v>31.28</v>
      </c>
      <c r="BE652" s="62">
        <f t="shared" si="372"/>
        <v>11.280000000000001</v>
      </c>
      <c r="BF652" s="62">
        <f t="shared" si="373"/>
        <v>1.2800000000000011</v>
      </c>
      <c r="BG652" s="62">
        <f t="shared" si="374"/>
        <v>1.2800000000000011</v>
      </c>
      <c r="BH652" s="62">
        <f t="shared" si="375"/>
        <v>0.28000000000000114</v>
      </c>
      <c r="BI652" s="62"/>
    </row>
    <row r="653" spans="1:61" ht="30" customHeight="1">
      <c r="A653" s="83">
        <v>641</v>
      </c>
      <c r="B653" s="50">
        <v>3878</v>
      </c>
      <c r="C653" s="84" t="s">
        <v>1271</v>
      </c>
      <c r="D653" s="84" t="s">
        <v>1226</v>
      </c>
      <c r="E653" s="85" t="s">
        <v>1268</v>
      </c>
      <c r="F653" s="68">
        <v>41365</v>
      </c>
      <c r="G653" s="51">
        <v>208</v>
      </c>
      <c r="H653" s="52">
        <v>26</v>
      </c>
      <c r="I653" s="53">
        <f t="shared" si="348"/>
        <v>208</v>
      </c>
      <c r="J653" s="86"/>
      <c r="K653" s="87">
        <f t="shared" si="349"/>
        <v>0</v>
      </c>
      <c r="L653" s="86"/>
      <c r="M653" s="88">
        <f t="shared" si="350"/>
        <v>0</v>
      </c>
      <c r="N653" s="89"/>
      <c r="O653" s="87">
        <f t="shared" si="351"/>
        <v>0</v>
      </c>
      <c r="P653" s="57">
        <v>0</v>
      </c>
      <c r="Q653" s="57">
        <v>0</v>
      </c>
      <c r="R653" s="54"/>
      <c r="S653" s="55">
        <v>11</v>
      </c>
      <c r="T653" s="56"/>
      <c r="U653" s="57">
        <f t="shared" si="352"/>
        <v>0</v>
      </c>
      <c r="V653" s="57">
        <v>10</v>
      </c>
      <c r="W653" s="90">
        <v>7</v>
      </c>
      <c r="X653" s="56"/>
      <c r="Y653" s="91">
        <f t="shared" si="353"/>
        <v>0</v>
      </c>
      <c r="Z653" s="58"/>
      <c r="AA653" s="59"/>
      <c r="AB653" s="59">
        <v>0</v>
      </c>
      <c r="AC653" s="60">
        <f t="shared" si="354"/>
        <v>236</v>
      </c>
      <c r="AD653" s="60"/>
      <c r="AE653" s="61">
        <f t="shared" si="347"/>
        <v>4.72</v>
      </c>
      <c r="AF653" s="61">
        <v>0</v>
      </c>
      <c r="AG653" s="61">
        <v>0</v>
      </c>
      <c r="AH653" s="92"/>
      <c r="AI653" s="112">
        <v>100</v>
      </c>
      <c r="AJ653" s="93">
        <f t="shared" si="355"/>
        <v>131.28</v>
      </c>
      <c r="AK653" s="94"/>
      <c r="AL653" s="62"/>
      <c r="AM653" s="63">
        <f t="shared" si="356"/>
        <v>100</v>
      </c>
      <c r="AN653" s="63">
        <f t="shared" si="357"/>
        <v>1</v>
      </c>
      <c r="AO653" s="63">
        <f t="shared" si="358"/>
        <v>0</v>
      </c>
      <c r="AP653" s="63"/>
      <c r="AQ653" s="63">
        <f t="shared" si="359"/>
        <v>20</v>
      </c>
      <c r="AR653" s="63">
        <f t="shared" si="360"/>
        <v>1</v>
      </c>
      <c r="AS653" s="63">
        <f t="shared" si="361"/>
        <v>10</v>
      </c>
      <c r="AT653" s="63">
        <f t="shared" si="362"/>
        <v>1</v>
      </c>
      <c r="AU653" s="63">
        <f t="shared" si="363"/>
        <v>0</v>
      </c>
      <c r="AV653" s="63">
        <f t="shared" si="364"/>
        <v>0</v>
      </c>
      <c r="AW653" s="63">
        <f t="shared" si="365"/>
        <v>1</v>
      </c>
      <c r="AX653" s="63">
        <f t="shared" si="366"/>
        <v>1</v>
      </c>
      <c r="AY653" s="64">
        <f t="shared" si="367"/>
        <v>0.28000000000000114</v>
      </c>
      <c r="AZ653" s="65">
        <f t="shared" si="368"/>
        <v>131.28</v>
      </c>
      <c r="BA653" s="45"/>
      <c r="BB653" s="66">
        <f t="shared" si="369"/>
        <v>131.28</v>
      </c>
      <c r="BC653" s="62">
        <f t="shared" si="370"/>
        <v>31.28</v>
      </c>
      <c r="BD653" s="62">
        <f t="shared" si="371"/>
        <v>31.28</v>
      </c>
      <c r="BE653" s="62">
        <f t="shared" si="372"/>
        <v>11.280000000000001</v>
      </c>
      <c r="BF653" s="62">
        <f t="shared" si="373"/>
        <v>1.2800000000000011</v>
      </c>
      <c r="BG653" s="62">
        <f t="shared" si="374"/>
        <v>1.2800000000000011</v>
      </c>
      <c r="BH653" s="62">
        <f t="shared" si="375"/>
        <v>0.28000000000000114</v>
      </c>
      <c r="BI653" s="62"/>
    </row>
    <row r="654" spans="1:61" ht="30" customHeight="1">
      <c r="A654" s="83">
        <v>642</v>
      </c>
      <c r="B654" s="50">
        <v>752</v>
      </c>
      <c r="C654" s="84" t="s">
        <v>1040</v>
      </c>
      <c r="D654" s="84" t="s">
        <v>412</v>
      </c>
      <c r="E654" s="85" t="s">
        <v>1268</v>
      </c>
      <c r="F654" s="68">
        <v>36535</v>
      </c>
      <c r="G654" s="51">
        <v>208</v>
      </c>
      <c r="H654" s="52">
        <v>26</v>
      </c>
      <c r="I654" s="53">
        <f t="shared" si="348"/>
        <v>208</v>
      </c>
      <c r="J654" s="86"/>
      <c r="K654" s="87">
        <f t="shared" si="349"/>
        <v>0</v>
      </c>
      <c r="L654" s="86"/>
      <c r="M654" s="88">
        <f t="shared" si="350"/>
        <v>0</v>
      </c>
      <c r="N654" s="89"/>
      <c r="O654" s="87">
        <f t="shared" si="351"/>
        <v>0</v>
      </c>
      <c r="P654" s="57">
        <v>0</v>
      </c>
      <c r="Q654" s="57">
        <v>0</v>
      </c>
      <c r="R654" s="54"/>
      <c r="S654" s="55">
        <v>11</v>
      </c>
      <c r="T654" s="56"/>
      <c r="U654" s="57">
        <f t="shared" si="352"/>
        <v>0</v>
      </c>
      <c r="V654" s="57">
        <v>0</v>
      </c>
      <c r="W654" s="90">
        <v>7</v>
      </c>
      <c r="X654" s="56">
        <v>4.67</v>
      </c>
      <c r="Y654" s="91">
        <f t="shared" si="353"/>
        <v>4.67</v>
      </c>
      <c r="Z654" s="58"/>
      <c r="AA654" s="59"/>
      <c r="AB654" s="59">
        <v>0</v>
      </c>
      <c r="AC654" s="60">
        <f t="shared" si="354"/>
        <v>221.33</v>
      </c>
      <c r="AD654" s="60"/>
      <c r="AE654" s="61">
        <f t="shared" si="347"/>
        <v>4.4266000000000005</v>
      </c>
      <c r="AF654" s="61">
        <v>0</v>
      </c>
      <c r="AG654" s="61">
        <v>0</v>
      </c>
      <c r="AH654" s="92"/>
      <c r="AI654" s="112">
        <v>100</v>
      </c>
      <c r="AJ654" s="93">
        <f t="shared" si="355"/>
        <v>116.9034</v>
      </c>
      <c r="AK654" s="94"/>
      <c r="AL654" s="62"/>
      <c r="AM654" s="63">
        <f t="shared" si="356"/>
        <v>100</v>
      </c>
      <c r="AN654" s="63">
        <f t="shared" si="357"/>
        <v>1</v>
      </c>
      <c r="AO654" s="63">
        <f t="shared" si="358"/>
        <v>0</v>
      </c>
      <c r="AP654" s="63"/>
      <c r="AQ654" s="63">
        <f t="shared" si="359"/>
        <v>0</v>
      </c>
      <c r="AR654" s="63">
        <f t="shared" si="360"/>
        <v>0</v>
      </c>
      <c r="AS654" s="63">
        <f t="shared" si="361"/>
        <v>10</v>
      </c>
      <c r="AT654" s="63">
        <f t="shared" si="362"/>
        <v>1</v>
      </c>
      <c r="AU654" s="63">
        <f t="shared" si="363"/>
        <v>5</v>
      </c>
      <c r="AV654" s="63">
        <f t="shared" si="364"/>
        <v>1</v>
      </c>
      <c r="AW654" s="63">
        <f t="shared" si="365"/>
        <v>1</v>
      </c>
      <c r="AX654" s="63">
        <f t="shared" si="366"/>
        <v>1</v>
      </c>
      <c r="AY654" s="64">
        <f t="shared" si="367"/>
        <v>0.90340000000000487</v>
      </c>
      <c r="AZ654" s="65">
        <f t="shared" si="368"/>
        <v>116.9034</v>
      </c>
      <c r="BA654" s="45"/>
      <c r="BB654" s="66">
        <f t="shared" si="369"/>
        <v>116.9034</v>
      </c>
      <c r="BC654" s="62">
        <f t="shared" si="370"/>
        <v>16.903400000000005</v>
      </c>
      <c r="BD654" s="62">
        <f t="shared" si="371"/>
        <v>16.903400000000005</v>
      </c>
      <c r="BE654" s="62">
        <f t="shared" si="372"/>
        <v>16.903400000000005</v>
      </c>
      <c r="BF654" s="62">
        <f t="shared" si="373"/>
        <v>6.9034000000000049</v>
      </c>
      <c r="BG654" s="62">
        <f t="shared" si="374"/>
        <v>1.9034000000000049</v>
      </c>
      <c r="BH654" s="62">
        <f t="shared" si="375"/>
        <v>0.90340000000000487</v>
      </c>
      <c r="BI654" s="62"/>
    </row>
    <row r="655" spans="1:61" ht="30" customHeight="1">
      <c r="A655" s="83">
        <v>643</v>
      </c>
      <c r="B655" s="50" t="s">
        <v>1272</v>
      </c>
      <c r="C655" s="84" t="s">
        <v>376</v>
      </c>
      <c r="D655" s="84" t="s">
        <v>1273</v>
      </c>
      <c r="E655" s="85" t="s">
        <v>1268</v>
      </c>
      <c r="F655" s="68">
        <v>45108</v>
      </c>
      <c r="G655" s="51">
        <v>208</v>
      </c>
      <c r="H655" s="52">
        <v>26</v>
      </c>
      <c r="I655" s="53">
        <f t="shared" si="348"/>
        <v>208</v>
      </c>
      <c r="J655" s="86"/>
      <c r="K655" s="87">
        <f t="shared" si="349"/>
        <v>0</v>
      </c>
      <c r="L655" s="86"/>
      <c r="M655" s="88">
        <f t="shared" si="350"/>
        <v>0</v>
      </c>
      <c r="N655" s="89"/>
      <c r="O655" s="87">
        <f t="shared" si="351"/>
        <v>0</v>
      </c>
      <c r="P655" s="57">
        <v>0</v>
      </c>
      <c r="Q655" s="57">
        <v>0</v>
      </c>
      <c r="R655" s="54"/>
      <c r="S655" s="55">
        <v>2</v>
      </c>
      <c r="T655" s="56"/>
      <c r="U655" s="57">
        <f t="shared" si="352"/>
        <v>0</v>
      </c>
      <c r="V655" s="57">
        <v>10</v>
      </c>
      <c r="W655" s="90">
        <v>7</v>
      </c>
      <c r="X655" s="56">
        <v>2.34</v>
      </c>
      <c r="Y655" s="91">
        <f t="shared" si="353"/>
        <v>2.34</v>
      </c>
      <c r="Z655" s="58"/>
      <c r="AA655" s="59"/>
      <c r="AB655" s="59">
        <v>0</v>
      </c>
      <c r="AC655" s="60">
        <f t="shared" si="354"/>
        <v>224.66</v>
      </c>
      <c r="AD655" s="60"/>
      <c r="AE655" s="61">
        <f t="shared" si="347"/>
        <v>4.4931999999999999</v>
      </c>
      <c r="AF655" s="61">
        <v>0</v>
      </c>
      <c r="AG655" s="61">
        <v>0</v>
      </c>
      <c r="AH655" s="92"/>
      <c r="AI655" s="112">
        <v>100</v>
      </c>
      <c r="AJ655" s="93">
        <f t="shared" si="355"/>
        <v>120.16679999999999</v>
      </c>
      <c r="AK655" s="94"/>
      <c r="AL655" s="62"/>
      <c r="AM655" s="63">
        <f t="shared" si="356"/>
        <v>100</v>
      </c>
      <c r="AN655" s="63">
        <f t="shared" si="357"/>
        <v>1</v>
      </c>
      <c r="AO655" s="63">
        <f t="shared" si="358"/>
        <v>0</v>
      </c>
      <c r="AP655" s="63"/>
      <c r="AQ655" s="63">
        <f t="shared" si="359"/>
        <v>20</v>
      </c>
      <c r="AR655" s="63">
        <f t="shared" si="360"/>
        <v>1</v>
      </c>
      <c r="AS655" s="63">
        <f t="shared" si="361"/>
        <v>0</v>
      </c>
      <c r="AT655" s="63">
        <f t="shared" si="362"/>
        <v>0</v>
      </c>
      <c r="AU655" s="63">
        <f t="shared" si="363"/>
        <v>0</v>
      </c>
      <c r="AV655" s="63">
        <f t="shared" si="364"/>
        <v>0</v>
      </c>
      <c r="AW655" s="63">
        <f t="shared" si="365"/>
        <v>0</v>
      </c>
      <c r="AX655" s="63">
        <f t="shared" si="366"/>
        <v>0</v>
      </c>
      <c r="AY655" s="64">
        <f t="shared" si="367"/>
        <v>0.16679999999999495</v>
      </c>
      <c r="AZ655" s="65">
        <f t="shared" si="368"/>
        <v>120.16679999999999</v>
      </c>
      <c r="BA655" s="45"/>
      <c r="BB655" s="66">
        <f t="shared" si="369"/>
        <v>120.16679999999999</v>
      </c>
      <c r="BC655" s="62">
        <f t="shared" si="370"/>
        <v>20.166799999999995</v>
      </c>
      <c r="BD655" s="62">
        <f t="shared" si="371"/>
        <v>20.166799999999995</v>
      </c>
      <c r="BE655" s="62">
        <f t="shared" si="372"/>
        <v>0.16679999999999495</v>
      </c>
      <c r="BF655" s="62">
        <f t="shared" si="373"/>
        <v>0.16679999999999495</v>
      </c>
      <c r="BG655" s="62">
        <f t="shared" si="374"/>
        <v>0.16679999999999495</v>
      </c>
      <c r="BH655" s="62">
        <f t="shared" si="375"/>
        <v>0.16679999999999495</v>
      </c>
      <c r="BI655" s="62"/>
    </row>
    <row r="656" spans="1:61" ht="30" customHeight="1">
      <c r="A656" s="83">
        <v>644</v>
      </c>
      <c r="B656" s="50" t="s">
        <v>1274</v>
      </c>
      <c r="C656" s="84" t="s">
        <v>1275</v>
      </c>
      <c r="D656" s="84" t="s">
        <v>116</v>
      </c>
      <c r="E656" s="85" t="s">
        <v>1268</v>
      </c>
      <c r="F656" s="68">
        <v>45295</v>
      </c>
      <c r="G656" s="51">
        <v>208</v>
      </c>
      <c r="H656" s="52">
        <v>26</v>
      </c>
      <c r="I656" s="53">
        <f t="shared" si="348"/>
        <v>208</v>
      </c>
      <c r="J656" s="86"/>
      <c r="K656" s="87">
        <f t="shared" si="349"/>
        <v>0</v>
      </c>
      <c r="L656" s="86"/>
      <c r="M656" s="88">
        <f t="shared" si="350"/>
        <v>0</v>
      </c>
      <c r="N656" s="89"/>
      <c r="O656" s="87">
        <f t="shared" si="351"/>
        <v>0</v>
      </c>
      <c r="P656" s="57">
        <v>0</v>
      </c>
      <c r="Q656" s="57">
        <v>0</v>
      </c>
      <c r="R656" s="54"/>
      <c r="S656" s="55">
        <v>2</v>
      </c>
      <c r="T656" s="56"/>
      <c r="U656" s="57">
        <f t="shared" si="352"/>
        <v>0</v>
      </c>
      <c r="V656" s="57">
        <v>10</v>
      </c>
      <c r="W656" s="90">
        <v>7</v>
      </c>
      <c r="X656" s="56"/>
      <c r="Y656" s="91">
        <f t="shared" si="353"/>
        <v>0</v>
      </c>
      <c r="Z656" s="58"/>
      <c r="AA656" s="59"/>
      <c r="AB656" s="59">
        <v>0</v>
      </c>
      <c r="AC656" s="60">
        <f t="shared" si="354"/>
        <v>227</v>
      </c>
      <c r="AD656" s="60"/>
      <c r="AE656" s="61">
        <f t="shared" si="347"/>
        <v>4.54</v>
      </c>
      <c r="AF656" s="61">
        <v>0</v>
      </c>
      <c r="AG656" s="61">
        <v>0</v>
      </c>
      <c r="AH656" s="92"/>
      <c r="AI656" s="112">
        <v>100</v>
      </c>
      <c r="AJ656" s="93">
        <f t="shared" si="355"/>
        <v>122.46000000000001</v>
      </c>
      <c r="AK656" s="94"/>
      <c r="AL656" s="62"/>
      <c r="AM656" s="63">
        <f t="shared" si="356"/>
        <v>100</v>
      </c>
      <c r="AN656" s="63">
        <f t="shared" si="357"/>
        <v>1</v>
      </c>
      <c r="AO656" s="63">
        <f t="shared" si="358"/>
        <v>0</v>
      </c>
      <c r="AP656" s="63"/>
      <c r="AQ656" s="63">
        <f t="shared" si="359"/>
        <v>20</v>
      </c>
      <c r="AR656" s="63">
        <f t="shared" si="360"/>
        <v>1</v>
      </c>
      <c r="AS656" s="63">
        <f t="shared" si="361"/>
        <v>0</v>
      </c>
      <c r="AT656" s="63">
        <f t="shared" si="362"/>
        <v>0</v>
      </c>
      <c r="AU656" s="63">
        <f t="shared" si="363"/>
        <v>0</v>
      </c>
      <c r="AV656" s="63">
        <f t="shared" si="364"/>
        <v>0</v>
      </c>
      <c r="AW656" s="63">
        <f t="shared" si="365"/>
        <v>2</v>
      </c>
      <c r="AX656" s="63">
        <f t="shared" si="366"/>
        <v>2</v>
      </c>
      <c r="AY656" s="64">
        <f t="shared" si="367"/>
        <v>0.46000000000000796</v>
      </c>
      <c r="AZ656" s="65">
        <f t="shared" si="368"/>
        <v>122.46000000000001</v>
      </c>
      <c r="BA656" s="45"/>
      <c r="BB656" s="66">
        <f t="shared" si="369"/>
        <v>122.46000000000001</v>
      </c>
      <c r="BC656" s="62">
        <f t="shared" si="370"/>
        <v>22.460000000000008</v>
      </c>
      <c r="BD656" s="62">
        <f t="shared" si="371"/>
        <v>22.460000000000008</v>
      </c>
      <c r="BE656" s="62">
        <f t="shared" si="372"/>
        <v>2.460000000000008</v>
      </c>
      <c r="BF656" s="62">
        <f t="shared" si="373"/>
        <v>2.460000000000008</v>
      </c>
      <c r="BG656" s="62">
        <f t="shared" si="374"/>
        <v>2.460000000000008</v>
      </c>
      <c r="BH656" s="62">
        <f t="shared" si="375"/>
        <v>0.46000000000000796</v>
      </c>
      <c r="BI656" s="62"/>
    </row>
    <row r="657" spans="1:61" ht="30" customHeight="1">
      <c r="A657" s="83">
        <v>645</v>
      </c>
      <c r="B657" s="50" t="s">
        <v>1276</v>
      </c>
      <c r="C657" s="84" t="s">
        <v>1277</v>
      </c>
      <c r="D657" s="84" t="s">
        <v>1278</v>
      </c>
      <c r="E657" s="85" t="s">
        <v>1268</v>
      </c>
      <c r="F657" s="68">
        <v>45428</v>
      </c>
      <c r="G657" s="51">
        <v>208</v>
      </c>
      <c r="H657" s="52">
        <v>26</v>
      </c>
      <c r="I657" s="53">
        <f t="shared" si="348"/>
        <v>208</v>
      </c>
      <c r="J657" s="86"/>
      <c r="K657" s="87">
        <f t="shared" si="349"/>
        <v>0</v>
      </c>
      <c r="L657" s="86"/>
      <c r="M657" s="88">
        <f t="shared" si="350"/>
        <v>0</v>
      </c>
      <c r="N657" s="89"/>
      <c r="O657" s="87">
        <f t="shared" si="351"/>
        <v>0</v>
      </c>
      <c r="P657" s="57">
        <v>0</v>
      </c>
      <c r="Q657" s="57">
        <v>0</v>
      </c>
      <c r="R657" s="54"/>
      <c r="S657" s="55">
        <v>0</v>
      </c>
      <c r="T657" s="56"/>
      <c r="U657" s="57">
        <f t="shared" si="352"/>
        <v>0</v>
      </c>
      <c r="V657" s="57">
        <v>10</v>
      </c>
      <c r="W657" s="90">
        <v>7</v>
      </c>
      <c r="X657" s="56"/>
      <c r="Y657" s="91">
        <f t="shared" si="353"/>
        <v>0</v>
      </c>
      <c r="Z657" s="58"/>
      <c r="AA657" s="59"/>
      <c r="AB657" s="59">
        <v>0</v>
      </c>
      <c r="AC657" s="60">
        <f t="shared" si="354"/>
        <v>225</v>
      </c>
      <c r="AD657" s="60"/>
      <c r="AE657" s="61">
        <f t="shared" si="347"/>
        <v>4.5</v>
      </c>
      <c r="AF657" s="61">
        <v>0</v>
      </c>
      <c r="AG657" s="61">
        <v>0</v>
      </c>
      <c r="AH657" s="92"/>
      <c r="AI657" s="112">
        <v>100</v>
      </c>
      <c r="AJ657" s="93">
        <f t="shared" si="355"/>
        <v>120.5</v>
      </c>
      <c r="AK657" s="94"/>
      <c r="AL657" s="62"/>
      <c r="AM657" s="63">
        <f t="shared" si="356"/>
        <v>100</v>
      </c>
      <c r="AN657" s="63">
        <f t="shared" si="357"/>
        <v>1</v>
      </c>
      <c r="AO657" s="63">
        <f t="shared" si="358"/>
        <v>0</v>
      </c>
      <c r="AP657" s="63"/>
      <c r="AQ657" s="63">
        <f t="shared" si="359"/>
        <v>20</v>
      </c>
      <c r="AR657" s="63">
        <f t="shared" si="360"/>
        <v>1</v>
      </c>
      <c r="AS657" s="63">
        <f t="shared" si="361"/>
        <v>0</v>
      </c>
      <c r="AT657" s="63">
        <f t="shared" si="362"/>
        <v>0</v>
      </c>
      <c r="AU657" s="63">
        <f t="shared" si="363"/>
        <v>0</v>
      </c>
      <c r="AV657" s="63">
        <f t="shared" si="364"/>
        <v>0</v>
      </c>
      <c r="AW657" s="63">
        <f t="shared" si="365"/>
        <v>0</v>
      </c>
      <c r="AX657" s="63">
        <f t="shared" si="366"/>
        <v>0</v>
      </c>
      <c r="AY657" s="64">
        <f t="shared" si="367"/>
        <v>0.5</v>
      </c>
      <c r="AZ657" s="65">
        <f t="shared" si="368"/>
        <v>120.5</v>
      </c>
      <c r="BA657" s="45"/>
      <c r="BB657" s="66">
        <f t="shared" si="369"/>
        <v>120.5</v>
      </c>
      <c r="BC657" s="62">
        <f t="shared" si="370"/>
        <v>20.5</v>
      </c>
      <c r="BD657" s="62">
        <f t="shared" si="371"/>
        <v>20.5</v>
      </c>
      <c r="BE657" s="62">
        <f t="shared" si="372"/>
        <v>0.5</v>
      </c>
      <c r="BF657" s="62">
        <f t="shared" si="373"/>
        <v>0.5</v>
      </c>
      <c r="BG657" s="62">
        <f t="shared" si="374"/>
        <v>0.5</v>
      </c>
      <c r="BH657" s="62">
        <f t="shared" si="375"/>
        <v>0.5</v>
      </c>
      <c r="BI657" s="62"/>
    </row>
    <row r="658" spans="1:61" ht="30" customHeight="1">
      <c r="A658" s="83">
        <v>646</v>
      </c>
      <c r="B658" s="50" t="s">
        <v>1279</v>
      </c>
      <c r="C658" s="84" t="s">
        <v>1280</v>
      </c>
      <c r="D658" s="84" t="s">
        <v>1281</v>
      </c>
      <c r="E658" s="85" t="s">
        <v>1268</v>
      </c>
      <c r="F658" s="68">
        <v>45536</v>
      </c>
      <c r="G658" s="51">
        <v>208</v>
      </c>
      <c r="H658" s="52">
        <v>26</v>
      </c>
      <c r="I658" s="53">
        <f t="shared" si="348"/>
        <v>208</v>
      </c>
      <c r="J658" s="86"/>
      <c r="K658" s="87">
        <f t="shared" si="349"/>
        <v>0</v>
      </c>
      <c r="L658" s="86"/>
      <c r="M658" s="88">
        <f t="shared" si="350"/>
        <v>0</v>
      </c>
      <c r="N658" s="89"/>
      <c r="O658" s="87">
        <f t="shared" si="351"/>
        <v>0</v>
      </c>
      <c r="P658" s="57">
        <v>0</v>
      </c>
      <c r="Q658" s="57">
        <v>0</v>
      </c>
      <c r="R658" s="54"/>
      <c r="S658" s="55">
        <v>0</v>
      </c>
      <c r="T658" s="56"/>
      <c r="U658" s="57">
        <f t="shared" si="352"/>
        <v>0</v>
      </c>
      <c r="V658" s="57">
        <v>9.6150000000000002</v>
      </c>
      <c r="W658" s="90">
        <v>7</v>
      </c>
      <c r="X658" s="56">
        <v>8</v>
      </c>
      <c r="Y658" s="91">
        <f t="shared" si="353"/>
        <v>8</v>
      </c>
      <c r="Z658" s="58"/>
      <c r="AA658" s="59"/>
      <c r="AB658" s="59">
        <v>0</v>
      </c>
      <c r="AC658" s="60">
        <f t="shared" si="354"/>
        <v>216.61500000000001</v>
      </c>
      <c r="AD658" s="60"/>
      <c r="AE658" s="61">
        <f t="shared" si="347"/>
        <v>4.3323</v>
      </c>
      <c r="AF658" s="61">
        <v>0</v>
      </c>
      <c r="AG658" s="61">
        <v>0</v>
      </c>
      <c r="AH658" s="92"/>
      <c r="AI658" s="112">
        <v>100</v>
      </c>
      <c r="AJ658" s="93">
        <f t="shared" si="355"/>
        <v>112.28270000000001</v>
      </c>
      <c r="AK658" s="94"/>
      <c r="AL658" s="62"/>
      <c r="AM658" s="63">
        <f t="shared" si="356"/>
        <v>100</v>
      </c>
      <c r="AN658" s="63">
        <f t="shared" si="357"/>
        <v>1</v>
      </c>
      <c r="AO658" s="63">
        <f t="shared" si="358"/>
        <v>0</v>
      </c>
      <c r="AP658" s="63"/>
      <c r="AQ658" s="63">
        <f t="shared" si="359"/>
        <v>0</v>
      </c>
      <c r="AR658" s="63">
        <f t="shared" si="360"/>
        <v>0</v>
      </c>
      <c r="AS658" s="63">
        <f t="shared" si="361"/>
        <v>10</v>
      </c>
      <c r="AT658" s="63">
        <f t="shared" si="362"/>
        <v>1</v>
      </c>
      <c r="AU658" s="63">
        <f t="shared" si="363"/>
        <v>0</v>
      </c>
      <c r="AV658" s="63">
        <f t="shared" si="364"/>
        <v>0</v>
      </c>
      <c r="AW658" s="63">
        <f t="shared" si="365"/>
        <v>2</v>
      </c>
      <c r="AX658" s="63">
        <f t="shared" si="366"/>
        <v>2</v>
      </c>
      <c r="AY658" s="64">
        <f t="shared" si="367"/>
        <v>0.2827000000000055</v>
      </c>
      <c r="AZ658" s="65">
        <f t="shared" si="368"/>
        <v>112.28270000000001</v>
      </c>
      <c r="BA658" s="45"/>
      <c r="BB658" s="66">
        <f t="shared" si="369"/>
        <v>112.28270000000001</v>
      </c>
      <c r="BC658" s="62">
        <f t="shared" si="370"/>
        <v>12.282700000000006</v>
      </c>
      <c r="BD658" s="62">
        <f t="shared" si="371"/>
        <v>12.282700000000006</v>
      </c>
      <c r="BE658" s="62">
        <f t="shared" si="372"/>
        <v>12.282700000000006</v>
      </c>
      <c r="BF658" s="62">
        <f t="shared" si="373"/>
        <v>2.2827000000000055</v>
      </c>
      <c r="BG658" s="62">
        <f t="shared" si="374"/>
        <v>2.2827000000000055</v>
      </c>
      <c r="BH658" s="62">
        <f t="shared" si="375"/>
        <v>0.2827000000000055</v>
      </c>
      <c r="BI658" s="62"/>
    </row>
    <row r="659" spans="1:61" ht="30" customHeight="1">
      <c r="A659" s="83">
        <v>647</v>
      </c>
      <c r="B659" s="50" t="s">
        <v>1282</v>
      </c>
      <c r="C659" s="84" t="s">
        <v>327</v>
      </c>
      <c r="D659" s="84" t="s">
        <v>1283</v>
      </c>
      <c r="E659" s="85" t="s">
        <v>1268</v>
      </c>
      <c r="F659" s="68">
        <v>45572</v>
      </c>
      <c r="G659" s="51">
        <v>208</v>
      </c>
      <c r="H659" s="52">
        <v>26</v>
      </c>
      <c r="I659" s="53">
        <f t="shared" si="348"/>
        <v>208</v>
      </c>
      <c r="J659" s="86"/>
      <c r="K659" s="87">
        <f t="shared" si="349"/>
        <v>0</v>
      </c>
      <c r="L659" s="86"/>
      <c r="M659" s="88">
        <f t="shared" si="350"/>
        <v>0</v>
      </c>
      <c r="N659" s="89"/>
      <c r="O659" s="87">
        <f t="shared" si="351"/>
        <v>0</v>
      </c>
      <c r="P659" s="57">
        <v>0</v>
      </c>
      <c r="Q659" s="57">
        <v>0</v>
      </c>
      <c r="R659" s="54"/>
      <c r="S659" s="55">
        <v>0</v>
      </c>
      <c r="T659" s="56"/>
      <c r="U659" s="57">
        <f t="shared" si="352"/>
        <v>0</v>
      </c>
      <c r="V659" s="57">
        <v>10</v>
      </c>
      <c r="W659" s="90">
        <v>7</v>
      </c>
      <c r="X659" s="56"/>
      <c r="Y659" s="91">
        <f t="shared" si="353"/>
        <v>0</v>
      </c>
      <c r="Z659" s="58"/>
      <c r="AA659" s="59"/>
      <c r="AB659" s="59">
        <v>0</v>
      </c>
      <c r="AC659" s="60">
        <f t="shared" si="354"/>
        <v>225</v>
      </c>
      <c r="AD659" s="60"/>
      <c r="AE659" s="61">
        <f t="shared" si="347"/>
        <v>4.5</v>
      </c>
      <c r="AF659" s="61">
        <v>0</v>
      </c>
      <c r="AG659" s="61">
        <v>0</v>
      </c>
      <c r="AH659" s="92"/>
      <c r="AI659" s="112">
        <v>100</v>
      </c>
      <c r="AJ659" s="93">
        <f t="shared" si="355"/>
        <v>120.5</v>
      </c>
      <c r="AK659" s="94"/>
      <c r="AL659" s="62"/>
      <c r="AM659" s="63">
        <f t="shared" si="356"/>
        <v>100</v>
      </c>
      <c r="AN659" s="63">
        <f t="shared" si="357"/>
        <v>1</v>
      </c>
      <c r="AO659" s="63">
        <f t="shared" si="358"/>
        <v>0</v>
      </c>
      <c r="AP659" s="63"/>
      <c r="AQ659" s="63">
        <f t="shared" si="359"/>
        <v>20</v>
      </c>
      <c r="AR659" s="63">
        <f t="shared" si="360"/>
        <v>1</v>
      </c>
      <c r="AS659" s="63">
        <f t="shared" si="361"/>
        <v>0</v>
      </c>
      <c r="AT659" s="63">
        <f t="shared" si="362"/>
        <v>0</v>
      </c>
      <c r="AU659" s="63">
        <f t="shared" si="363"/>
        <v>0</v>
      </c>
      <c r="AV659" s="63">
        <f t="shared" si="364"/>
        <v>0</v>
      </c>
      <c r="AW659" s="63">
        <f t="shared" si="365"/>
        <v>0</v>
      </c>
      <c r="AX659" s="63">
        <f t="shared" si="366"/>
        <v>0</v>
      </c>
      <c r="AY659" s="64">
        <f t="shared" si="367"/>
        <v>0.5</v>
      </c>
      <c r="AZ659" s="65">
        <f t="shared" si="368"/>
        <v>120.5</v>
      </c>
      <c r="BA659" s="45"/>
      <c r="BB659" s="66">
        <f t="shared" si="369"/>
        <v>120.5</v>
      </c>
      <c r="BC659" s="62">
        <f t="shared" si="370"/>
        <v>20.5</v>
      </c>
      <c r="BD659" s="62">
        <f t="shared" si="371"/>
        <v>20.5</v>
      </c>
      <c r="BE659" s="62">
        <f t="shared" si="372"/>
        <v>0.5</v>
      </c>
      <c r="BF659" s="62">
        <f t="shared" si="373"/>
        <v>0.5</v>
      </c>
      <c r="BG659" s="62">
        <f t="shared" si="374"/>
        <v>0.5</v>
      </c>
      <c r="BH659" s="62">
        <f t="shared" si="375"/>
        <v>0.5</v>
      </c>
      <c r="BI659" s="62"/>
    </row>
    <row r="660" spans="1:61" ht="30" customHeight="1">
      <c r="A660" s="83">
        <v>648</v>
      </c>
      <c r="B660" s="50" t="s">
        <v>1284</v>
      </c>
      <c r="C660" s="84" t="s">
        <v>682</v>
      </c>
      <c r="D660" s="84" t="s">
        <v>1285</v>
      </c>
      <c r="E660" s="85" t="s">
        <v>1268</v>
      </c>
      <c r="F660" s="68">
        <v>45572</v>
      </c>
      <c r="G660" s="51">
        <v>208</v>
      </c>
      <c r="H660" s="52">
        <v>26</v>
      </c>
      <c r="I660" s="53">
        <f t="shared" si="348"/>
        <v>208</v>
      </c>
      <c r="J660" s="86"/>
      <c r="K660" s="87">
        <f t="shared" si="349"/>
        <v>0</v>
      </c>
      <c r="L660" s="86"/>
      <c r="M660" s="88">
        <f t="shared" si="350"/>
        <v>0</v>
      </c>
      <c r="N660" s="89"/>
      <c r="O660" s="87">
        <f t="shared" si="351"/>
        <v>0</v>
      </c>
      <c r="P660" s="57">
        <v>0</v>
      </c>
      <c r="Q660" s="57">
        <v>0</v>
      </c>
      <c r="R660" s="54"/>
      <c r="S660" s="55">
        <v>0</v>
      </c>
      <c r="T660" s="56"/>
      <c r="U660" s="57">
        <f t="shared" si="352"/>
        <v>0</v>
      </c>
      <c r="V660" s="57">
        <v>10</v>
      </c>
      <c r="W660" s="90">
        <v>7</v>
      </c>
      <c r="X660" s="56"/>
      <c r="Y660" s="91">
        <f t="shared" si="353"/>
        <v>0</v>
      </c>
      <c r="Z660" s="58"/>
      <c r="AA660" s="59"/>
      <c r="AB660" s="59">
        <v>0</v>
      </c>
      <c r="AC660" s="60">
        <f t="shared" si="354"/>
        <v>225</v>
      </c>
      <c r="AD660" s="60"/>
      <c r="AE660" s="61">
        <f t="shared" si="347"/>
        <v>4.5</v>
      </c>
      <c r="AF660" s="61">
        <v>0</v>
      </c>
      <c r="AG660" s="61">
        <v>0</v>
      </c>
      <c r="AH660" s="92"/>
      <c r="AI660" s="112">
        <v>100</v>
      </c>
      <c r="AJ660" s="93">
        <f t="shared" si="355"/>
        <v>120.5</v>
      </c>
      <c r="AK660" s="94"/>
      <c r="AL660" s="62"/>
      <c r="AM660" s="63">
        <f t="shared" si="356"/>
        <v>100</v>
      </c>
      <c r="AN660" s="63">
        <f t="shared" si="357"/>
        <v>1</v>
      </c>
      <c r="AO660" s="63">
        <f t="shared" si="358"/>
        <v>0</v>
      </c>
      <c r="AP660" s="63"/>
      <c r="AQ660" s="63">
        <f t="shared" si="359"/>
        <v>20</v>
      </c>
      <c r="AR660" s="63">
        <f t="shared" si="360"/>
        <v>1</v>
      </c>
      <c r="AS660" s="63">
        <f t="shared" si="361"/>
        <v>0</v>
      </c>
      <c r="AT660" s="63">
        <f t="shared" si="362"/>
        <v>0</v>
      </c>
      <c r="AU660" s="63">
        <f t="shared" si="363"/>
        <v>0</v>
      </c>
      <c r="AV660" s="63">
        <f t="shared" si="364"/>
        <v>0</v>
      </c>
      <c r="AW660" s="63">
        <f t="shared" si="365"/>
        <v>0</v>
      </c>
      <c r="AX660" s="63">
        <f t="shared" si="366"/>
        <v>0</v>
      </c>
      <c r="AY660" s="64">
        <f t="shared" si="367"/>
        <v>0.5</v>
      </c>
      <c r="AZ660" s="65">
        <f t="shared" si="368"/>
        <v>120.5</v>
      </c>
      <c r="BA660" s="45"/>
      <c r="BB660" s="66">
        <f t="shared" si="369"/>
        <v>120.5</v>
      </c>
      <c r="BC660" s="62">
        <f t="shared" si="370"/>
        <v>20.5</v>
      </c>
      <c r="BD660" s="62">
        <f t="shared" si="371"/>
        <v>20.5</v>
      </c>
      <c r="BE660" s="62">
        <f t="shared" si="372"/>
        <v>0.5</v>
      </c>
      <c r="BF660" s="62">
        <f t="shared" si="373"/>
        <v>0.5</v>
      </c>
      <c r="BG660" s="62">
        <f t="shared" si="374"/>
        <v>0.5</v>
      </c>
      <c r="BH660" s="62">
        <f t="shared" si="375"/>
        <v>0.5</v>
      </c>
      <c r="BI660" s="62"/>
    </row>
    <row r="661" spans="1:61" ht="30" customHeight="1">
      <c r="A661" s="83">
        <v>649</v>
      </c>
      <c r="B661" s="50" t="s">
        <v>1286</v>
      </c>
      <c r="C661" s="84" t="s">
        <v>1287</v>
      </c>
      <c r="D661" s="84" t="s">
        <v>298</v>
      </c>
      <c r="E661" s="85" t="s">
        <v>1268</v>
      </c>
      <c r="F661" s="68">
        <v>45573</v>
      </c>
      <c r="G661" s="51">
        <v>208</v>
      </c>
      <c r="H661" s="52">
        <v>26</v>
      </c>
      <c r="I661" s="53">
        <f t="shared" si="348"/>
        <v>208</v>
      </c>
      <c r="J661" s="86"/>
      <c r="K661" s="87">
        <f t="shared" si="349"/>
        <v>0</v>
      </c>
      <c r="L661" s="86"/>
      <c r="M661" s="88">
        <f t="shared" si="350"/>
        <v>0</v>
      </c>
      <c r="N661" s="89"/>
      <c r="O661" s="87">
        <f t="shared" si="351"/>
        <v>0</v>
      </c>
      <c r="P661" s="57">
        <v>0</v>
      </c>
      <c r="Q661" s="57">
        <v>0</v>
      </c>
      <c r="R661" s="54"/>
      <c r="S661" s="55">
        <v>0</v>
      </c>
      <c r="T661" s="56"/>
      <c r="U661" s="57">
        <f t="shared" si="352"/>
        <v>0</v>
      </c>
      <c r="V661" s="57">
        <v>0</v>
      </c>
      <c r="W661" s="90">
        <v>7</v>
      </c>
      <c r="X661" s="56">
        <v>16</v>
      </c>
      <c r="Y661" s="91">
        <f t="shared" si="353"/>
        <v>16</v>
      </c>
      <c r="Z661" s="58"/>
      <c r="AA661" s="59"/>
      <c r="AB661" s="59">
        <v>0</v>
      </c>
      <c r="AC661" s="60">
        <f t="shared" si="354"/>
        <v>199</v>
      </c>
      <c r="AD661" s="60"/>
      <c r="AE661" s="61">
        <f t="shared" si="347"/>
        <v>3.98</v>
      </c>
      <c r="AF661" s="61">
        <v>0</v>
      </c>
      <c r="AG661" s="61">
        <v>0</v>
      </c>
      <c r="AH661" s="92"/>
      <c r="AI661" s="112">
        <v>100</v>
      </c>
      <c r="AJ661" s="93">
        <f t="shared" si="355"/>
        <v>95.02000000000001</v>
      </c>
      <c r="AK661" s="94"/>
      <c r="AL661" s="62"/>
      <c r="AM661" s="63">
        <f t="shared" si="356"/>
        <v>0</v>
      </c>
      <c r="AN661" s="63">
        <f t="shared" si="357"/>
        <v>0</v>
      </c>
      <c r="AO661" s="63">
        <f t="shared" si="358"/>
        <v>0</v>
      </c>
      <c r="AP661" s="63"/>
      <c r="AQ661" s="63">
        <f t="shared" si="359"/>
        <v>80</v>
      </c>
      <c r="AR661" s="63">
        <f t="shared" si="360"/>
        <v>4</v>
      </c>
      <c r="AS661" s="63">
        <f t="shared" si="361"/>
        <v>10</v>
      </c>
      <c r="AT661" s="63">
        <f t="shared" si="362"/>
        <v>1</v>
      </c>
      <c r="AU661" s="63">
        <f t="shared" si="363"/>
        <v>5</v>
      </c>
      <c r="AV661" s="63">
        <f t="shared" si="364"/>
        <v>1</v>
      </c>
      <c r="AW661" s="63">
        <f t="shared" si="365"/>
        <v>0</v>
      </c>
      <c r="AX661" s="63">
        <f t="shared" si="366"/>
        <v>0</v>
      </c>
      <c r="AY661" s="64">
        <f t="shared" si="367"/>
        <v>2.0000000000010232E-2</v>
      </c>
      <c r="AZ661" s="65">
        <f t="shared" si="368"/>
        <v>95.02000000000001</v>
      </c>
      <c r="BA661" s="45"/>
      <c r="BB661" s="66">
        <f t="shared" si="369"/>
        <v>95.02000000000001</v>
      </c>
      <c r="BC661" s="62">
        <f t="shared" si="370"/>
        <v>95.02000000000001</v>
      </c>
      <c r="BD661" s="62">
        <f t="shared" si="371"/>
        <v>95.02000000000001</v>
      </c>
      <c r="BE661" s="62">
        <f t="shared" si="372"/>
        <v>15.02000000000001</v>
      </c>
      <c r="BF661" s="62">
        <f t="shared" si="373"/>
        <v>5.0200000000000102</v>
      </c>
      <c r="BG661" s="62">
        <f t="shared" si="374"/>
        <v>2.0000000000010232E-2</v>
      </c>
      <c r="BH661" s="62">
        <f t="shared" si="375"/>
        <v>2.0000000000010232E-2</v>
      </c>
      <c r="BI661" s="62"/>
    </row>
    <row r="662" spans="1:61" ht="30" customHeight="1">
      <c r="A662" s="83">
        <v>650</v>
      </c>
      <c r="B662" s="50" t="s">
        <v>1288</v>
      </c>
      <c r="C662" s="84" t="s">
        <v>1105</v>
      </c>
      <c r="D662" s="84" t="s">
        <v>1289</v>
      </c>
      <c r="E662" s="85" t="s">
        <v>1268</v>
      </c>
      <c r="F662" s="68">
        <v>45573</v>
      </c>
      <c r="G662" s="51">
        <v>208</v>
      </c>
      <c r="H662" s="52">
        <v>26</v>
      </c>
      <c r="I662" s="53">
        <f t="shared" si="348"/>
        <v>208</v>
      </c>
      <c r="J662" s="86"/>
      <c r="K662" s="87">
        <f t="shared" si="349"/>
        <v>0</v>
      </c>
      <c r="L662" s="86"/>
      <c r="M662" s="88">
        <f t="shared" si="350"/>
        <v>0</v>
      </c>
      <c r="N662" s="89"/>
      <c r="O662" s="87">
        <f t="shared" si="351"/>
        <v>0</v>
      </c>
      <c r="P662" s="57">
        <v>0</v>
      </c>
      <c r="Q662" s="57">
        <v>0</v>
      </c>
      <c r="R662" s="54"/>
      <c r="S662" s="55">
        <v>0</v>
      </c>
      <c r="T662" s="56"/>
      <c r="U662" s="57">
        <f t="shared" si="352"/>
        <v>0</v>
      </c>
      <c r="V662" s="57">
        <v>9.6150000000000002</v>
      </c>
      <c r="W662" s="90">
        <v>7</v>
      </c>
      <c r="X662" s="56">
        <v>8</v>
      </c>
      <c r="Y662" s="91">
        <f t="shared" si="353"/>
        <v>8</v>
      </c>
      <c r="Z662" s="58"/>
      <c r="AA662" s="59"/>
      <c r="AB662" s="59">
        <v>0</v>
      </c>
      <c r="AC662" s="60">
        <f t="shared" si="354"/>
        <v>216.61500000000001</v>
      </c>
      <c r="AD662" s="60"/>
      <c r="AE662" s="61">
        <f t="shared" si="347"/>
        <v>4.3323</v>
      </c>
      <c r="AF662" s="61">
        <v>0</v>
      </c>
      <c r="AG662" s="61">
        <v>0</v>
      </c>
      <c r="AH662" s="92"/>
      <c r="AI662" s="112">
        <v>100</v>
      </c>
      <c r="AJ662" s="93">
        <f t="shared" si="355"/>
        <v>112.28270000000001</v>
      </c>
      <c r="AK662" s="94"/>
      <c r="AL662" s="62"/>
      <c r="AM662" s="63">
        <f t="shared" si="356"/>
        <v>100</v>
      </c>
      <c r="AN662" s="63">
        <f t="shared" si="357"/>
        <v>1</v>
      </c>
      <c r="AO662" s="63">
        <f t="shared" si="358"/>
        <v>0</v>
      </c>
      <c r="AP662" s="63"/>
      <c r="AQ662" s="63">
        <f t="shared" si="359"/>
        <v>0</v>
      </c>
      <c r="AR662" s="63">
        <f t="shared" si="360"/>
        <v>0</v>
      </c>
      <c r="AS662" s="63">
        <f t="shared" si="361"/>
        <v>10</v>
      </c>
      <c r="AT662" s="63">
        <f t="shared" si="362"/>
        <v>1</v>
      </c>
      <c r="AU662" s="63">
        <f t="shared" si="363"/>
        <v>0</v>
      </c>
      <c r="AV662" s="63">
        <f t="shared" si="364"/>
        <v>0</v>
      </c>
      <c r="AW662" s="63">
        <f t="shared" si="365"/>
        <v>2</v>
      </c>
      <c r="AX662" s="63">
        <f t="shared" si="366"/>
        <v>2</v>
      </c>
      <c r="AY662" s="64">
        <f t="shared" si="367"/>
        <v>0.2827000000000055</v>
      </c>
      <c r="AZ662" s="65">
        <f t="shared" si="368"/>
        <v>112.28270000000001</v>
      </c>
      <c r="BA662" s="45"/>
      <c r="BB662" s="66">
        <f t="shared" si="369"/>
        <v>112.28270000000001</v>
      </c>
      <c r="BC662" s="62">
        <f t="shared" si="370"/>
        <v>12.282700000000006</v>
      </c>
      <c r="BD662" s="62">
        <f t="shared" si="371"/>
        <v>12.282700000000006</v>
      </c>
      <c r="BE662" s="62">
        <f t="shared" si="372"/>
        <v>12.282700000000006</v>
      </c>
      <c r="BF662" s="62">
        <f t="shared" si="373"/>
        <v>2.2827000000000055</v>
      </c>
      <c r="BG662" s="62">
        <f t="shared" si="374"/>
        <v>2.2827000000000055</v>
      </c>
      <c r="BH662" s="62">
        <f t="shared" si="375"/>
        <v>0.2827000000000055</v>
      </c>
      <c r="BI662" s="62"/>
    </row>
    <row r="663" spans="1:61" ht="30" customHeight="1">
      <c r="A663" s="83">
        <v>651</v>
      </c>
      <c r="B663" s="50" t="s">
        <v>1290</v>
      </c>
      <c r="C663" s="84" t="s">
        <v>250</v>
      </c>
      <c r="D663" s="84" t="s">
        <v>318</v>
      </c>
      <c r="E663" s="85" t="s">
        <v>1268</v>
      </c>
      <c r="F663" s="68">
        <v>45660</v>
      </c>
      <c r="G663" s="51">
        <v>208</v>
      </c>
      <c r="H663" s="52">
        <v>25.2</v>
      </c>
      <c r="I663" s="53">
        <f t="shared" si="348"/>
        <v>201.6</v>
      </c>
      <c r="J663" s="86"/>
      <c r="K663" s="87">
        <f t="shared" si="349"/>
        <v>0</v>
      </c>
      <c r="L663" s="86"/>
      <c r="M663" s="88">
        <f t="shared" si="350"/>
        <v>0</v>
      </c>
      <c r="N663" s="89"/>
      <c r="O663" s="87">
        <f t="shared" si="351"/>
        <v>0</v>
      </c>
      <c r="P663" s="57">
        <v>0</v>
      </c>
      <c r="Q663" s="57">
        <v>0</v>
      </c>
      <c r="R663" s="54"/>
      <c r="S663" s="55">
        <v>0</v>
      </c>
      <c r="T663" s="56"/>
      <c r="U663" s="57">
        <f t="shared" si="352"/>
        <v>0</v>
      </c>
      <c r="V663" s="57">
        <v>9.4960000000000004</v>
      </c>
      <c r="W663" s="90">
        <v>7</v>
      </c>
      <c r="X663" s="56">
        <v>4.33</v>
      </c>
      <c r="Y663" s="91">
        <f t="shared" si="353"/>
        <v>4.33</v>
      </c>
      <c r="Z663" s="58"/>
      <c r="AA663" s="59"/>
      <c r="AB663" s="59">
        <v>0</v>
      </c>
      <c r="AC663" s="60">
        <f t="shared" si="354"/>
        <v>213.76599999999999</v>
      </c>
      <c r="AD663" s="60"/>
      <c r="AE663" s="61">
        <f t="shared" si="347"/>
        <v>4.2753199999999998</v>
      </c>
      <c r="AF663" s="61">
        <v>0</v>
      </c>
      <c r="AG663" s="61">
        <v>0</v>
      </c>
      <c r="AH663" s="92"/>
      <c r="AI663" s="112">
        <v>100</v>
      </c>
      <c r="AJ663" s="93">
        <f t="shared" si="355"/>
        <v>109.49068</v>
      </c>
      <c r="AK663" s="94"/>
      <c r="AL663" s="62"/>
      <c r="AM663" s="63">
        <f t="shared" si="356"/>
        <v>100</v>
      </c>
      <c r="AN663" s="63">
        <f t="shared" si="357"/>
        <v>1</v>
      </c>
      <c r="AO663" s="63">
        <f t="shared" si="358"/>
        <v>0</v>
      </c>
      <c r="AP663" s="63"/>
      <c r="AQ663" s="63">
        <f t="shared" si="359"/>
        <v>0</v>
      </c>
      <c r="AR663" s="63">
        <f t="shared" si="360"/>
        <v>0</v>
      </c>
      <c r="AS663" s="63">
        <f t="shared" si="361"/>
        <v>0</v>
      </c>
      <c r="AT663" s="63">
        <f t="shared" si="362"/>
        <v>0</v>
      </c>
      <c r="AU663" s="63">
        <f t="shared" si="363"/>
        <v>5</v>
      </c>
      <c r="AV663" s="63">
        <f t="shared" si="364"/>
        <v>1</v>
      </c>
      <c r="AW663" s="63">
        <f t="shared" si="365"/>
        <v>4</v>
      </c>
      <c r="AX663" s="63">
        <f t="shared" si="366"/>
        <v>4</v>
      </c>
      <c r="AY663" s="64">
        <f t="shared" si="367"/>
        <v>0.49067999999999756</v>
      </c>
      <c r="AZ663" s="65">
        <f t="shared" si="368"/>
        <v>109.49068</v>
      </c>
      <c r="BA663" s="45"/>
      <c r="BB663" s="66">
        <f t="shared" si="369"/>
        <v>109.49068</v>
      </c>
      <c r="BC663" s="62">
        <f t="shared" si="370"/>
        <v>9.4906799999999976</v>
      </c>
      <c r="BD663" s="62">
        <f t="shared" si="371"/>
        <v>9.4906799999999976</v>
      </c>
      <c r="BE663" s="62">
        <f t="shared" si="372"/>
        <v>9.4906799999999976</v>
      </c>
      <c r="BF663" s="62">
        <f t="shared" si="373"/>
        <v>9.4906799999999976</v>
      </c>
      <c r="BG663" s="62">
        <f t="shared" si="374"/>
        <v>4.4906799999999976</v>
      </c>
      <c r="BH663" s="62">
        <f t="shared" si="375"/>
        <v>0.49067999999999756</v>
      </c>
      <c r="BI663" s="62"/>
    </row>
    <row r="664" spans="1:61" ht="30" customHeight="1">
      <c r="A664" s="83">
        <v>652</v>
      </c>
      <c r="B664" s="50" t="s">
        <v>1291</v>
      </c>
      <c r="C664" s="84" t="s">
        <v>245</v>
      </c>
      <c r="D664" s="84" t="s">
        <v>99</v>
      </c>
      <c r="E664" s="85" t="s">
        <v>1268</v>
      </c>
      <c r="F664" s="68">
        <v>45660</v>
      </c>
      <c r="G664" s="51">
        <v>208</v>
      </c>
      <c r="H664" s="52">
        <v>25</v>
      </c>
      <c r="I664" s="53">
        <f t="shared" si="348"/>
        <v>200</v>
      </c>
      <c r="J664" s="86"/>
      <c r="K664" s="87">
        <f t="shared" si="349"/>
        <v>0</v>
      </c>
      <c r="L664" s="86"/>
      <c r="M664" s="88">
        <f t="shared" si="350"/>
        <v>0</v>
      </c>
      <c r="N664" s="89"/>
      <c r="O664" s="87">
        <f t="shared" si="351"/>
        <v>0</v>
      </c>
      <c r="P664" s="57">
        <v>0</v>
      </c>
      <c r="Q664" s="57">
        <v>0</v>
      </c>
      <c r="R664" s="54"/>
      <c r="S664" s="55">
        <v>0</v>
      </c>
      <c r="T664" s="56"/>
      <c r="U664" s="57">
        <f t="shared" si="352"/>
        <v>0</v>
      </c>
      <c r="V664" s="57">
        <v>9.6150000000000002</v>
      </c>
      <c r="W664" s="90">
        <v>7</v>
      </c>
      <c r="X664" s="56"/>
      <c r="Y664" s="91">
        <f t="shared" si="353"/>
        <v>0</v>
      </c>
      <c r="Z664" s="58"/>
      <c r="AA664" s="59"/>
      <c r="AB664" s="59">
        <v>0</v>
      </c>
      <c r="AC664" s="60">
        <f t="shared" si="354"/>
        <v>216.61500000000001</v>
      </c>
      <c r="AD664" s="60"/>
      <c r="AE664" s="61">
        <f t="shared" si="347"/>
        <v>4.3323</v>
      </c>
      <c r="AF664" s="61">
        <v>0</v>
      </c>
      <c r="AG664" s="61">
        <v>0</v>
      </c>
      <c r="AH664" s="92"/>
      <c r="AI664" s="112">
        <v>100</v>
      </c>
      <c r="AJ664" s="93">
        <f t="shared" si="355"/>
        <v>112.28270000000001</v>
      </c>
      <c r="AK664" s="94"/>
      <c r="AL664" s="62"/>
      <c r="AM664" s="63">
        <f t="shared" si="356"/>
        <v>100</v>
      </c>
      <c r="AN664" s="63">
        <f t="shared" si="357"/>
        <v>1</v>
      </c>
      <c r="AO664" s="63">
        <f t="shared" si="358"/>
        <v>0</v>
      </c>
      <c r="AP664" s="63"/>
      <c r="AQ664" s="63">
        <f t="shared" si="359"/>
        <v>0</v>
      </c>
      <c r="AR664" s="63">
        <f t="shared" si="360"/>
        <v>0</v>
      </c>
      <c r="AS664" s="63">
        <f t="shared" si="361"/>
        <v>10</v>
      </c>
      <c r="AT664" s="63">
        <f t="shared" si="362"/>
        <v>1</v>
      </c>
      <c r="AU664" s="63">
        <f t="shared" si="363"/>
        <v>0</v>
      </c>
      <c r="AV664" s="63">
        <f t="shared" si="364"/>
        <v>0</v>
      </c>
      <c r="AW664" s="63">
        <f t="shared" si="365"/>
        <v>2</v>
      </c>
      <c r="AX664" s="63">
        <f t="shared" si="366"/>
        <v>2</v>
      </c>
      <c r="AY664" s="64">
        <f t="shared" si="367"/>
        <v>0.2827000000000055</v>
      </c>
      <c r="AZ664" s="65">
        <f t="shared" si="368"/>
        <v>112.28270000000001</v>
      </c>
      <c r="BA664" s="45"/>
      <c r="BB664" s="66">
        <f t="shared" si="369"/>
        <v>112.28270000000001</v>
      </c>
      <c r="BC664" s="62">
        <f t="shared" si="370"/>
        <v>12.282700000000006</v>
      </c>
      <c r="BD664" s="62">
        <f t="shared" si="371"/>
        <v>12.282700000000006</v>
      </c>
      <c r="BE664" s="62">
        <f t="shared" si="372"/>
        <v>12.282700000000006</v>
      </c>
      <c r="BF664" s="62">
        <f t="shared" si="373"/>
        <v>2.2827000000000055</v>
      </c>
      <c r="BG664" s="62">
        <f t="shared" si="374"/>
        <v>2.2827000000000055</v>
      </c>
      <c r="BH664" s="62">
        <f t="shared" si="375"/>
        <v>0.2827000000000055</v>
      </c>
      <c r="BI664" s="62"/>
    </row>
    <row r="665" spans="1:61" ht="30" customHeight="1">
      <c r="A665" s="83">
        <v>653</v>
      </c>
      <c r="B665" s="50" t="s">
        <v>1292</v>
      </c>
      <c r="C665" s="84" t="s">
        <v>1293</v>
      </c>
      <c r="D665" s="84" t="s">
        <v>1294</v>
      </c>
      <c r="E665" s="85" t="s">
        <v>1268</v>
      </c>
      <c r="F665" s="68">
        <v>45660</v>
      </c>
      <c r="G665" s="51">
        <v>208</v>
      </c>
      <c r="H665" s="52">
        <v>25</v>
      </c>
      <c r="I665" s="53">
        <f t="shared" si="348"/>
        <v>200</v>
      </c>
      <c r="J665" s="86"/>
      <c r="K665" s="87">
        <f t="shared" si="349"/>
        <v>0</v>
      </c>
      <c r="L665" s="86"/>
      <c r="M665" s="88">
        <f t="shared" si="350"/>
        <v>0</v>
      </c>
      <c r="N665" s="89"/>
      <c r="O665" s="87">
        <f t="shared" si="351"/>
        <v>0</v>
      </c>
      <c r="P665" s="57">
        <v>0</v>
      </c>
      <c r="Q665" s="57">
        <v>0</v>
      </c>
      <c r="R665" s="54"/>
      <c r="S665" s="55">
        <v>0</v>
      </c>
      <c r="T665" s="56"/>
      <c r="U665" s="57">
        <f t="shared" si="352"/>
        <v>0</v>
      </c>
      <c r="V665" s="57">
        <v>9.6150000000000002</v>
      </c>
      <c r="W665" s="90">
        <v>7</v>
      </c>
      <c r="X665" s="56"/>
      <c r="Y665" s="91">
        <f t="shared" si="353"/>
        <v>0</v>
      </c>
      <c r="Z665" s="58"/>
      <c r="AA665" s="59"/>
      <c r="AB665" s="59">
        <v>0</v>
      </c>
      <c r="AC665" s="60">
        <f t="shared" si="354"/>
        <v>216.61500000000001</v>
      </c>
      <c r="AD665" s="60"/>
      <c r="AE665" s="61">
        <f t="shared" si="347"/>
        <v>4.3323</v>
      </c>
      <c r="AF665" s="61">
        <v>0</v>
      </c>
      <c r="AG665" s="61">
        <v>0</v>
      </c>
      <c r="AH665" s="92"/>
      <c r="AI665" s="112">
        <v>100</v>
      </c>
      <c r="AJ665" s="93">
        <f t="shared" si="355"/>
        <v>112.28270000000001</v>
      </c>
      <c r="AK665" s="94"/>
      <c r="AL665" s="62"/>
      <c r="AM665" s="63">
        <f t="shared" si="356"/>
        <v>100</v>
      </c>
      <c r="AN665" s="63">
        <f t="shared" si="357"/>
        <v>1</v>
      </c>
      <c r="AO665" s="63">
        <f t="shared" si="358"/>
        <v>0</v>
      </c>
      <c r="AP665" s="63"/>
      <c r="AQ665" s="63">
        <f t="shared" si="359"/>
        <v>0</v>
      </c>
      <c r="AR665" s="63">
        <f t="shared" si="360"/>
        <v>0</v>
      </c>
      <c r="AS665" s="63">
        <f t="shared" si="361"/>
        <v>10</v>
      </c>
      <c r="AT665" s="63">
        <f t="shared" si="362"/>
        <v>1</v>
      </c>
      <c r="AU665" s="63">
        <f t="shared" si="363"/>
        <v>0</v>
      </c>
      <c r="AV665" s="63">
        <f t="shared" si="364"/>
        <v>0</v>
      </c>
      <c r="AW665" s="63">
        <f t="shared" si="365"/>
        <v>2</v>
      </c>
      <c r="AX665" s="63">
        <f t="shared" si="366"/>
        <v>2</v>
      </c>
      <c r="AY665" s="64">
        <f t="shared" si="367"/>
        <v>0.2827000000000055</v>
      </c>
      <c r="AZ665" s="65">
        <f t="shared" si="368"/>
        <v>112.28270000000001</v>
      </c>
      <c r="BA665" s="45"/>
      <c r="BB665" s="66">
        <f t="shared" si="369"/>
        <v>112.28270000000001</v>
      </c>
      <c r="BC665" s="62">
        <f t="shared" si="370"/>
        <v>12.282700000000006</v>
      </c>
      <c r="BD665" s="62">
        <f t="shared" si="371"/>
        <v>12.282700000000006</v>
      </c>
      <c r="BE665" s="62">
        <f t="shared" si="372"/>
        <v>12.282700000000006</v>
      </c>
      <c r="BF665" s="62">
        <f t="shared" si="373"/>
        <v>2.2827000000000055</v>
      </c>
      <c r="BG665" s="62">
        <f t="shared" si="374"/>
        <v>2.2827000000000055</v>
      </c>
      <c r="BH665" s="62">
        <f t="shared" si="375"/>
        <v>0.2827000000000055</v>
      </c>
      <c r="BI665" s="62"/>
    </row>
    <row r="666" spans="1:61" ht="30" customHeight="1">
      <c r="A666" s="83">
        <v>654</v>
      </c>
      <c r="B666" s="50" t="s">
        <v>1295</v>
      </c>
      <c r="C666" s="84" t="s">
        <v>141</v>
      </c>
      <c r="D666" s="84" t="s">
        <v>1121</v>
      </c>
      <c r="E666" s="85" t="s">
        <v>1268</v>
      </c>
      <c r="F666" s="68">
        <v>45679</v>
      </c>
      <c r="G666" s="51">
        <v>208</v>
      </c>
      <c r="H666" s="52">
        <v>9</v>
      </c>
      <c r="I666" s="53">
        <f t="shared" si="348"/>
        <v>72</v>
      </c>
      <c r="J666" s="86"/>
      <c r="K666" s="87">
        <f t="shared" si="349"/>
        <v>0</v>
      </c>
      <c r="L666" s="86"/>
      <c r="M666" s="88">
        <f t="shared" si="350"/>
        <v>0</v>
      </c>
      <c r="N666" s="89"/>
      <c r="O666" s="87">
        <f t="shared" si="351"/>
        <v>0</v>
      </c>
      <c r="P666" s="57">
        <v>0</v>
      </c>
      <c r="Q666" s="57">
        <v>0</v>
      </c>
      <c r="R666" s="54"/>
      <c r="S666" s="55">
        <v>0</v>
      </c>
      <c r="T666" s="56"/>
      <c r="U666" s="57">
        <f t="shared" si="352"/>
        <v>0</v>
      </c>
      <c r="V666" s="57">
        <v>3.3149999999999999</v>
      </c>
      <c r="W666" s="90">
        <v>3.5</v>
      </c>
      <c r="X666" s="56">
        <v>3.03</v>
      </c>
      <c r="Y666" s="91">
        <f t="shared" si="353"/>
        <v>3.03</v>
      </c>
      <c r="Z666" s="58"/>
      <c r="AA666" s="59"/>
      <c r="AB666" s="59">
        <v>0</v>
      </c>
      <c r="AC666" s="60">
        <f t="shared" si="354"/>
        <v>75.784999999999997</v>
      </c>
      <c r="AD666" s="60"/>
      <c r="AE666" s="61">
        <f t="shared" si="347"/>
        <v>2</v>
      </c>
      <c r="AF666" s="61">
        <v>0</v>
      </c>
      <c r="AG666" s="61">
        <v>0</v>
      </c>
      <c r="AH666" s="92"/>
      <c r="AI666" s="112">
        <v>0</v>
      </c>
      <c r="AJ666" s="93">
        <f t="shared" si="355"/>
        <v>73.784999999999997</v>
      </c>
      <c r="AK666" s="94"/>
      <c r="AL666" s="62"/>
      <c r="AM666" s="63">
        <f t="shared" si="356"/>
        <v>0</v>
      </c>
      <c r="AN666" s="63">
        <f t="shared" si="357"/>
        <v>0</v>
      </c>
      <c r="AO666" s="63">
        <f t="shared" si="358"/>
        <v>0</v>
      </c>
      <c r="AP666" s="63"/>
      <c r="AQ666" s="63">
        <f t="shared" si="359"/>
        <v>60</v>
      </c>
      <c r="AR666" s="63">
        <f t="shared" si="360"/>
        <v>3</v>
      </c>
      <c r="AS666" s="63">
        <f t="shared" si="361"/>
        <v>10</v>
      </c>
      <c r="AT666" s="63">
        <f t="shared" si="362"/>
        <v>1</v>
      </c>
      <c r="AU666" s="63">
        <f t="shared" si="363"/>
        <v>0</v>
      </c>
      <c r="AV666" s="63">
        <f t="shared" si="364"/>
        <v>0</v>
      </c>
      <c r="AW666" s="63">
        <f t="shared" si="365"/>
        <v>3</v>
      </c>
      <c r="AX666" s="63">
        <f t="shared" si="366"/>
        <v>3</v>
      </c>
      <c r="AY666" s="64">
        <f t="shared" si="367"/>
        <v>0.78499999999999659</v>
      </c>
      <c r="AZ666" s="65">
        <f t="shared" si="368"/>
        <v>73.784999999999997</v>
      </c>
      <c r="BA666" s="45"/>
      <c r="BB666" s="66">
        <f t="shared" si="369"/>
        <v>73.784999999999997</v>
      </c>
      <c r="BC666" s="62">
        <f t="shared" si="370"/>
        <v>73.784999999999997</v>
      </c>
      <c r="BD666" s="62">
        <f t="shared" si="371"/>
        <v>73.784999999999997</v>
      </c>
      <c r="BE666" s="62">
        <f t="shared" si="372"/>
        <v>13.784999999999997</v>
      </c>
      <c r="BF666" s="62">
        <f t="shared" si="373"/>
        <v>3.7849999999999966</v>
      </c>
      <c r="BG666" s="62">
        <f t="shared" si="374"/>
        <v>3.7849999999999966</v>
      </c>
      <c r="BH666" s="62">
        <f t="shared" si="375"/>
        <v>0.78499999999999659</v>
      </c>
      <c r="BI666" s="62"/>
    </row>
    <row r="667" spans="1:61" ht="30" customHeight="1">
      <c r="A667" s="83">
        <v>655</v>
      </c>
      <c r="B667" s="50" t="s">
        <v>1296</v>
      </c>
      <c r="C667" s="84" t="s">
        <v>1297</v>
      </c>
      <c r="D667" s="84" t="s">
        <v>1298</v>
      </c>
      <c r="E667" s="85" t="s">
        <v>1268</v>
      </c>
      <c r="F667" s="68">
        <v>45614</v>
      </c>
      <c r="G667" s="51">
        <v>206</v>
      </c>
      <c r="H667" s="52">
        <v>26</v>
      </c>
      <c r="I667" s="53">
        <f t="shared" si="348"/>
        <v>206</v>
      </c>
      <c r="J667" s="86"/>
      <c r="K667" s="87">
        <f t="shared" si="349"/>
        <v>0</v>
      </c>
      <c r="L667" s="86"/>
      <c r="M667" s="88">
        <f t="shared" si="350"/>
        <v>0</v>
      </c>
      <c r="N667" s="89"/>
      <c r="O667" s="87">
        <f t="shared" si="351"/>
        <v>0</v>
      </c>
      <c r="P667" s="57">
        <v>0</v>
      </c>
      <c r="Q667" s="57">
        <v>0</v>
      </c>
      <c r="R667" s="54"/>
      <c r="S667" s="55">
        <v>0</v>
      </c>
      <c r="T667" s="56"/>
      <c r="U667" s="57">
        <f t="shared" si="352"/>
        <v>0</v>
      </c>
      <c r="V667" s="57">
        <v>10</v>
      </c>
      <c r="W667" s="90">
        <v>7</v>
      </c>
      <c r="X667" s="56"/>
      <c r="Y667" s="91">
        <f t="shared" si="353"/>
        <v>0</v>
      </c>
      <c r="Z667" s="58"/>
      <c r="AA667" s="59"/>
      <c r="AB667" s="59">
        <v>0</v>
      </c>
      <c r="AC667" s="60">
        <f t="shared" si="354"/>
        <v>223</v>
      </c>
      <c r="AD667" s="60"/>
      <c r="AE667" s="61">
        <f t="shared" si="347"/>
        <v>4.46</v>
      </c>
      <c r="AF667" s="61">
        <v>0</v>
      </c>
      <c r="AG667" s="61">
        <v>0</v>
      </c>
      <c r="AH667" s="92"/>
      <c r="AI667" s="112">
        <v>100</v>
      </c>
      <c r="AJ667" s="93">
        <f t="shared" si="355"/>
        <v>118.53999999999999</v>
      </c>
      <c r="AK667" s="94"/>
      <c r="AL667" s="62"/>
      <c r="AM667" s="63">
        <f t="shared" si="356"/>
        <v>100</v>
      </c>
      <c r="AN667" s="63">
        <f t="shared" si="357"/>
        <v>1</v>
      </c>
      <c r="AO667" s="63">
        <f t="shared" si="358"/>
        <v>0</v>
      </c>
      <c r="AP667" s="63"/>
      <c r="AQ667" s="63">
        <f t="shared" si="359"/>
        <v>0</v>
      </c>
      <c r="AR667" s="63">
        <f t="shared" si="360"/>
        <v>0</v>
      </c>
      <c r="AS667" s="63">
        <f t="shared" si="361"/>
        <v>10</v>
      </c>
      <c r="AT667" s="63">
        <f t="shared" si="362"/>
        <v>1</v>
      </c>
      <c r="AU667" s="63">
        <f t="shared" si="363"/>
        <v>5</v>
      </c>
      <c r="AV667" s="63">
        <f t="shared" si="364"/>
        <v>1</v>
      </c>
      <c r="AW667" s="63">
        <f t="shared" si="365"/>
        <v>3</v>
      </c>
      <c r="AX667" s="63">
        <f t="shared" si="366"/>
        <v>3</v>
      </c>
      <c r="AY667" s="64">
        <f t="shared" si="367"/>
        <v>0.53999999999999204</v>
      </c>
      <c r="AZ667" s="65">
        <f t="shared" si="368"/>
        <v>118.53999999999999</v>
      </c>
      <c r="BA667" s="45"/>
      <c r="BB667" s="66">
        <f t="shared" si="369"/>
        <v>118.53999999999999</v>
      </c>
      <c r="BC667" s="62">
        <f t="shared" si="370"/>
        <v>18.539999999999992</v>
      </c>
      <c r="BD667" s="62">
        <f t="shared" si="371"/>
        <v>18.539999999999992</v>
      </c>
      <c r="BE667" s="62">
        <f t="shared" si="372"/>
        <v>18.539999999999992</v>
      </c>
      <c r="BF667" s="62">
        <f t="shared" si="373"/>
        <v>8.539999999999992</v>
      </c>
      <c r="BG667" s="62">
        <f t="shared" si="374"/>
        <v>3.539999999999992</v>
      </c>
      <c r="BH667" s="62">
        <f t="shared" si="375"/>
        <v>0.53999999999999204</v>
      </c>
      <c r="BI667" s="62"/>
    </row>
    <row r="668" spans="1:61" ht="30" customHeight="1">
      <c r="A668" s="83">
        <v>656</v>
      </c>
      <c r="B668" s="50" t="s">
        <v>1299</v>
      </c>
      <c r="C668" s="84" t="s">
        <v>751</v>
      </c>
      <c r="D668" s="84" t="s">
        <v>1300</v>
      </c>
      <c r="E668" s="85" t="s">
        <v>1268</v>
      </c>
      <c r="F668" s="68">
        <v>45670</v>
      </c>
      <c r="G668" s="51">
        <v>206</v>
      </c>
      <c r="H668" s="52">
        <v>17</v>
      </c>
      <c r="I668" s="53">
        <f t="shared" si="348"/>
        <v>134.69230769230771</v>
      </c>
      <c r="J668" s="86"/>
      <c r="K668" s="87">
        <f t="shared" si="349"/>
        <v>0</v>
      </c>
      <c r="L668" s="86"/>
      <c r="M668" s="88">
        <f t="shared" si="350"/>
        <v>0</v>
      </c>
      <c r="N668" s="89"/>
      <c r="O668" s="87">
        <f t="shared" si="351"/>
        <v>0</v>
      </c>
      <c r="P668" s="57">
        <v>0</v>
      </c>
      <c r="Q668" s="57">
        <v>0</v>
      </c>
      <c r="R668" s="54"/>
      <c r="S668" s="55">
        <v>0</v>
      </c>
      <c r="T668" s="56"/>
      <c r="U668" s="57">
        <f t="shared" si="352"/>
        <v>0</v>
      </c>
      <c r="V668" s="57">
        <v>0</v>
      </c>
      <c r="W668" s="90">
        <v>7</v>
      </c>
      <c r="X668" s="56">
        <v>29</v>
      </c>
      <c r="Y668" s="91">
        <f t="shared" si="353"/>
        <v>28.721153846153847</v>
      </c>
      <c r="Z668" s="58"/>
      <c r="AA668" s="59"/>
      <c r="AB668" s="59">
        <v>0</v>
      </c>
      <c r="AC668" s="60">
        <f t="shared" si="354"/>
        <v>112.97115384615387</v>
      </c>
      <c r="AD668" s="60"/>
      <c r="AE668" s="61">
        <f t="shared" si="347"/>
        <v>2.2594230769230772</v>
      </c>
      <c r="AF668" s="61">
        <v>0</v>
      </c>
      <c r="AG668" s="61">
        <v>0</v>
      </c>
      <c r="AH668" s="92"/>
      <c r="AI668" s="112">
        <v>0</v>
      </c>
      <c r="AJ668" s="93">
        <f t="shared" si="355"/>
        <v>110.7117307692308</v>
      </c>
      <c r="AK668" s="94"/>
      <c r="AL668" s="62"/>
      <c r="AM668" s="63">
        <f t="shared" si="356"/>
        <v>100</v>
      </c>
      <c r="AN668" s="63">
        <f t="shared" si="357"/>
        <v>1</v>
      </c>
      <c r="AO668" s="63">
        <f t="shared" si="358"/>
        <v>0</v>
      </c>
      <c r="AP668" s="63"/>
      <c r="AQ668" s="63">
        <f t="shared" si="359"/>
        <v>0</v>
      </c>
      <c r="AR668" s="63">
        <f t="shared" si="360"/>
        <v>0</v>
      </c>
      <c r="AS668" s="63">
        <f t="shared" si="361"/>
        <v>10</v>
      </c>
      <c r="AT668" s="63">
        <f t="shared" si="362"/>
        <v>1</v>
      </c>
      <c r="AU668" s="63">
        <f t="shared" si="363"/>
        <v>0</v>
      </c>
      <c r="AV668" s="63">
        <f t="shared" si="364"/>
        <v>0</v>
      </c>
      <c r="AW668" s="63">
        <f t="shared" si="365"/>
        <v>0</v>
      </c>
      <c r="AX668" s="63">
        <f t="shared" si="366"/>
        <v>0</v>
      </c>
      <c r="AY668" s="64">
        <f t="shared" si="367"/>
        <v>0.71173076923079748</v>
      </c>
      <c r="AZ668" s="65">
        <f t="shared" si="368"/>
        <v>110.7117307692308</v>
      </c>
      <c r="BA668" s="45"/>
      <c r="BB668" s="66">
        <f t="shared" si="369"/>
        <v>110.7117307692308</v>
      </c>
      <c r="BC668" s="62">
        <f t="shared" si="370"/>
        <v>10.711730769230797</v>
      </c>
      <c r="BD668" s="62">
        <f t="shared" si="371"/>
        <v>10.711730769230797</v>
      </c>
      <c r="BE668" s="62">
        <f t="shared" si="372"/>
        <v>10.711730769230797</v>
      </c>
      <c r="BF668" s="62">
        <f t="shared" si="373"/>
        <v>0.71173076923079748</v>
      </c>
      <c r="BG668" s="62">
        <f t="shared" si="374"/>
        <v>0.71173076923079748</v>
      </c>
      <c r="BH668" s="62">
        <f t="shared" si="375"/>
        <v>0.71173076923079748</v>
      </c>
      <c r="BI668" s="62"/>
    </row>
    <row r="669" spans="1:61" ht="30" customHeight="1">
      <c r="A669" s="83">
        <v>657</v>
      </c>
      <c r="B669" s="50">
        <v>42</v>
      </c>
      <c r="C669" s="84" t="s">
        <v>782</v>
      </c>
      <c r="D669" s="84" t="s">
        <v>1302</v>
      </c>
      <c r="E669" s="85" t="s">
        <v>1301</v>
      </c>
      <c r="F669" s="68">
        <v>39783</v>
      </c>
      <c r="G669" s="51">
        <v>240</v>
      </c>
      <c r="H669" s="52">
        <v>26</v>
      </c>
      <c r="I669" s="53">
        <f t="shared" si="348"/>
        <v>239.99999999999997</v>
      </c>
      <c r="J669" s="86"/>
      <c r="K669" s="87">
        <f t="shared" si="349"/>
        <v>0</v>
      </c>
      <c r="L669" s="86"/>
      <c r="M669" s="88">
        <f t="shared" si="350"/>
        <v>0</v>
      </c>
      <c r="N669" s="89"/>
      <c r="O669" s="87">
        <f t="shared" si="351"/>
        <v>0</v>
      </c>
      <c r="P669" s="57">
        <v>0</v>
      </c>
      <c r="Q669" s="57">
        <v>0</v>
      </c>
      <c r="R669" s="54">
        <v>210</v>
      </c>
      <c r="S669" s="55">
        <v>11</v>
      </c>
      <c r="T669" s="56"/>
      <c r="U669" s="57">
        <f t="shared" si="352"/>
        <v>0</v>
      </c>
      <c r="V669" s="57">
        <v>10</v>
      </c>
      <c r="W669" s="90">
        <v>7</v>
      </c>
      <c r="X669" s="56"/>
      <c r="Y669" s="91">
        <f t="shared" si="353"/>
        <v>0</v>
      </c>
      <c r="Z669" s="58"/>
      <c r="AA669" s="59"/>
      <c r="AB669" s="59">
        <v>0</v>
      </c>
      <c r="AC669" s="60">
        <f t="shared" si="354"/>
        <v>478</v>
      </c>
      <c r="AD669" s="60"/>
      <c r="AE669" s="61">
        <f t="shared" si="347"/>
        <v>6</v>
      </c>
      <c r="AF669" s="61">
        <v>0</v>
      </c>
      <c r="AG669" s="61">
        <v>0</v>
      </c>
      <c r="AH669" s="92"/>
      <c r="AI669" s="112">
        <v>100</v>
      </c>
      <c r="AJ669" s="93">
        <f t="shared" si="355"/>
        <v>372</v>
      </c>
      <c r="AK669" s="94"/>
      <c r="AL669" s="62"/>
      <c r="AM669" s="63">
        <f t="shared" si="356"/>
        <v>300</v>
      </c>
      <c r="AN669" s="63">
        <f t="shared" si="357"/>
        <v>3</v>
      </c>
      <c r="AO669" s="63">
        <f t="shared" si="358"/>
        <v>0</v>
      </c>
      <c r="AP669" s="63"/>
      <c r="AQ669" s="63">
        <f t="shared" si="359"/>
        <v>60</v>
      </c>
      <c r="AR669" s="63">
        <f t="shared" si="360"/>
        <v>3</v>
      </c>
      <c r="AS669" s="63">
        <f t="shared" si="361"/>
        <v>10</v>
      </c>
      <c r="AT669" s="63">
        <f t="shared" si="362"/>
        <v>1</v>
      </c>
      <c r="AU669" s="63">
        <f t="shared" si="363"/>
        <v>0</v>
      </c>
      <c r="AV669" s="63">
        <f t="shared" si="364"/>
        <v>0</v>
      </c>
      <c r="AW669" s="63">
        <f t="shared" si="365"/>
        <v>2</v>
      </c>
      <c r="AX669" s="63">
        <f t="shared" si="366"/>
        <v>2</v>
      </c>
      <c r="AY669" s="64">
        <f t="shared" si="367"/>
        <v>0</v>
      </c>
      <c r="AZ669" s="65">
        <f t="shared" si="368"/>
        <v>372</v>
      </c>
      <c r="BA669" s="45"/>
      <c r="BB669" s="66">
        <f t="shared" si="369"/>
        <v>372</v>
      </c>
      <c r="BC669" s="62">
        <f t="shared" si="370"/>
        <v>72</v>
      </c>
      <c r="BD669" s="62">
        <f t="shared" si="371"/>
        <v>72</v>
      </c>
      <c r="BE669" s="62">
        <f t="shared" si="372"/>
        <v>12</v>
      </c>
      <c r="BF669" s="62">
        <f t="shared" si="373"/>
        <v>2</v>
      </c>
      <c r="BG669" s="62">
        <f t="shared" si="374"/>
        <v>2</v>
      </c>
      <c r="BH669" s="62">
        <f t="shared" si="375"/>
        <v>0</v>
      </c>
      <c r="BI669" s="62"/>
    </row>
    <row r="670" spans="1:61" ht="30" customHeight="1">
      <c r="A670" s="83">
        <v>658</v>
      </c>
      <c r="B670" s="50">
        <v>1387</v>
      </c>
      <c r="C670" s="84" t="s">
        <v>196</v>
      </c>
      <c r="D670" s="84" t="s">
        <v>907</v>
      </c>
      <c r="E670" s="85" t="s">
        <v>1301</v>
      </c>
      <c r="F670" s="68">
        <v>39783</v>
      </c>
      <c r="G670" s="51">
        <v>208</v>
      </c>
      <c r="H670" s="52">
        <v>26</v>
      </c>
      <c r="I670" s="53">
        <f t="shared" si="348"/>
        <v>208</v>
      </c>
      <c r="J670" s="86"/>
      <c r="K670" s="87">
        <f t="shared" si="349"/>
        <v>0</v>
      </c>
      <c r="L670" s="86"/>
      <c r="M670" s="88">
        <f t="shared" si="350"/>
        <v>0</v>
      </c>
      <c r="N670" s="89"/>
      <c r="O670" s="87">
        <f t="shared" si="351"/>
        <v>0</v>
      </c>
      <c r="P670" s="57">
        <v>0</v>
      </c>
      <c r="Q670" s="57">
        <v>0</v>
      </c>
      <c r="R670" s="54"/>
      <c r="S670" s="55">
        <v>11</v>
      </c>
      <c r="T670" s="56"/>
      <c r="U670" s="57">
        <f t="shared" si="352"/>
        <v>0</v>
      </c>
      <c r="V670" s="57">
        <v>10</v>
      </c>
      <c r="W670" s="90">
        <v>7</v>
      </c>
      <c r="X670" s="56"/>
      <c r="Y670" s="91">
        <f t="shared" si="353"/>
        <v>0</v>
      </c>
      <c r="Z670" s="58"/>
      <c r="AA670" s="59"/>
      <c r="AB670" s="59">
        <v>0</v>
      </c>
      <c r="AC670" s="60">
        <f t="shared" si="354"/>
        <v>236</v>
      </c>
      <c r="AD670" s="60"/>
      <c r="AE670" s="61">
        <f t="shared" si="347"/>
        <v>4.72</v>
      </c>
      <c r="AF670" s="61">
        <v>0</v>
      </c>
      <c r="AG670" s="61">
        <v>0</v>
      </c>
      <c r="AH670" s="92"/>
      <c r="AI670" s="112">
        <v>100</v>
      </c>
      <c r="AJ670" s="93">
        <f t="shared" si="355"/>
        <v>131.28</v>
      </c>
      <c r="AK670" s="94"/>
      <c r="AL670" s="62"/>
      <c r="AM670" s="63">
        <f t="shared" si="356"/>
        <v>100</v>
      </c>
      <c r="AN670" s="63">
        <f t="shared" si="357"/>
        <v>1</v>
      </c>
      <c r="AO670" s="63">
        <f t="shared" si="358"/>
        <v>0</v>
      </c>
      <c r="AP670" s="63"/>
      <c r="AQ670" s="63">
        <f t="shared" si="359"/>
        <v>20</v>
      </c>
      <c r="AR670" s="63">
        <f t="shared" si="360"/>
        <v>1</v>
      </c>
      <c r="AS670" s="63">
        <f t="shared" si="361"/>
        <v>10</v>
      </c>
      <c r="AT670" s="63">
        <f t="shared" si="362"/>
        <v>1</v>
      </c>
      <c r="AU670" s="63">
        <f t="shared" si="363"/>
        <v>0</v>
      </c>
      <c r="AV670" s="63">
        <f t="shared" si="364"/>
        <v>0</v>
      </c>
      <c r="AW670" s="63">
        <f t="shared" si="365"/>
        <v>1</v>
      </c>
      <c r="AX670" s="63">
        <f t="shared" si="366"/>
        <v>1</v>
      </c>
      <c r="AY670" s="64">
        <f t="shared" si="367"/>
        <v>0.28000000000000114</v>
      </c>
      <c r="AZ670" s="65">
        <f t="shared" si="368"/>
        <v>131.28</v>
      </c>
      <c r="BA670" s="45"/>
      <c r="BB670" s="66">
        <f t="shared" si="369"/>
        <v>131.28</v>
      </c>
      <c r="BC670" s="62">
        <f t="shared" si="370"/>
        <v>31.28</v>
      </c>
      <c r="BD670" s="62">
        <f t="shared" si="371"/>
        <v>31.28</v>
      </c>
      <c r="BE670" s="62">
        <f t="shared" si="372"/>
        <v>11.280000000000001</v>
      </c>
      <c r="BF670" s="62">
        <f t="shared" si="373"/>
        <v>1.2800000000000011</v>
      </c>
      <c r="BG670" s="62">
        <f t="shared" si="374"/>
        <v>1.2800000000000011</v>
      </c>
      <c r="BH670" s="62">
        <f t="shared" si="375"/>
        <v>0.28000000000000114</v>
      </c>
      <c r="BI670" s="62"/>
    </row>
    <row r="671" spans="1:61" ht="30" customHeight="1">
      <c r="A671" s="83">
        <v>659</v>
      </c>
      <c r="B671" s="50">
        <v>1873</v>
      </c>
      <c r="C671" s="84" t="s">
        <v>1040</v>
      </c>
      <c r="D671" s="84" t="s">
        <v>1303</v>
      </c>
      <c r="E671" s="85" t="s">
        <v>1301</v>
      </c>
      <c r="F671" s="68">
        <v>40026</v>
      </c>
      <c r="G671" s="51">
        <v>208</v>
      </c>
      <c r="H671" s="52">
        <v>26</v>
      </c>
      <c r="I671" s="53">
        <f t="shared" si="348"/>
        <v>208</v>
      </c>
      <c r="J671" s="86"/>
      <c r="K671" s="87">
        <f t="shared" si="349"/>
        <v>0</v>
      </c>
      <c r="L671" s="86"/>
      <c r="M671" s="88">
        <f t="shared" si="350"/>
        <v>0</v>
      </c>
      <c r="N671" s="89"/>
      <c r="O671" s="87">
        <f t="shared" si="351"/>
        <v>0</v>
      </c>
      <c r="P671" s="57">
        <v>0</v>
      </c>
      <c r="Q671" s="57">
        <v>0</v>
      </c>
      <c r="R671" s="54"/>
      <c r="S671" s="55">
        <v>11</v>
      </c>
      <c r="T671" s="56"/>
      <c r="U671" s="57">
        <f t="shared" si="352"/>
        <v>0</v>
      </c>
      <c r="V671" s="57">
        <v>0</v>
      </c>
      <c r="W671" s="90">
        <v>7</v>
      </c>
      <c r="X671" s="56">
        <v>6.43</v>
      </c>
      <c r="Y671" s="91">
        <f t="shared" si="353"/>
        <v>6.43</v>
      </c>
      <c r="Z671" s="58"/>
      <c r="AA671" s="59"/>
      <c r="AB671" s="59">
        <v>0</v>
      </c>
      <c r="AC671" s="60">
        <f t="shared" si="354"/>
        <v>219.57</v>
      </c>
      <c r="AD671" s="60"/>
      <c r="AE671" s="61">
        <f t="shared" si="347"/>
        <v>4.3914</v>
      </c>
      <c r="AF671" s="61">
        <v>0</v>
      </c>
      <c r="AG671" s="61">
        <v>0</v>
      </c>
      <c r="AH671" s="92"/>
      <c r="AI671" s="112">
        <v>100</v>
      </c>
      <c r="AJ671" s="93">
        <f t="shared" si="355"/>
        <v>115.17859999999999</v>
      </c>
      <c r="AK671" s="94"/>
      <c r="AL671" s="62"/>
      <c r="AM671" s="63">
        <f t="shared" si="356"/>
        <v>100</v>
      </c>
      <c r="AN671" s="63">
        <f t="shared" si="357"/>
        <v>1</v>
      </c>
      <c r="AO671" s="63">
        <f t="shared" si="358"/>
        <v>0</v>
      </c>
      <c r="AP671" s="63"/>
      <c r="AQ671" s="63">
        <f t="shared" si="359"/>
        <v>0</v>
      </c>
      <c r="AR671" s="63">
        <f t="shared" si="360"/>
        <v>0</v>
      </c>
      <c r="AS671" s="63">
        <f t="shared" si="361"/>
        <v>10</v>
      </c>
      <c r="AT671" s="63">
        <f t="shared" si="362"/>
        <v>1</v>
      </c>
      <c r="AU671" s="63">
        <f t="shared" si="363"/>
        <v>5</v>
      </c>
      <c r="AV671" s="63">
        <f t="shared" si="364"/>
        <v>1</v>
      </c>
      <c r="AW671" s="63">
        <f t="shared" si="365"/>
        <v>0</v>
      </c>
      <c r="AX671" s="63">
        <f t="shared" si="366"/>
        <v>0</v>
      </c>
      <c r="AY671" s="64">
        <f t="shared" si="367"/>
        <v>0.17859999999998877</v>
      </c>
      <c r="AZ671" s="65">
        <f t="shared" si="368"/>
        <v>115.17859999999999</v>
      </c>
      <c r="BA671" s="45"/>
      <c r="BB671" s="66">
        <f t="shared" si="369"/>
        <v>115.17859999999999</v>
      </c>
      <c r="BC671" s="62">
        <f t="shared" si="370"/>
        <v>15.178599999999989</v>
      </c>
      <c r="BD671" s="62">
        <f t="shared" si="371"/>
        <v>15.178599999999989</v>
      </c>
      <c r="BE671" s="62">
        <f t="shared" si="372"/>
        <v>15.178599999999989</v>
      </c>
      <c r="BF671" s="62">
        <f t="shared" si="373"/>
        <v>5.1785999999999888</v>
      </c>
      <c r="BG671" s="62">
        <f t="shared" si="374"/>
        <v>0.17859999999998877</v>
      </c>
      <c r="BH671" s="62">
        <f t="shared" si="375"/>
        <v>0.17859999999998877</v>
      </c>
      <c r="BI671" s="62"/>
    </row>
    <row r="672" spans="1:61" ht="30" customHeight="1">
      <c r="A672" s="83">
        <v>660</v>
      </c>
      <c r="B672" s="50">
        <v>3380</v>
      </c>
      <c r="C672" s="84" t="s">
        <v>1304</v>
      </c>
      <c r="D672" s="84" t="s">
        <v>927</v>
      </c>
      <c r="E672" s="85" t="s">
        <v>1301</v>
      </c>
      <c r="F672" s="68">
        <v>41091</v>
      </c>
      <c r="G672" s="51">
        <v>208</v>
      </c>
      <c r="H672" s="52">
        <v>26</v>
      </c>
      <c r="I672" s="53">
        <f t="shared" si="348"/>
        <v>208</v>
      </c>
      <c r="J672" s="86"/>
      <c r="K672" s="87">
        <f t="shared" si="349"/>
        <v>0</v>
      </c>
      <c r="L672" s="86"/>
      <c r="M672" s="88">
        <f t="shared" si="350"/>
        <v>0</v>
      </c>
      <c r="N672" s="89"/>
      <c r="O672" s="87">
        <f t="shared" si="351"/>
        <v>0</v>
      </c>
      <c r="P672" s="57">
        <v>0</v>
      </c>
      <c r="Q672" s="57">
        <v>0</v>
      </c>
      <c r="R672" s="54"/>
      <c r="S672" s="55">
        <v>11</v>
      </c>
      <c r="T672" s="56"/>
      <c r="U672" s="57">
        <f t="shared" si="352"/>
        <v>0</v>
      </c>
      <c r="V672" s="57">
        <v>10</v>
      </c>
      <c r="W672" s="90">
        <v>7</v>
      </c>
      <c r="X672" s="56"/>
      <c r="Y672" s="91">
        <f t="shared" si="353"/>
        <v>0</v>
      </c>
      <c r="Z672" s="58"/>
      <c r="AA672" s="59"/>
      <c r="AB672" s="59">
        <v>0</v>
      </c>
      <c r="AC672" s="60">
        <f t="shared" si="354"/>
        <v>236</v>
      </c>
      <c r="AD672" s="60"/>
      <c r="AE672" s="61">
        <f t="shared" si="347"/>
        <v>4.72</v>
      </c>
      <c r="AF672" s="61">
        <v>0</v>
      </c>
      <c r="AG672" s="61">
        <v>0</v>
      </c>
      <c r="AH672" s="92"/>
      <c r="AI672" s="112">
        <v>100</v>
      </c>
      <c r="AJ672" s="93">
        <f t="shared" si="355"/>
        <v>131.28</v>
      </c>
      <c r="AK672" s="94"/>
      <c r="AL672" s="62"/>
      <c r="AM672" s="63">
        <f t="shared" si="356"/>
        <v>100</v>
      </c>
      <c r="AN672" s="63">
        <f t="shared" si="357"/>
        <v>1</v>
      </c>
      <c r="AO672" s="63">
        <f t="shared" si="358"/>
        <v>0</v>
      </c>
      <c r="AP672" s="63"/>
      <c r="AQ672" s="63">
        <f t="shared" si="359"/>
        <v>20</v>
      </c>
      <c r="AR672" s="63">
        <f t="shared" si="360"/>
        <v>1</v>
      </c>
      <c r="AS672" s="63">
        <f t="shared" si="361"/>
        <v>10</v>
      </c>
      <c r="AT672" s="63">
        <f t="shared" si="362"/>
        <v>1</v>
      </c>
      <c r="AU672" s="63">
        <f t="shared" si="363"/>
        <v>0</v>
      </c>
      <c r="AV672" s="63">
        <f t="shared" si="364"/>
        <v>0</v>
      </c>
      <c r="AW672" s="63">
        <f t="shared" si="365"/>
        <v>1</v>
      </c>
      <c r="AX672" s="63">
        <f t="shared" si="366"/>
        <v>1</v>
      </c>
      <c r="AY672" s="64">
        <f t="shared" si="367"/>
        <v>0.28000000000000114</v>
      </c>
      <c r="AZ672" s="65">
        <f t="shared" si="368"/>
        <v>131.28</v>
      </c>
      <c r="BA672" s="45"/>
      <c r="BB672" s="66">
        <f t="shared" si="369"/>
        <v>131.28</v>
      </c>
      <c r="BC672" s="62">
        <f t="shared" si="370"/>
        <v>31.28</v>
      </c>
      <c r="BD672" s="62">
        <f t="shared" si="371"/>
        <v>31.28</v>
      </c>
      <c r="BE672" s="62">
        <f t="shared" si="372"/>
        <v>11.280000000000001</v>
      </c>
      <c r="BF672" s="62">
        <f t="shared" si="373"/>
        <v>1.2800000000000011</v>
      </c>
      <c r="BG672" s="62">
        <f t="shared" si="374"/>
        <v>1.2800000000000011</v>
      </c>
      <c r="BH672" s="62">
        <f t="shared" si="375"/>
        <v>0.28000000000000114</v>
      </c>
      <c r="BI672" s="62"/>
    </row>
    <row r="673" spans="1:61" ht="30" customHeight="1">
      <c r="A673" s="83">
        <v>661</v>
      </c>
      <c r="B673" s="50">
        <v>4141</v>
      </c>
      <c r="C673" s="84" t="s">
        <v>175</v>
      </c>
      <c r="D673" s="84" t="s">
        <v>1305</v>
      </c>
      <c r="E673" s="85" t="s">
        <v>1301</v>
      </c>
      <c r="F673" s="68">
        <v>41518</v>
      </c>
      <c r="G673" s="51">
        <v>208</v>
      </c>
      <c r="H673" s="52">
        <v>26</v>
      </c>
      <c r="I673" s="53">
        <f t="shared" si="348"/>
        <v>208</v>
      </c>
      <c r="J673" s="86"/>
      <c r="K673" s="87">
        <f t="shared" si="349"/>
        <v>0</v>
      </c>
      <c r="L673" s="86"/>
      <c r="M673" s="88">
        <f t="shared" si="350"/>
        <v>0</v>
      </c>
      <c r="N673" s="89"/>
      <c r="O673" s="87">
        <f t="shared" si="351"/>
        <v>0</v>
      </c>
      <c r="P673" s="57">
        <v>0</v>
      </c>
      <c r="Q673" s="57">
        <v>0</v>
      </c>
      <c r="R673" s="54"/>
      <c r="S673" s="55">
        <v>11</v>
      </c>
      <c r="T673" s="56"/>
      <c r="U673" s="57">
        <f t="shared" si="352"/>
        <v>0</v>
      </c>
      <c r="V673" s="57">
        <v>10</v>
      </c>
      <c r="W673" s="90">
        <v>7</v>
      </c>
      <c r="X673" s="56"/>
      <c r="Y673" s="91">
        <f t="shared" si="353"/>
        <v>0</v>
      </c>
      <c r="Z673" s="58"/>
      <c r="AA673" s="59"/>
      <c r="AB673" s="59">
        <v>0</v>
      </c>
      <c r="AC673" s="60">
        <f t="shared" si="354"/>
        <v>236</v>
      </c>
      <c r="AD673" s="60"/>
      <c r="AE673" s="61">
        <f t="shared" si="347"/>
        <v>4.72</v>
      </c>
      <c r="AF673" s="61">
        <v>0</v>
      </c>
      <c r="AG673" s="61">
        <v>0</v>
      </c>
      <c r="AH673" s="92"/>
      <c r="AI673" s="112">
        <v>100</v>
      </c>
      <c r="AJ673" s="93">
        <f t="shared" si="355"/>
        <v>131.28</v>
      </c>
      <c r="AK673" s="94"/>
      <c r="AL673" s="62"/>
      <c r="AM673" s="63">
        <f t="shared" si="356"/>
        <v>100</v>
      </c>
      <c r="AN673" s="63">
        <f t="shared" si="357"/>
        <v>1</v>
      </c>
      <c r="AO673" s="63">
        <f t="shared" si="358"/>
        <v>0</v>
      </c>
      <c r="AP673" s="63"/>
      <c r="AQ673" s="63">
        <f t="shared" si="359"/>
        <v>20</v>
      </c>
      <c r="AR673" s="63">
        <f t="shared" si="360"/>
        <v>1</v>
      </c>
      <c r="AS673" s="63">
        <f t="shared" si="361"/>
        <v>10</v>
      </c>
      <c r="AT673" s="63">
        <f t="shared" si="362"/>
        <v>1</v>
      </c>
      <c r="AU673" s="63">
        <f t="shared" si="363"/>
        <v>0</v>
      </c>
      <c r="AV673" s="63">
        <f t="shared" si="364"/>
        <v>0</v>
      </c>
      <c r="AW673" s="63">
        <f t="shared" si="365"/>
        <v>1</v>
      </c>
      <c r="AX673" s="63">
        <f t="shared" si="366"/>
        <v>1</v>
      </c>
      <c r="AY673" s="64">
        <f t="shared" si="367"/>
        <v>0.28000000000000114</v>
      </c>
      <c r="AZ673" s="65">
        <f t="shared" si="368"/>
        <v>131.28</v>
      </c>
      <c r="BA673" s="45"/>
      <c r="BB673" s="66">
        <f t="shared" si="369"/>
        <v>131.28</v>
      </c>
      <c r="BC673" s="62">
        <f t="shared" si="370"/>
        <v>31.28</v>
      </c>
      <c r="BD673" s="62">
        <f t="shared" si="371"/>
        <v>31.28</v>
      </c>
      <c r="BE673" s="62">
        <f t="shared" si="372"/>
        <v>11.280000000000001</v>
      </c>
      <c r="BF673" s="62">
        <f t="shared" si="373"/>
        <v>1.2800000000000011</v>
      </c>
      <c r="BG673" s="62">
        <f t="shared" si="374"/>
        <v>1.2800000000000011</v>
      </c>
      <c r="BH673" s="62">
        <f t="shared" si="375"/>
        <v>0.28000000000000114</v>
      </c>
      <c r="BI673" s="62"/>
    </row>
    <row r="674" spans="1:61" ht="30" customHeight="1">
      <c r="A674" s="83">
        <v>662</v>
      </c>
      <c r="B674" s="50">
        <v>5154</v>
      </c>
      <c r="C674" s="84" t="s">
        <v>1306</v>
      </c>
      <c r="D674" s="84" t="s">
        <v>1307</v>
      </c>
      <c r="E674" s="85" t="s">
        <v>1301</v>
      </c>
      <c r="F674" s="68">
        <v>42037</v>
      </c>
      <c r="G674" s="51">
        <v>208</v>
      </c>
      <c r="H674" s="52">
        <v>26</v>
      </c>
      <c r="I674" s="53">
        <f t="shared" si="348"/>
        <v>208</v>
      </c>
      <c r="J674" s="86"/>
      <c r="K674" s="87">
        <f t="shared" si="349"/>
        <v>0</v>
      </c>
      <c r="L674" s="86"/>
      <c r="M674" s="88">
        <f t="shared" si="350"/>
        <v>0</v>
      </c>
      <c r="N674" s="89"/>
      <c r="O674" s="87">
        <f t="shared" si="351"/>
        <v>0</v>
      </c>
      <c r="P674" s="57">
        <v>0</v>
      </c>
      <c r="Q674" s="57">
        <v>0</v>
      </c>
      <c r="R674" s="54"/>
      <c r="S674" s="55">
        <v>10</v>
      </c>
      <c r="T674" s="56"/>
      <c r="U674" s="57">
        <f t="shared" si="352"/>
        <v>0</v>
      </c>
      <c r="V674" s="57">
        <v>9.6150000000000002</v>
      </c>
      <c r="W674" s="90">
        <v>7</v>
      </c>
      <c r="X674" s="56">
        <v>8</v>
      </c>
      <c r="Y674" s="91">
        <f t="shared" si="353"/>
        <v>8</v>
      </c>
      <c r="Z674" s="58"/>
      <c r="AA674" s="59"/>
      <c r="AB674" s="59">
        <v>0</v>
      </c>
      <c r="AC674" s="60">
        <f t="shared" si="354"/>
        <v>226.61500000000001</v>
      </c>
      <c r="AD674" s="60"/>
      <c r="AE674" s="61">
        <f t="shared" si="347"/>
        <v>4.5323000000000002</v>
      </c>
      <c r="AF674" s="61">
        <v>0</v>
      </c>
      <c r="AG674" s="61">
        <v>0</v>
      </c>
      <c r="AH674" s="92"/>
      <c r="AI674" s="112">
        <v>100</v>
      </c>
      <c r="AJ674" s="93">
        <f t="shared" si="355"/>
        <v>122.08270000000002</v>
      </c>
      <c r="AK674" s="94"/>
      <c r="AL674" s="62"/>
      <c r="AM674" s="63">
        <f t="shared" si="356"/>
        <v>100</v>
      </c>
      <c r="AN674" s="63">
        <f t="shared" si="357"/>
        <v>1</v>
      </c>
      <c r="AO674" s="63">
        <f t="shared" si="358"/>
        <v>0</v>
      </c>
      <c r="AP674" s="63"/>
      <c r="AQ674" s="63">
        <f t="shared" si="359"/>
        <v>20</v>
      </c>
      <c r="AR674" s="63">
        <f t="shared" si="360"/>
        <v>1</v>
      </c>
      <c r="AS674" s="63">
        <f t="shared" si="361"/>
        <v>0</v>
      </c>
      <c r="AT674" s="63">
        <f t="shared" si="362"/>
        <v>0</v>
      </c>
      <c r="AU674" s="63">
        <f t="shared" si="363"/>
        <v>0</v>
      </c>
      <c r="AV674" s="63">
        <f t="shared" si="364"/>
        <v>0</v>
      </c>
      <c r="AW674" s="63">
        <f t="shared" si="365"/>
        <v>2</v>
      </c>
      <c r="AX674" s="63">
        <f t="shared" si="366"/>
        <v>2</v>
      </c>
      <c r="AY674" s="64">
        <f t="shared" si="367"/>
        <v>8.2700000000016871E-2</v>
      </c>
      <c r="AZ674" s="65">
        <f t="shared" si="368"/>
        <v>122.08270000000002</v>
      </c>
      <c r="BA674" s="45"/>
      <c r="BB674" s="66">
        <f t="shared" si="369"/>
        <v>122.08270000000002</v>
      </c>
      <c r="BC674" s="62">
        <f t="shared" si="370"/>
        <v>22.082700000000017</v>
      </c>
      <c r="BD674" s="62">
        <f t="shared" si="371"/>
        <v>22.082700000000017</v>
      </c>
      <c r="BE674" s="62">
        <f t="shared" si="372"/>
        <v>2.0827000000000169</v>
      </c>
      <c r="BF674" s="62">
        <f t="shared" si="373"/>
        <v>2.0827000000000169</v>
      </c>
      <c r="BG674" s="62">
        <f t="shared" si="374"/>
        <v>2.0827000000000169</v>
      </c>
      <c r="BH674" s="62">
        <f t="shared" si="375"/>
        <v>8.2700000000016871E-2</v>
      </c>
      <c r="BI674" s="62"/>
    </row>
    <row r="675" spans="1:61" ht="30" customHeight="1">
      <c r="A675" s="83">
        <v>663</v>
      </c>
      <c r="B675" s="50">
        <v>5561</v>
      </c>
      <c r="C675" s="84" t="s">
        <v>1308</v>
      </c>
      <c r="D675" s="84" t="s">
        <v>1309</v>
      </c>
      <c r="E675" s="85" t="s">
        <v>1301</v>
      </c>
      <c r="F675" s="68">
        <v>42248</v>
      </c>
      <c r="G675" s="51">
        <v>208</v>
      </c>
      <c r="H675" s="52">
        <v>26</v>
      </c>
      <c r="I675" s="53">
        <f t="shared" si="348"/>
        <v>208</v>
      </c>
      <c r="J675" s="86"/>
      <c r="K675" s="87">
        <f t="shared" si="349"/>
        <v>0</v>
      </c>
      <c r="L675" s="86"/>
      <c r="M675" s="88">
        <f t="shared" si="350"/>
        <v>0</v>
      </c>
      <c r="N675" s="89"/>
      <c r="O675" s="87">
        <f t="shared" si="351"/>
        <v>0</v>
      </c>
      <c r="P675" s="57">
        <v>0</v>
      </c>
      <c r="Q675" s="57">
        <v>0</v>
      </c>
      <c r="R675" s="54"/>
      <c r="S675" s="55">
        <v>10</v>
      </c>
      <c r="T675" s="56"/>
      <c r="U675" s="57">
        <f t="shared" si="352"/>
        <v>0</v>
      </c>
      <c r="V675" s="57">
        <v>9.7620000000000005</v>
      </c>
      <c r="W675" s="90">
        <v>7</v>
      </c>
      <c r="X675" s="56">
        <v>5</v>
      </c>
      <c r="Y675" s="91">
        <f t="shared" si="353"/>
        <v>5</v>
      </c>
      <c r="Z675" s="58"/>
      <c r="AA675" s="59"/>
      <c r="AB675" s="59">
        <v>0</v>
      </c>
      <c r="AC675" s="60">
        <f t="shared" si="354"/>
        <v>229.762</v>
      </c>
      <c r="AD675" s="60"/>
      <c r="AE675" s="61">
        <f t="shared" si="347"/>
        <v>4.5952400000000004</v>
      </c>
      <c r="AF675" s="61">
        <v>0</v>
      </c>
      <c r="AG675" s="61">
        <v>0</v>
      </c>
      <c r="AH675" s="92"/>
      <c r="AI675" s="112">
        <v>100</v>
      </c>
      <c r="AJ675" s="93">
        <f t="shared" si="355"/>
        <v>125.16676000000001</v>
      </c>
      <c r="AK675" s="94"/>
      <c r="AL675" s="62"/>
      <c r="AM675" s="63">
        <f t="shared" si="356"/>
        <v>100</v>
      </c>
      <c r="AN675" s="63">
        <f t="shared" si="357"/>
        <v>1</v>
      </c>
      <c r="AO675" s="63">
        <f t="shared" si="358"/>
        <v>0</v>
      </c>
      <c r="AP675" s="63"/>
      <c r="AQ675" s="63">
        <f t="shared" si="359"/>
        <v>20</v>
      </c>
      <c r="AR675" s="63">
        <f t="shared" si="360"/>
        <v>1</v>
      </c>
      <c r="AS675" s="63">
        <f t="shared" si="361"/>
        <v>0</v>
      </c>
      <c r="AT675" s="63">
        <f t="shared" si="362"/>
        <v>0</v>
      </c>
      <c r="AU675" s="63">
        <f t="shared" si="363"/>
        <v>5</v>
      </c>
      <c r="AV675" s="63">
        <f t="shared" si="364"/>
        <v>1</v>
      </c>
      <c r="AW675" s="63">
        <f t="shared" si="365"/>
        <v>0</v>
      </c>
      <c r="AX675" s="63">
        <f t="shared" si="366"/>
        <v>0</v>
      </c>
      <c r="AY675" s="64">
        <f t="shared" si="367"/>
        <v>0.16676000000001068</v>
      </c>
      <c r="AZ675" s="65">
        <f t="shared" si="368"/>
        <v>125.16676000000001</v>
      </c>
      <c r="BA675" s="45"/>
      <c r="BB675" s="66">
        <f t="shared" si="369"/>
        <v>125.16676000000001</v>
      </c>
      <c r="BC675" s="62">
        <f t="shared" si="370"/>
        <v>25.166760000000011</v>
      </c>
      <c r="BD675" s="62">
        <f t="shared" si="371"/>
        <v>25.166760000000011</v>
      </c>
      <c r="BE675" s="62">
        <f t="shared" si="372"/>
        <v>5.1667600000000107</v>
      </c>
      <c r="BF675" s="62">
        <f t="shared" si="373"/>
        <v>5.1667600000000107</v>
      </c>
      <c r="BG675" s="62">
        <f t="shared" si="374"/>
        <v>0.16676000000001068</v>
      </c>
      <c r="BH675" s="62">
        <f t="shared" si="375"/>
        <v>0.16676000000001068</v>
      </c>
      <c r="BI675" s="62"/>
    </row>
    <row r="676" spans="1:61" ht="30" customHeight="1">
      <c r="A676" s="83">
        <v>664</v>
      </c>
      <c r="B676" s="50">
        <v>5881</v>
      </c>
      <c r="C676" s="84" t="s">
        <v>376</v>
      </c>
      <c r="D676" s="84" t="s">
        <v>858</v>
      </c>
      <c r="E676" s="85" t="s">
        <v>1301</v>
      </c>
      <c r="F676" s="68">
        <v>42371</v>
      </c>
      <c r="G676" s="51">
        <v>208</v>
      </c>
      <c r="H676" s="52">
        <v>26</v>
      </c>
      <c r="I676" s="53">
        <f t="shared" si="348"/>
        <v>208</v>
      </c>
      <c r="J676" s="86"/>
      <c r="K676" s="87">
        <f t="shared" si="349"/>
        <v>0</v>
      </c>
      <c r="L676" s="86"/>
      <c r="M676" s="88">
        <f t="shared" si="350"/>
        <v>0</v>
      </c>
      <c r="N676" s="89"/>
      <c r="O676" s="87">
        <f t="shared" si="351"/>
        <v>0</v>
      </c>
      <c r="P676" s="57">
        <v>0</v>
      </c>
      <c r="Q676" s="57">
        <v>0</v>
      </c>
      <c r="R676" s="54"/>
      <c r="S676" s="55">
        <v>10</v>
      </c>
      <c r="T676" s="56"/>
      <c r="U676" s="57">
        <f t="shared" si="352"/>
        <v>0</v>
      </c>
      <c r="V676" s="57">
        <v>9.2309999999999999</v>
      </c>
      <c r="W676" s="90">
        <v>7</v>
      </c>
      <c r="X676" s="56">
        <v>16</v>
      </c>
      <c r="Y676" s="91">
        <f t="shared" si="353"/>
        <v>16</v>
      </c>
      <c r="Z676" s="58"/>
      <c r="AA676" s="59"/>
      <c r="AB676" s="59">
        <v>0</v>
      </c>
      <c r="AC676" s="60">
        <f t="shared" si="354"/>
        <v>218.23099999999999</v>
      </c>
      <c r="AD676" s="60"/>
      <c r="AE676" s="61">
        <f t="shared" si="347"/>
        <v>4.3646200000000004</v>
      </c>
      <c r="AF676" s="61">
        <v>0</v>
      </c>
      <c r="AG676" s="61">
        <v>0</v>
      </c>
      <c r="AH676" s="92"/>
      <c r="AI676" s="112">
        <v>100</v>
      </c>
      <c r="AJ676" s="93">
        <f t="shared" si="355"/>
        <v>113.86637999999999</v>
      </c>
      <c r="AK676" s="94"/>
      <c r="AL676" s="62"/>
      <c r="AM676" s="63">
        <f t="shared" si="356"/>
        <v>100</v>
      </c>
      <c r="AN676" s="63">
        <f t="shared" si="357"/>
        <v>1</v>
      </c>
      <c r="AO676" s="63">
        <f t="shared" si="358"/>
        <v>0</v>
      </c>
      <c r="AP676" s="63"/>
      <c r="AQ676" s="63">
        <f t="shared" si="359"/>
        <v>0</v>
      </c>
      <c r="AR676" s="63">
        <f t="shared" si="360"/>
        <v>0</v>
      </c>
      <c r="AS676" s="63">
        <f t="shared" si="361"/>
        <v>10</v>
      </c>
      <c r="AT676" s="63">
        <f t="shared" si="362"/>
        <v>1</v>
      </c>
      <c r="AU676" s="63">
        <f t="shared" si="363"/>
        <v>0</v>
      </c>
      <c r="AV676" s="63">
        <f t="shared" si="364"/>
        <v>0</v>
      </c>
      <c r="AW676" s="63">
        <f t="shared" si="365"/>
        <v>3</v>
      </c>
      <c r="AX676" s="63">
        <f t="shared" si="366"/>
        <v>3</v>
      </c>
      <c r="AY676" s="64">
        <f t="shared" si="367"/>
        <v>0.86637999999999238</v>
      </c>
      <c r="AZ676" s="65">
        <f t="shared" si="368"/>
        <v>113.86637999999999</v>
      </c>
      <c r="BA676" s="45"/>
      <c r="BB676" s="66">
        <f t="shared" si="369"/>
        <v>113.86637999999999</v>
      </c>
      <c r="BC676" s="62">
        <f t="shared" si="370"/>
        <v>13.866379999999992</v>
      </c>
      <c r="BD676" s="62">
        <f t="shared" si="371"/>
        <v>13.866379999999992</v>
      </c>
      <c r="BE676" s="62">
        <f t="shared" si="372"/>
        <v>13.866379999999992</v>
      </c>
      <c r="BF676" s="62">
        <f t="shared" si="373"/>
        <v>3.8663799999999924</v>
      </c>
      <c r="BG676" s="62">
        <f t="shared" si="374"/>
        <v>3.8663799999999924</v>
      </c>
      <c r="BH676" s="62">
        <f t="shared" si="375"/>
        <v>0.86637999999999238</v>
      </c>
      <c r="BI676" s="62"/>
    </row>
    <row r="677" spans="1:61" ht="30" customHeight="1">
      <c r="A677" s="83">
        <v>665</v>
      </c>
      <c r="B677" s="50">
        <v>6562</v>
      </c>
      <c r="C677" s="84" t="s">
        <v>661</v>
      </c>
      <c r="D677" s="84" t="s">
        <v>371</v>
      </c>
      <c r="E677" s="85" t="s">
        <v>1301</v>
      </c>
      <c r="F677" s="68">
        <v>42705</v>
      </c>
      <c r="G677" s="51">
        <v>208</v>
      </c>
      <c r="H677" s="52">
        <v>26</v>
      </c>
      <c r="I677" s="53">
        <f t="shared" si="348"/>
        <v>208</v>
      </c>
      <c r="J677" s="86"/>
      <c r="K677" s="87">
        <f t="shared" si="349"/>
        <v>0</v>
      </c>
      <c r="L677" s="86"/>
      <c r="M677" s="88">
        <f t="shared" si="350"/>
        <v>0</v>
      </c>
      <c r="N677" s="89"/>
      <c r="O677" s="87">
        <f t="shared" si="351"/>
        <v>0</v>
      </c>
      <c r="P677" s="57">
        <v>0</v>
      </c>
      <c r="Q677" s="57">
        <v>0</v>
      </c>
      <c r="R677" s="54"/>
      <c r="S677" s="55">
        <v>9</v>
      </c>
      <c r="T677" s="56"/>
      <c r="U677" s="57">
        <f t="shared" si="352"/>
        <v>0</v>
      </c>
      <c r="V677" s="57">
        <v>9.7620000000000005</v>
      </c>
      <c r="W677" s="90">
        <v>7</v>
      </c>
      <c r="X677" s="56">
        <v>5</v>
      </c>
      <c r="Y677" s="91">
        <f t="shared" si="353"/>
        <v>5</v>
      </c>
      <c r="Z677" s="58"/>
      <c r="AA677" s="59"/>
      <c r="AB677" s="59">
        <v>0</v>
      </c>
      <c r="AC677" s="60">
        <f t="shared" si="354"/>
        <v>228.762</v>
      </c>
      <c r="AD677" s="60"/>
      <c r="AE677" s="61">
        <f t="shared" si="347"/>
        <v>4.57524</v>
      </c>
      <c r="AF677" s="61">
        <v>0</v>
      </c>
      <c r="AG677" s="61">
        <v>0</v>
      </c>
      <c r="AH677" s="92"/>
      <c r="AI677" s="112">
        <v>100</v>
      </c>
      <c r="AJ677" s="93">
        <f t="shared" si="355"/>
        <v>124.18675999999999</v>
      </c>
      <c r="AK677" s="94"/>
      <c r="AL677" s="62"/>
      <c r="AM677" s="63">
        <f t="shared" si="356"/>
        <v>100</v>
      </c>
      <c r="AN677" s="63">
        <f t="shared" si="357"/>
        <v>1</v>
      </c>
      <c r="AO677" s="63">
        <f t="shared" si="358"/>
        <v>0</v>
      </c>
      <c r="AP677" s="63"/>
      <c r="AQ677" s="63">
        <f t="shared" si="359"/>
        <v>20</v>
      </c>
      <c r="AR677" s="63">
        <f t="shared" si="360"/>
        <v>1</v>
      </c>
      <c r="AS677" s="63">
        <f t="shared" si="361"/>
        <v>0</v>
      </c>
      <c r="AT677" s="63">
        <f t="shared" si="362"/>
        <v>0</v>
      </c>
      <c r="AU677" s="63">
        <f t="shared" si="363"/>
        <v>0</v>
      </c>
      <c r="AV677" s="63">
        <f t="shared" si="364"/>
        <v>0</v>
      </c>
      <c r="AW677" s="63">
        <f t="shared" si="365"/>
        <v>4</v>
      </c>
      <c r="AX677" s="63">
        <f t="shared" si="366"/>
        <v>4</v>
      </c>
      <c r="AY677" s="64">
        <f t="shared" si="367"/>
        <v>0.18675999999999249</v>
      </c>
      <c r="AZ677" s="65">
        <f t="shared" si="368"/>
        <v>124.18675999999999</v>
      </c>
      <c r="BA677" s="45"/>
      <c r="BB677" s="66">
        <f t="shared" si="369"/>
        <v>124.18675999999999</v>
      </c>
      <c r="BC677" s="62">
        <f t="shared" si="370"/>
        <v>24.186759999999992</v>
      </c>
      <c r="BD677" s="62">
        <f t="shared" si="371"/>
        <v>24.186759999999992</v>
      </c>
      <c r="BE677" s="62">
        <f t="shared" si="372"/>
        <v>4.1867599999999925</v>
      </c>
      <c r="BF677" s="62">
        <f t="shared" si="373"/>
        <v>4.1867599999999925</v>
      </c>
      <c r="BG677" s="62">
        <f t="shared" si="374"/>
        <v>4.1867599999999925</v>
      </c>
      <c r="BH677" s="62">
        <f t="shared" si="375"/>
        <v>0.18675999999999249</v>
      </c>
      <c r="BI677" s="62"/>
    </row>
    <row r="678" spans="1:61" ht="30" customHeight="1">
      <c r="A678" s="83">
        <v>666</v>
      </c>
      <c r="B678" s="50" t="s">
        <v>1310</v>
      </c>
      <c r="C678" s="84" t="s">
        <v>730</v>
      </c>
      <c r="D678" s="84" t="s">
        <v>1311</v>
      </c>
      <c r="E678" s="85" t="s">
        <v>1301</v>
      </c>
      <c r="F678" s="68">
        <v>45261</v>
      </c>
      <c r="G678" s="51">
        <v>208</v>
      </c>
      <c r="H678" s="52">
        <v>26</v>
      </c>
      <c r="I678" s="53">
        <f t="shared" si="348"/>
        <v>208</v>
      </c>
      <c r="J678" s="86"/>
      <c r="K678" s="87">
        <f t="shared" si="349"/>
        <v>0</v>
      </c>
      <c r="L678" s="86"/>
      <c r="M678" s="88">
        <f t="shared" si="350"/>
        <v>0</v>
      </c>
      <c r="N678" s="89"/>
      <c r="O678" s="87">
        <f t="shared" si="351"/>
        <v>0</v>
      </c>
      <c r="P678" s="57">
        <v>0</v>
      </c>
      <c r="Q678" s="57">
        <v>0</v>
      </c>
      <c r="R678" s="54"/>
      <c r="S678" s="55">
        <v>2</v>
      </c>
      <c r="T678" s="56"/>
      <c r="U678" s="57">
        <f t="shared" si="352"/>
        <v>0</v>
      </c>
      <c r="V678" s="57">
        <v>0</v>
      </c>
      <c r="W678" s="90">
        <v>7</v>
      </c>
      <c r="X678" s="56">
        <v>20.74</v>
      </c>
      <c r="Y678" s="91">
        <f t="shared" si="353"/>
        <v>20.74</v>
      </c>
      <c r="Z678" s="58"/>
      <c r="AA678" s="59"/>
      <c r="AB678" s="59">
        <v>0</v>
      </c>
      <c r="AC678" s="60">
        <f t="shared" si="354"/>
        <v>196.26</v>
      </c>
      <c r="AD678" s="60"/>
      <c r="AE678" s="61">
        <f t="shared" si="347"/>
        <v>3.9251999999999998</v>
      </c>
      <c r="AF678" s="61">
        <v>0</v>
      </c>
      <c r="AG678" s="61">
        <v>0</v>
      </c>
      <c r="AH678" s="92"/>
      <c r="AI678" s="112">
        <v>100</v>
      </c>
      <c r="AJ678" s="93">
        <f t="shared" si="355"/>
        <v>92.334800000000001</v>
      </c>
      <c r="AK678" s="94"/>
      <c r="AL678" s="62"/>
      <c r="AM678" s="63">
        <f t="shared" si="356"/>
        <v>0</v>
      </c>
      <c r="AN678" s="63">
        <f t="shared" si="357"/>
        <v>0</v>
      </c>
      <c r="AO678" s="63">
        <f t="shared" si="358"/>
        <v>0</v>
      </c>
      <c r="AP678" s="63"/>
      <c r="AQ678" s="63">
        <f t="shared" si="359"/>
        <v>80</v>
      </c>
      <c r="AR678" s="63">
        <f t="shared" si="360"/>
        <v>4</v>
      </c>
      <c r="AS678" s="63">
        <f t="shared" si="361"/>
        <v>10</v>
      </c>
      <c r="AT678" s="63">
        <f t="shared" si="362"/>
        <v>1</v>
      </c>
      <c r="AU678" s="63">
        <f t="shared" si="363"/>
        <v>0</v>
      </c>
      <c r="AV678" s="63">
        <f t="shared" si="364"/>
        <v>0</v>
      </c>
      <c r="AW678" s="63">
        <f t="shared" si="365"/>
        <v>2</v>
      </c>
      <c r="AX678" s="63">
        <f t="shared" si="366"/>
        <v>2</v>
      </c>
      <c r="AY678" s="64">
        <f t="shared" si="367"/>
        <v>0.33480000000000132</v>
      </c>
      <c r="AZ678" s="65">
        <f t="shared" si="368"/>
        <v>92.334800000000001</v>
      </c>
      <c r="BA678" s="45"/>
      <c r="BB678" s="66">
        <f t="shared" si="369"/>
        <v>92.334800000000001</v>
      </c>
      <c r="BC678" s="62">
        <f t="shared" si="370"/>
        <v>92.334800000000001</v>
      </c>
      <c r="BD678" s="62">
        <f t="shared" si="371"/>
        <v>92.334800000000001</v>
      </c>
      <c r="BE678" s="62">
        <f t="shared" si="372"/>
        <v>12.334800000000001</v>
      </c>
      <c r="BF678" s="62">
        <f t="shared" si="373"/>
        <v>2.3348000000000013</v>
      </c>
      <c r="BG678" s="62">
        <f t="shared" si="374"/>
        <v>2.3348000000000013</v>
      </c>
      <c r="BH678" s="62">
        <f t="shared" si="375"/>
        <v>0.33480000000000132</v>
      </c>
      <c r="BI678" s="62"/>
    </row>
    <row r="679" spans="1:61" ht="30" customHeight="1">
      <c r="A679" s="83">
        <v>667</v>
      </c>
      <c r="B679" s="50" t="s">
        <v>1312</v>
      </c>
      <c r="C679" s="84" t="s">
        <v>141</v>
      </c>
      <c r="D679" s="84" t="s">
        <v>101</v>
      </c>
      <c r="E679" s="85" t="s">
        <v>1301</v>
      </c>
      <c r="F679" s="68">
        <v>45474</v>
      </c>
      <c r="G679" s="51">
        <v>208</v>
      </c>
      <c r="H679" s="52">
        <v>26</v>
      </c>
      <c r="I679" s="53">
        <f t="shared" si="348"/>
        <v>208</v>
      </c>
      <c r="J679" s="86"/>
      <c r="K679" s="87">
        <f t="shared" si="349"/>
        <v>0</v>
      </c>
      <c r="L679" s="86"/>
      <c r="M679" s="88">
        <f t="shared" si="350"/>
        <v>0</v>
      </c>
      <c r="N679" s="89"/>
      <c r="O679" s="87">
        <f t="shared" si="351"/>
        <v>0</v>
      </c>
      <c r="P679" s="57">
        <v>0</v>
      </c>
      <c r="Q679" s="57">
        <v>0</v>
      </c>
      <c r="R679" s="54"/>
      <c r="S679" s="55">
        <v>0</v>
      </c>
      <c r="T679" s="56"/>
      <c r="U679" s="57">
        <f t="shared" si="352"/>
        <v>0</v>
      </c>
      <c r="V679" s="57">
        <v>10</v>
      </c>
      <c r="W679" s="90">
        <v>7</v>
      </c>
      <c r="X679" s="56">
        <v>1.42</v>
      </c>
      <c r="Y679" s="91">
        <f t="shared" si="353"/>
        <v>1.42</v>
      </c>
      <c r="Z679" s="58"/>
      <c r="AA679" s="59"/>
      <c r="AB679" s="59">
        <v>0</v>
      </c>
      <c r="AC679" s="60">
        <f t="shared" si="354"/>
        <v>223.58</v>
      </c>
      <c r="AD679" s="60"/>
      <c r="AE679" s="61">
        <f t="shared" si="347"/>
        <v>4.4716000000000005</v>
      </c>
      <c r="AF679" s="61">
        <v>0</v>
      </c>
      <c r="AG679" s="61">
        <v>0</v>
      </c>
      <c r="AH679" s="92"/>
      <c r="AI679" s="112">
        <v>100</v>
      </c>
      <c r="AJ679" s="93">
        <f t="shared" si="355"/>
        <v>119.10840000000002</v>
      </c>
      <c r="AK679" s="94"/>
      <c r="AL679" s="62"/>
      <c r="AM679" s="63">
        <f t="shared" si="356"/>
        <v>100</v>
      </c>
      <c r="AN679" s="63">
        <f t="shared" si="357"/>
        <v>1</v>
      </c>
      <c r="AO679" s="63">
        <f t="shared" si="358"/>
        <v>0</v>
      </c>
      <c r="AP679" s="63"/>
      <c r="AQ679" s="63">
        <f t="shared" si="359"/>
        <v>0</v>
      </c>
      <c r="AR679" s="63">
        <f t="shared" si="360"/>
        <v>0</v>
      </c>
      <c r="AS679" s="63">
        <f t="shared" si="361"/>
        <v>10</v>
      </c>
      <c r="AT679" s="63">
        <f t="shared" si="362"/>
        <v>1</v>
      </c>
      <c r="AU679" s="63">
        <f t="shared" si="363"/>
        <v>5</v>
      </c>
      <c r="AV679" s="63">
        <f t="shared" si="364"/>
        <v>1</v>
      </c>
      <c r="AW679" s="63">
        <f t="shared" si="365"/>
        <v>4</v>
      </c>
      <c r="AX679" s="63">
        <f t="shared" si="366"/>
        <v>4</v>
      </c>
      <c r="AY679" s="64">
        <f t="shared" si="367"/>
        <v>0.10840000000001737</v>
      </c>
      <c r="AZ679" s="65">
        <f t="shared" si="368"/>
        <v>119.10840000000002</v>
      </c>
      <c r="BA679" s="45"/>
      <c r="BB679" s="66">
        <f t="shared" si="369"/>
        <v>119.10840000000002</v>
      </c>
      <c r="BC679" s="62">
        <f t="shared" si="370"/>
        <v>19.108400000000017</v>
      </c>
      <c r="BD679" s="62">
        <f t="shared" si="371"/>
        <v>19.108400000000017</v>
      </c>
      <c r="BE679" s="62">
        <f t="shared" si="372"/>
        <v>19.108400000000017</v>
      </c>
      <c r="BF679" s="62">
        <f t="shared" si="373"/>
        <v>9.1084000000000174</v>
      </c>
      <c r="BG679" s="62">
        <f t="shared" si="374"/>
        <v>4.1084000000000174</v>
      </c>
      <c r="BH679" s="62">
        <f t="shared" si="375"/>
        <v>0.10840000000001737</v>
      </c>
      <c r="BI679" s="62"/>
    </row>
    <row r="680" spans="1:61" ht="30" customHeight="1">
      <c r="A680" s="83">
        <v>668</v>
      </c>
      <c r="B680" s="50" t="s">
        <v>1313</v>
      </c>
      <c r="C680" s="84" t="s">
        <v>822</v>
      </c>
      <c r="D680" s="84" t="s">
        <v>404</v>
      </c>
      <c r="E680" s="85" t="s">
        <v>1301</v>
      </c>
      <c r="F680" s="68">
        <v>45474</v>
      </c>
      <c r="G680" s="51">
        <v>208</v>
      </c>
      <c r="H680" s="52">
        <v>26</v>
      </c>
      <c r="I680" s="53">
        <f t="shared" si="348"/>
        <v>208</v>
      </c>
      <c r="J680" s="86"/>
      <c r="K680" s="87">
        <f t="shared" si="349"/>
        <v>0</v>
      </c>
      <c r="L680" s="86"/>
      <c r="M680" s="88">
        <f t="shared" si="350"/>
        <v>0</v>
      </c>
      <c r="N680" s="89"/>
      <c r="O680" s="87">
        <f t="shared" si="351"/>
        <v>0</v>
      </c>
      <c r="P680" s="57">
        <v>0</v>
      </c>
      <c r="Q680" s="57">
        <v>0</v>
      </c>
      <c r="R680" s="54"/>
      <c r="S680" s="55">
        <v>0</v>
      </c>
      <c r="T680" s="56"/>
      <c r="U680" s="57">
        <f t="shared" si="352"/>
        <v>0</v>
      </c>
      <c r="V680" s="57">
        <v>10</v>
      </c>
      <c r="W680" s="90">
        <v>7</v>
      </c>
      <c r="X680" s="56">
        <v>1.58</v>
      </c>
      <c r="Y680" s="91">
        <f t="shared" si="353"/>
        <v>1.58</v>
      </c>
      <c r="Z680" s="58"/>
      <c r="AA680" s="59"/>
      <c r="AB680" s="59">
        <v>0</v>
      </c>
      <c r="AC680" s="60">
        <f t="shared" si="354"/>
        <v>223.42</v>
      </c>
      <c r="AD680" s="60"/>
      <c r="AE680" s="61">
        <f t="shared" si="347"/>
        <v>4.4683999999999999</v>
      </c>
      <c r="AF680" s="61">
        <v>0</v>
      </c>
      <c r="AG680" s="61">
        <v>0</v>
      </c>
      <c r="AH680" s="92"/>
      <c r="AI680" s="112">
        <v>100</v>
      </c>
      <c r="AJ680" s="93">
        <f t="shared" si="355"/>
        <v>118.95159999999998</v>
      </c>
      <c r="AK680" s="94"/>
      <c r="AL680" s="62"/>
      <c r="AM680" s="63">
        <f t="shared" si="356"/>
        <v>100</v>
      </c>
      <c r="AN680" s="63">
        <f t="shared" si="357"/>
        <v>1</v>
      </c>
      <c r="AO680" s="63">
        <f t="shared" si="358"/>
        <v>0</v>
      </c>
      <c r="AP680" s="63"/>
      <c r="AQ680" s="63">
        <f t="shared" si="359"/>
        <v>0</v>
      </c>
      <c r="AR680" s="63">
        <f t="shared" si="360"/>
        <v>0</v>
      </c>
      <c r="AS680" s="63">
        <f t="shared" si="361"/>
        <v>10</v>
      </c>
      <c r="AT680" s="63">
        <f t="shared" si="362"/>
        <v>1</v>
      </c>
      <c r="AU680" s="63">
        <f t="shared" si="363"/>
        <v>5</v>
      </c>
      <c r="AV680" s="63">
        <f t="shared" si="364"/>
        <v>1</v>
      </c>
      <c r="AW680" s="63">
        <f t="shared" si="365"/>
        <v>3</v>
      </c>
      <c r="AX680" s="63">
        <f t="shared" si="366"/>
        <v>3</v>
      </c>
      <c r="AY680" s="64">
        <f t="shared" si="367"/>
        <v>0.9515999999999849</v>
      </c>
      <c r="AZ680" s="65">
        <f t="shared" si="368"/>
        <v>118.95159999999998</v>
      </c>
      <c r="BA680" s="45"/>
      <c r="BB680" s="66">
        <f t="shared" si="369"/>
        <v>118.95159999999998</v>
      </c>
      <c r="BC680" s="62">
        <f t="shared" si="370"/>
        <v>18.951599999999985</v>
      </c>
      <c r="BD680" s="62">
        <f t="shared" si="371"/>
        <v>18.951599999999985</v>
      </c>
      <c r="BE680" s="62">
        <f t="shared" si="372"/>
        <v>18.951599999999985</v>
      </c>
      <c r="BF680" s="62">
        <f t="shared" si="373"/>
        <v>8.9515999999999849</v>
      </c>
      <c r="BG680" s="62">
        <f t="shared" si="374"/>
        <v>3.9515999999999849</v>
      </c>
      <c r="BH680" s="62">
        <f t="shared" si="375"/>
        <v>0.9515999999999849</v>
      </c>
      <c r="BI680" s="62"/>
    </row>
    <row r="681" spans="1:61" ht="30" customHeight="1">
      <c r="A681" s="83">
        <v>669</v>
      </c>
      <c r="B681" s="50" t="s">
        <v>1314</v>
      </c>
      <c r="C681" s="84" t="s">
        <v>928</v>
      </c>
      <c r="D681" s="84" t="s">
        <v>209</v>
      </c>
      <c r="E681" s="85" t="s">
        <v>1301</v>
      </c>
      <c r="F681" s="68">
        <v>45573</v>
      </c>
      <c r="G681" s="51">
        <v>208</v>
      </c>
      <c r="H681" s="52">
        <v>26</v>
      </c>
      <c r="I681" s="53">
        <f t="shared" si="348"/>
        <v>208</v>
      </c>
      <c r="J681" s="86"/>
      <c r="K681" s="87">
        <f t="shared" si="349"/>
        <v>0</v>
      </c>
      <c r="L681" s="86"/>
      <c r="M681" s="88">
        <f t="shared" si="350"/>
        <v>0</v>
      </c>
      <c r="N681" s="89"/>
      <c r="O681" s="87">
        <f t="shared" si="351"/>
        <v>0</v>
      </c>
      <c r="P681" s="57">
        <v>0</v>
      </c>
      <c r="Q681" s="57">
        <v>0</v>
      </c>
      <c r="R681" s="54"/>
      <c r="S681" s="55">
        <v>0</v>
      </c>
      <c r="T681" s="56"/>
      <c r="U681" s="57">
        <f t="shared" si="352"/>
        <v>0</v>
      </c>
      <c r="V681" s="57">
        <v>9.1809999999999992</v>
      </c>
      <c r="W681" s="90">
        <v>7</v>
      </c>
      <c r="X681" s="56">
        <v>17.010000000000002</v>
      </c>
      <c r="Y681" s="91">
        <f t="shared" si="353"/>
        <v>17.010000000000002</v>
      </c>
      <c r="Z681" s="58"/>
      <c r="AA681" s="59"/>
      <c r="AB681" s="59">
        <v>0</v>
      </c>
      <c r="AC681" s="60">
        <f t="shared" si="354"/>
        <v>207.17100000000002</v>
      </c>
      <c r="AD681" s="60"/>
      <c r="AE681" s="61">
        <f t="shared" si="347"/>
        <v>4.1434200000000008</v>
      </c>
      <c r="AF681" s="61">
        <v>0</v>
      </c>
      <c r="AG681" s="61">
        <v>0</v>
      </c>
      <c r="AH681" s="92"/>
      <c r="AI681" s="112">
        <v>100</v>
      </c>
      <c r="AJ681" s="93">
        <f t="shared" si="355"/>
        <v>103.02758000000003</v>
      </c>
      <c r="AK681" s="94"/>
      <c r="AL681" s="62"/>
      <c r="AM681" s="63">
        <f t="shared" si="356"/>
        <v>100</v>
      </c>
      <c r="AN681" s="63">
        <f t="shared" si="357"/>
        <v>1</v>
      </c>
      <c r="AO681" s="63">
        <f t="shared" si="358"/>
        <v>0</v>
      </c>
      <c r="AP681" s="63"/>
      <c r="AQ681" s="63">
        <f t="shared" si="359"/>
        <v>0</v>
      </c>
      <c r="AR681" s="63">
        <f t="shared" si="360"/>
        <v>0</v>
      </c>
      <c r="AS681" s="63">
        <f t="shared" si="361"/>
        <v>0</v>
      </c>
      <c r="AT681" s="63">
        <f t="shared" si="362"/>
        <v>0</v>
      </c>
      <c r="AU681" s="63">
        <f t="shared" si="363"/>
        <v>0</v>
      </c>
      <c r="AV681" s="63">
        <f t="shared" si="364"/>
        <v>0</v>
      </c>
      <c r="AW681" s="63">
        <f t="shared" si="365"/>
        <v>3</v>
      </c>
      <c r="AX681" s="63">
        <f t="shared" si="366"/>
        <v>3</v>
      </c>
      <c r="AY681" s="64">
        <f t="shared" si="367"/>
        <v>2.7580000000028804E-2</v>
      </c>
      <c r="AZ681" s="65">
        <f t="shared" si="368"/>
        <v>103.02758000000003</v>
      </c>
      <c r="BA681" s="45"/>
      <c r="BB681" s="66">
        <f t="shared" si="369"/>
        <v>103.02758000000003</v>
      </c>
      <c r="BC681" s="62">
        <f t="shared" si="370"/>
        <v>3.0275800000000288</v>
      </c>
      <c r="BD681" s="62">
        <f t="shared" si="371"/>
        <v>3.0275800000000288</v>
      </c>
      <c r="BE681" s="62">
        <f t="shared" si="372"/>
        <v>3.0275800000000288</v>
      </c>
      <c r="BF681" s="62">
        <f t="shared" si="373"/>
        <v>3.0275800000000288</v>
      </c>
      <c r="BG681" s="62">
        <f t="shared" si="374"/>
        <v>3.0275800000000288</v>
      </c>
      <c r="BH681" s="62">
        <f t="shared" si="375"/>
        <v>2.7580000000028804E-2</v>
      </c>
      <c r="BI681" s="62"/>
    </row>
    <row r="682" spans="1:61" ht="30" customHeight="1">
      <c r="A682" s="83">
        <v>670</v>
      </c>
      <c r="B682" s="50" t="s">
        <v>1315</v>
      </c>
      <c r="C682" s="84" t="s">
        <v>301</v>
      </c>
      <c r="D682" s="84" t="s">
        <v>243</v>
      </c>
      <c r="E682" s="85" t="s">
        <v>1301</v>
      </c>
      <c r="F682" s="68">
        <v>45597</v>
      </c>
      <c r="G682" s="51">
        <v>208</v>
      </c>
      <c r="H682" s="52">
        <v>26</v>
      </c>
      <c r="I682" s="53">
        <f t="shared" si="348"/>
        <v>208</v>
      </c>
      <c r="J682" s="86"/>
      <c r="K682" s="87">
        <f t="shared" si="349"/>
        <v>0</v>
      </c>
      <c r="L682" s="86"/>
      <c r="M682" s="88">
        <f t="shared" si="350"/>
        <v>0</v>
      </c>
      <c r="N682" s="89"/>
      <c r="O682" s="87">
        <f t="shared" si="351"/>
        <v>0</v>
      </c>
      <c r="P682" s="57">
        <v>0</v>
      </c>
      <c r="Q682" s="57">
        <v>0</v>
      </c>
      <c r="R682" s="54"/>
      <c r="S682" s="55">
        <v>0</v>
      </c>
      <c r="T682" s="56"/>
      <c r="U682" s="57">
        <f t="shared" si="352"/>
        <v>0</v>
      </c>
      <c r="V682" s="57">
        <v>9.6150000000000002</v>
      </c>
      <c r="W682" s="90">
        <v>7</v>
      </c>
      <c r="X682" s="56">
        <v>8</v>
      </c>
      <c r="Y682" s="91">
        <f t="shared" si="353"/>
        <v>8</v>
      </c>
      <c r="Z682" s="58"/>
      <c r="AA682" s="59"/>
      <c r="AB682" s="59">
        <v>0</v>
      </c>
      <c r="AC682" s="60">
        <f t="shared" si="354"/>
        <v>216.61500000000001</v>
      </c>
      <c r="AD682" s="60"/>
      <c r="AE682" s="61">
        <f t="shared" si="347"/>
        <v>4.3323</v>
      </c>
      <c r="AF682" s="61">
        <v>0</v>
      </c>
      <c r="AG682" s="61">
        <v>0</v>
      </c>
      <c r="AH682" s="92"/>
      <c r="AI682" s="112">
        <v>100</v>
      </c>
      <c r="AJ682" s="93">
        <f t="shared" si="355"/>
        <v>112.28270000000001</v>
      </c>
      <c r="AK682" s="94"/>
      <c r="AL682" s="62"/>
      <c r="AM682" s="63">
        <f t="shared" si="356"/>
        <v>100</v>
      </c>
      <c r="AN682" s="63">
        <f t="shared" si="357"/>
        <v>1</v>
      </c>
      <c r="AO682" s="63">
        <f t="shared" si="358"/>
        <v>0</v>
      </c>
      <c r="AP682" s="63"/>
      <c r="AQ682" s="63">
        <f t="shared" si="359"/>
        <v>0</v>
      </c>
      <c r="AR682" s="63">
        <f t="shared" si="360"/>
        <v>0</v>
      </c>
      <c r="AS682" s="63">
        <f t="shared" si="361"/>
        <v>10</v>
      </c>
      <c r="AT682" s="63">
        <f t="shared" si="362"/>
        <v>1</v>
      </c>
      <c r="AU682" s="63">
        <f t="shared" si="363"/>
        <v>0</v>
      </c>
      <c r="AV682" s="63">
        <f t="shared" si="364"/>
        <v>0</v>
      </c>
      <c r="AW682" s="63">
        <f t="shared" si="365"/>
        <v>2</v>
      </c>
      <c r="AX682" s="63">
        <f t="shared" si="366"/>
        <v>2</v>
      </c>
      <c r="AY682" s="64">
        <f t="shared" si="367"/>
        <v>0.2827000000000055</v>
      </c>
      <c r="AZ682" s="65">
        <f t="shared" si="368"/>
        <v>112.28270000000001</v>
      </c>
      <c r="BA682" s="45"/>
      <c r="BB682" s="66">
        <f t="shared" si="369"/>
        <v>112.28270000000001</v>
      </c>
      <c r="BC682" s="62">
        <f t="shared" si="370"/>
        <v>12.282700000000006</v>
      </c>
      <c r="BD682" s="62">
        <f t="shared" si="371"/>
        <v>12.282700000000006</v>
      </c>
      <c r="BE682" s="62">
        <f t="shared" si="372"/>
        <v>12.282700000000006</v>
      </c>
      <c r="BF682" s="62">
        <f t="shared" si="373"/>
        <v>2.2827000000000055</v>
      </c>
      <c r="BG682" s="62">
        <f t="shared" si="374"/>
        <v>2.2827000000000055</v>
      </c>
      <c r="BH682" s="62">
        <f t="shared" si="375"/>
        <v>0.2827000000000055</v>
      </c>
      <c r="BI682" s="62"/>
    </row>
    <row r="683" spans="1:61" ht="30" customHeight="1">
      <c r="A683" s="83">
        <v>671</v>
      </c>
      <c r="B683" s="50">
        <v>2986</v>
      </c>
      <c r="C683" s="84" t="s">
        <v>1317</v>
      </c>
      <c r="D683" s="84" t="s">
        <v>1318</v>
      </c>
      <c r="E683" s="85" t="s">
        <v>1316</v>
      </c>
      <c r="F683" s="68">
        <v>40848</v>
      </c>
      <c r="G683" s="51">
        <v>208</v>
      </c>
      <c r="H683" s="52">
        <v>26</v>
      </c>
      <c r="I683" s="53">
        <f>G683/IF(H683&gt;26,30,26)*H683</f>
        <v>208</v>
      </c>
      <c r="J683" s="86"/>
      <c r="K683" s="87">
        <f>G683/26/8*1.5*J683</f>
        <v>0</v>
      </c>
      <c r="L683" s="86"/>
      <c r="M683" s="88">
        <f>G683/26/8*2*L683</f>
        <v>0</v>
      </c>
      <c r="N683" s="89"/>
      <c r="O683" s="87">
        <f>(G683/26/8*2)*N683</f>
        <v>0</v>
      </c>
      <c r="P683" s="57">
        <v>0</v>
      </c>
      <c r="Q683" s="57">
        <v>0</v>
      </c>
      <c r="R683" s="54"/>
      <c r="S683" s="55">
        <v>11</v>
      </c>
      <c r="T683" s="56"/>
      <c r="U683" s="57">
        <f>G683/26*T683</f>
        <v>0</v>
      </c>
      <c r="V683" s="57">
        <v>0</v>
      </c>
      <c r="W683" s="90">
        <v>7</v>
      </c>
      <c r="X683" s="56">
        <v>16</v>
      </c>
      <c r="Y683" s="91">
        <f>G683/26/8*X683</f>
        <v>16</v>
      </c>
      <c r="Z683" s="58"/>
      <c r="AA683" s="59"/>
      <c r="AB683" s="59">
        <v>0</v>
      </c>
      <c r="AC683" s="60">
        <f>I683+K683+M683+O683+P683+Q683+R683+S683+U683+V683+W683-Y683-Z683-AA683+AB683</f>
        <v>210</v>
      </c>
      <c r="AD683" s="60"/>
      <c r="AE683" s="61">
        <f t="shared" si="347"/>
        <v>4.2</v>
      </c>
      <c r="AF683" s="61">
        <v>0</v>
      </c>
      <c r="AG683" s="61">
        <v>0</v>
      </c>
      <c r="AH683" s="92"/>
      <c r="AI683" s="112">
        <v>100</v>
      </c>
      <c r="AJ683" s="93">
        <f>AC683-AE683-AD683-AF683-AG683-AH683-AI683</f>
        <v>105.80000000000001</v>
      </c>
      <c r="AK683" s="94"/>
      <c r="AL683" s="62"/>
      <c r="AM683" s="63">
        <f>100*AN683</f>
        <v>100</v>
      </c>
      <c r="AN683" s="63">
        <f>INT(BB683/100)</f>
        <v>1</v>
      </c>
      <c r="AO683" s="63">
        <f>50*AP683</f>
        <v>0</v>
      </c>
      <c r="AP683" s="63"/>
      <c r="AQ683" s="63">
        <f>20*AR683</f>
        <v>0</v>
      </c>
      <c r="AR683" s="63">
        <f>INT(BD683/20)</f>
        <v>0</v>
      </c>
      <c r="AS683" s="63">
        <f>10*AT683</f>
        <v>0</v>
      </c>
      <c r="AT683" s="63">
        <f>INT(BE683/10)</f>
        <v>0</v>
      </c>
      <c r="AU683" s="63">
        <f>5*AV683</f>
        <v>5</v>
      </c>
      <c r="AV683" s="63">
        <f>INT(BF683/5)</f>
        <v>1</v>
      </c>
      <c r="AW683" s="63">
        <f>1*AX683</f>
        <v>0</v>
      </c>
      <c r="AX683" s="63">
        <f>INT(BG683/1)</f>
        <v>0</v>
      </c>
      <c r="AY683" s="64">
        <f>BH683</f>
        <v>0.80000000000001137</v>
      </c>
      <c r="AZ683" s="65">
        <f>AM683+AO683+AQ683+AS683+AU683+AW683+AY683</f>
        <v>105.80000000000001</v>
      </c>
      <c r="BA683" s="45"/>
      <c r="BB683" s="66">
        <f>AJ683-0</f>
        <v>105.80000000000001</v>
      </c>
      <c r="BC683" s="62">
        <f>BB683-AM683</f>
        <v>5.8000000000000114</v>
      </c>
      <c r="BD683" s="62">
        <f>BC683-AO683</f>
        <v>5.8000000000000114</v>
      </c>
      <c r="BE683" s="62">
        <f>BD683-AQ683</f>
        <v>5.8000000000000114</v>
      </c>
      <c r="BF683" s="62">
        <f>BE683-AS683</f>
        <v>5.8000000000000114</v>
      </c>
      <c r="BG683" s="62">
        <f>BF683-AU683</f>
        <v>0.80000000000001137</v>
      </c>
      <c r="BH683" s="62">
        <f>BG683-AW683</f>
        <v>0.80000000000001137</v>
      </c>
      <c r="BI683" s="62"/>
    </row>
    <row r="684" spans="1:61" ht="30" customHeight="1">
      <c r="A684" s="83">
        <v>672</v>
      </c>
      <c r="B684" s="50">
        <v>557</v>
      </c>
      <c r="C684" s="84" t="s">
        <v>709</v>
      </c>
      <c r="D684" s="84" t="s">
        <v>437</v>
      </c>
      <c r="E684" s="85" t="s">
        <v>1316</v>
      </c>
      <c r="F684" s="68">
        <v>36385</v>
      </c>
      <c r="G684" s="51">
        <v>208</v>
      </c>
      <c r="H684" s="52">
        <v>26</v>
      </c>
      <c r="I684" s="53">
        <f>G684/IF(H684&gt;26,30,26)*H684</f>
        <v>208</v>
      </c>
      <c r="J684" s="86"/>
      <c r="K684" s="87">
        <f>G684/26/8*1.5*J684</f>
        <v>0</v>
      </c>
      <c r="L684" s="86"/>
      <c r="M684" s="88">
        <f>G684/26/8*2*L684</f>
        <v>0</v>
      </c>
      <c r="N684" s="89"/>
      <c r="O684" s="87">
        <f>(G684/26/8*2)*N684</f>
        <v>0</v>
      </c>
      <c r="P684" s="57">
        <v>0</v>
      </c>
      <c r="Q684" s="57">
        <v>0</v>
      </c>
      <c r="R684" s="54"/>
      <c r="S684" s="55">
        <v>11</v>
      </c>
      <c r="T684" s="56"/>
      <c r="U684" s="57">
        <f>G684/26*T684</f>
        <v>0</v>
      </c>
      <c r="V684" s="57">
        <v>10</v>
      </c>
      <c r="W684" s="90">
        <v>7</v>
      </c>
      <c r="X684" s="56"/>
      <c r="Y684" s="91">
        <f>G684/26/8*X684</f>
        <v>0</v>
      </c>
      <c r="Z684" s="58"/>
      <c r="AA684" s="59"/>
      <c r="AB684" s="59">
        <v>0</v>
      </c>
      <c r="AC684" s="60">
        <f>I684+K684+M684+O684+P684+Q684+R684+S684+U684+V684+W684-Y684-Z684-AA684+AB684</f>
        <v>236</v>
      </c>
      <c r="AD684" s="60"/>
      <c r="AE684" s="61">
        <f t="shared" si="347"/>
        <v>4.72</v>
      </c>
      <c r="AF684" s="61">
        <v>0</v>
      </c>
      <c r="AG684" s="61">
        <v>0</v>
      </c>
      <c r="AH684" s="92"/>
      <c r="AI684" s="112">
        <v>100</v>
      </c>
      <c r="AJ684" s="93">
        <f>AC684-AE684-AD684-AF684-AG684-AH684-AI684</f>
        <v>131.28</v>
      </c>
      <c r="AK684" s="94"/>
      <c r="AL684" s="62"/>
      <c r="AM684" s="63">
        <f>100*AN684</f>
        <v>100</v>
      </c>
      <c r="AN684" s="63">
        <f>INT(BB684/100)</f>
        <v>1</v>
      </c>
      <c r="AO684" s="63">
        <f>50*AP684</f>
        <v>0</v>
      </c>
      <c r="AP684" s="63"/>
      <c r="AQ684" s="63">
        <f>20*AR684</f>
        <v>20</v>
      </c>
      <c r="AR684" s="63">
        <f>INT(BD684/20)</f>
        <v>1</v>
      </c>
      <c r="AS684" s="63">
        <f>10*AT684</f>
        <v>10</v>
      </c>
      <c r="AT684" s="63">
        <f>INT(BE684/10)</f>
        <v>1</v>
      </c>
      <c r="AU684" s="63">
        <f>5*AV684</f>
        <v>0</v>
      </c>
      <c r="AV684" s="63">
        <f>INT(BF684/5)</f>
        <v>0</v>
      </c>
      <c r="AW684" s="63">
        <f>1*AX684</f>
        <v>1</v>
      </c>
      <c r="AX684" s="63">
        <f>INT(BG684/1)</f>
        <v>1</v>
      </c>
      <c r="AY684" s="64">
        <f>BH684</f>
        <v>0.28000000000000114</v>
      </c>
      <c r="AZ684" s="65">
        <f>AM684+AO684+AQ684+AS684+AU684+AW684+AY684</f>
        <v>131.28</v>
      </c>
      <c r="BA684" s="45"/>
      <c r="BB684" s="66">
        <f>AJ684-0</f>
        <v>131.28</v>
      </c>
      <c r="BC684" s="62">
        <f>BB684-AM684</f>
        <v>31.28</v>
      </c>
      <c r="BD684" s="62">
        <f>BC684-AO684</f>
        <v>31.28</v>
      </c>
      <c r="BE684" s="62">
        <f>BD684-AQ684</f>
        <v>11.280000000000001</v>
      </c>
      <c r="BF684" s="62">
        <f>BE684-AS684</f>
        <v>1.2800000000000011</v>
      </c>
      <c r="BG684" s="62">
        <f>BF684-AU684</f>
        <v>1.2800000000000011</v>
      </c>
      <c r="BH684" s="62">
        <f>BG684-AW684</f>
        <v>0.28000000000000114</v>
      </c>
      <c r="BI684" s="62"/>
    </row>
    <row r="685" spans="1:61" ht="30" customHeight="1">
      <c r="A685" s="83">
        <v>673</v>
      </c>
      <c r="B685" s="50" t="s">
        <v>1319</v>
      </c>
      <c r="C685" s="84" t="s">
        <v>155</v>
      </c>
      <c r="D685" s="84" t="s">
        <v>1320</v>
      </c>
      <c r="E685" s="85" t="s">
        <v>1316</v>
      </c>
      <c r="F685" s="68">
        <v>45600</v>
      </c>
      <c r="G685" s="51">
        <v>208</v>
      </c>
      <c r="H685" s="52">
        <v>26</v>
      </c>
      <c r="I685" s="53">
        <f>G685/IF(H685&gt;26,30,26)*H685</f>
        <v>208</v>
      </c>
      <c r="J685" s="86"/>
      <c r="K685" s="87">
        <f>G685/26/8*1.5*J685</f>
        <v>0</v>
      </c>
      <c r="L685" s="86"/>
      <c r="M685" s="88">
        <f>G685/26/8*2*L685</f>
        <v>0</v>
      </c>
      <c r="N685" s="89"/>
      <c r="O685" s="87">
        <f>(G685/26/8*2)*N685</f>
        <v>0</v>
      </c>
      <c r="P685" s="57">
        <v>0</v>
      </c>
      <c r="Q685" s="57">
        <v>0</v>
      </c>
      <c r="R685" s="54"/>
      <c r="S685" s="55">
        <v>0</v>
      </c>
      <c r="T685" s="56"/>
      <c r="U685" s="57">
        <f>G685/26*T685</f>
        <v>0</v>
      </c>
      <c r="V685" s="57">
        <v>9.5649999999999995</v>
      </c>
      <c r="W685" s="90">
        <v>7</v>
      </c>
      <c r="X685" s="56">
        <v>9.07</v>
      </c>
      <c r="Y685" s="91">
        <f>G685/26/8*X685</f>
        <v>9.07</v>
      </c>
      <c r="Z685" s="58"/>
      <c r="AA685" s="59"/>
      <c r="AB685" s="59">
        <v>0</v>
      </c>
      <c r="AC685" s="60">
        <f>I685+K685+M685+O685+P685+Q685+R685+S685+U685+V685+W685-Y685-Z685-AA685+AB685</f>
        <v>215.495</v>
      </c>
      <c r="AD685" s="60"/>
      <c r="AE685" s="61">
        <f t="shared" si="347"/>
        <v>4.3098999999999998</v>
      </c>
      <c r="AF685" s="61">
        <v>0</v>
      </c>
      <c r="AG685" s="61">
        <v>0</v>
      </c>
      <c r="AH685" s="92"/>
      <c r="AI685" s="112">
        <v>100</v>
      </c>
      <c r="AJ685" s="93">
        <f>AC685-AE685-AD685-AF685-AG685-AH685-AI685</f>
        <v>111.18510000000001</v>
      </c>
      <c r="AK685" s="94"/>
      <c r="AL685" s="62"/>
      <c r="AM685" s="63">
        <f>100*AN685</f>
        <v>100</v>
      </c>
      <c r="AN685" s="63">
        <f>INT(BB685/100)</f>
        <v>1</v>
      </c>
      <c r="AO685" s="63">
        <f>50*AP685</f>
        <v>0</v>
      </c>
      <c r="AP685" s="63"/>
      <c r="AQ685" s="63">
        <f>20*AR685</f>
        <v>0</v>
      </c>
      <c r="AR685" s="63">
        <f>INT(BD685/20)</f>
        <v>0</v>
      </c>
      <c r="AS685" s="63">
        <f>10*AT685</f>
        <v>10</v>
      </c>
      <c r="AT685" s="63">
        <f>INT(BE685/10)</f>
        <v>1</v>
      </c>
      <c r="AU685" s="63">
        <f>5*AV685</f>
        <v>0</v>
      </c>
      <c r="AV685" s="63">
        <f>INT(BF685/5)</f>
        <v>0</v>
      </c>
      <c r="AW685" s="63">
        <f>1*AX685</f>
        <v>1</v>
      </c>
      <c r="AX685" s="63">
        <f>INT(BG685/1)</f>
        <v>1</v>
      </c>
      <c r="AY685" s="64">
        <f>BH685</f>
        <v>0.18510000000000559</v>
      </c>
      <c r="AZ685" s="65">
        <f>AM685+AO685+AQ685+AS685+AU685+AW685+AY685</f>
        <v>111.18510000000001</v>
      </c>
      <c r="BA685" s="45"/>
      <c r="BB685" s="66">
        <f>AJ685-0</f>
        <v>111.18510000000001</v>
      </c>
      <c r="BC685" s="62">
        <f>BB685-AM685</f>
        <v>11.185100000000006</v>
      </c>
      <c r="BD685" s="62">
        <f>BC685-AO685</f>
        <v>11.185100000000006</v>
      </c>
      <c r="BE685" s="62">
        <f>BD685-AQ685</f>
        <v>11.185100000000006</v>
      </c>
      <c r="BF685" s="62">
        <f>BE685-AS685</f>
        <v>1.1851000000000056</v>
      </c>
      <c r="BG685" s="62">
        <f>BF685-AU685</f>
        <v>1.1851000000000056</v>
      </c>
      <c r="BH685" s="62">
        <f>BG685-AW685</f>
        <v>0.18510000000000559</v>
      </c>
      <c r="BI685" s="62"/>
    </row>
    <row r="686" spans="1:61" ht="30" customHeight="1">
      <c r="A686" s="83">
        <v>674</v>
      </c>
      <c r="B686" s="50" t="s">
        <v>1321</v>
      </c>
      <c r="C686" s="84" t="s">
        <v>126</v>
      </c>
      <c r="D686" s="84" t="s">
        <v>1322</v>
      </c>
      <c r="E686" s="85" t="s">
        <v>1316</v>
      </c>
      <c r="F686" s="68">
        <v>45636</v>
      </c>
      <c r="G686" s="51">
        <v>208</v>
      </c>
      <c r="H686" s="52">
        <v>26</v>
      </c>
      <c r="I686" s="53">
        <f>G686/IF(H686&gt;26,30,26)*H686</f>
        <v>208</v>
      </c>
      <c r="J686" s="86"/>
      <c r="K686" s="87">
        <f>G686/26/8*1.5*J686</f>
        <v>0</v>
      </c>
      <c r="L686" s="86"/>
      <c r="M686" s="88">
        <f>G686/26/8*2*L686</f>
        <v>0</v>
      </c>
      <c r="N686" s="89"/>
      <c r="O686" s="87">
        <f>(G686/26/8*2)*N686</f>
        <v>0</v>
      </c>
      <c r="P686" s="57">
        <v>0</v>
      </c>
      <c r="Q686" s="57">
        <v>0</v>
      </c>
      <c r="R686" s="54"/>
      <c r="S686" s="55">
        <v>0</v>
      </c>
      <c r="T686" s="56"/>
      <c r="U686" s="57">
        <f>G686/26*T686</f>
        <v>0</v>
      </c>
      <c r="V686" s="57">
        <v>0</v>
      </c>
      <c r="W686" s="90">
        <v>7</v>
      </c>
      <c r="X686" s="56">
        <v>27.7</v>
      </c>
      <c r="Y686" s="91">
        <f>G686/26/8*X686</f>
        <v>27.7</v>
      </c>
      <c r="Z686" s="58"/>
      <c r="AA686" s="59"/>
      <c r="AB686" s="59">
        <v>0</v>
      </c>
      <c r="AC686" s="60">
        <f>I686+K686+M686+O686+P686+Q686+R686+S686+U686+V686+W686-Y686-Z686-AA686+AB686</f>
        <v>187.3</v>
      </c>
      <c r="AD686" s="60"/>
      <c r="AE686" s="61">
        <f t="shared" si="347"/>
        <v>3.7460000000000004</v>
      </c>
      <c r="AF686" s="61">
        <v>0</v>
      </c>
      <c r="AG686" s="61">
        <v>0</v>
      </c>
      <c r="AH686" s="92"/>
      <c r="AI686" s="112">
        <v>100</v>
      </c>
      <c r="AJ686" s="93">
        <f>AC686-AE686-AD686-AF686-AG686-AH686-AI686</f>
        <v>83.554000000000002</v>
      </c>
      <c r="AK686" s="94"/>
      <c r="AL686" s="62"/>
      <c r="AM686" s="63">
        <f>100*AN686</f>
        <v>0</v>
      </c>
      <c r="AN686" s="63">
        <f>INT(BB686/100)</f>
        <v>0</v>
      </c>
      <c r="AO686" s="63">
        <f>50*AP686</f>
        <v>0</v>
      </c>
      <c r="AP686" s="63"/>
      <c r="AQ686" s="63">
        <f>20*AR686</f>
        <v>80</v>
      </c>
      <c r="AR686" s="63">
        <f>INT(BD686/20)</f>
        <v>4</v>
      </c>
      <c r="AS686" s="63">
        <f>10*AT686</f>
        <v>0</v>
      </c>
      <c r="AT686" s="63">
        <f>INT(BE686/10)</f>
        <v>0</v>
      </c>
      <c r="AU686" s="63">
        <f>5*AV686</f>
        <v>0</v>
      </c>
      <c r="AV686" s="63">
        <f>INT(BF686/5)</f>
        <v>0</v>
      </c>
      <c r="AW686" s="63">
        <f>1*AX686</f>
        <v>3</v>
      </c>
      <c r="AX686" s="63">
        <f>INT(BG686/1)</f>
        <v>3</v>
      </c>
      <c r="AY686" s="64">
        <f>BH686</f>
        <v>0.55400000000000205</v>
      </c>
      <c r="AZ686" s="65">
        <f>AM686+AO686+AQ686+AS686+AU686+AW686+AY686</f>
        <v>83.554000000000002</v>
      </c>
      <c r="BA686" s="45"/>
      <c r="BB686" s="66">
        <f>AJ686-0</f>
        <v>83.554000000000002</v>
      </c>
      <c r="BC686" s="62">
        <f>BB686-AM686</f>
        <v>83.554000000000002</v>
      </c>
      <c r="BD686" s="62">
        <f>BC686-AO686</f>
        <v>83.554000000000002</v>
      </c>
      <c r="BE686" s="62">
        <f>BD686-AQ686</f>
        <v>3.554000000000002</v>
      </c>
      <c r="BF686" s="62">
        <f>BE686-AS686</f>
        <v>3.554000000000002</v>
      </c>
      <c r="BG686" s="62">
        <f>BF686-AU686</f>
        <v>3.554000000000002</v>
      </c>
      <c r="BH686" s="62">
        <f>BG686-AW686</f>
        <v>0.55400000000000205</v>
      </c>
      <c r="BI686" s="62"/>
    </row>
    <row r="687" spans="1:61" ht="30" customHeight="1">
      <c r="A687" s="83">
        <v>675</v>
      </c>
      <c r="B687" s="50">
        <v>10559</v>
      </c>
      <c r="C687" s="84" t="s">
        <v>1324</v>
      </c>
      <c r="D687" s="84" t="s">
        <v>542</v>
      </c>
      <c r="E687" s="85" t="s">
        <v>1323</v>
      </c>
      <c r="F687" s="68">
        <v>44440</v>
      </c>
      <c r="G687" s="51">
        <v>208</v>
      </c>
      <c r="H687" s="52">
        <v>26</v>
      </c>
      <c r="I687" s="53">
        <f t="shared" ref="I687:I738" si="376">G687/IF(H687&gt;26,30,26)*H687</f>
        <v>208</v>
      </c>
      <c r="J687" s="86"/>
      <c r="K687" s="87">
        <f t="shared" ref="K687:K738" si="377">G687/26/8*1.5*J687</f>
        <v>0</v>
      </c>
      <c r="L687" s="86"/>
      <c r="M687" s="88">
        <f t="shared" ref="M687:M738" si="378">G687/26/8*2*L687</f>
        <v>0</v>
      </c>
      <c r="N687" s="89"/>
      <c r="O687" s="87">
        <f t="shared" ref="O687:O738" si="379">(G687/26/8*2)*N687</f>
        <v>0</v>
      </c>
      <c r="P687" s="57">
        <v>0</v>
      </c>
      <c r="Q687" s="57">
        <v>0</v>
      </c>
      <c r="R687" s="54"/>
      <c r="S687" s="55">
        <v>4</v>
      </c>
      <c r="T687" s="56"/>
      <c r="U687" s="57">
        <f t="shared" ref="U687:U738" si="380">G687/26*T687</f>
        <v>0</v>
      </c>
      <c r="V687" s="57">
        <v>10</v>
      </c>
      <c r="W687" s="90">
        <v>7</v>
      </c>
      <c r="X687" s="56"/>
      <c r="Y687" s="91">
        <f t="shared" ref="Y687:Y738" si="381">G687/26/8*X687</f>
        <v>0</v>
      </c>
      <c r="Z687" s="58"/>
      <c r="AA687" s="59"/>
      <c r="AB687" s="59">
        <v>0</v>
      </c>
      <c r="AC687" s="60">
        <f t="shared" ref="AC687:AC738" si="382">I687+K687+M687+O687+P687+Q687+R687+S687+U687+V687+W687-Y687-Z687-AA687+AB687</f>
        <v>229</v>
      </c>
      <c r="AD687" s="60"/>
      <c r="AE687" s="61">
        <f t="shared" si="347"/>
        <v>4.58</v>
      </c>
      <c r="AF687" s="61">
        <v>0</v>
      </c>
      <c r="AG687" s="61">
        <v>0</v>
      </c>
      <c r="AH687" s="92"/>
      <c r="AI687" s="112">
        <v>100</v>
      </c>
      <c r="AJ687" s="93">
        <f t="shared" ref="AJ687:AJ738" si="383">AC687-AE687-AD687-AF687-AG687-AH687-AI687</f>
        <v>124.41999999999999</v>
      </c>
      <c r="AK687" s="94"/>
      <c r="AL687" s="62"/>
      <c r="AM687" s="63">
        <f t="shared" ref="AM687:AM738" si="384">100*AN687</f>
        <v>100</v>
      </c>
      <c r="AN687" s="63">
        <f t="shared" ref="AN687:AN738" si="385">INT(BB687/100)</f>
        <v>1</v>
      </c>
      <c r="AO687" s="63">
        <f t="shared" ref="AO687:AO738" si="386">50*AP687</f>
        <v>0</v>
      </c>
      <c r="AP687" s="63"/>
      <c r="AQ687" s="63">
        <f t="shared" ref="AQ687:AQ738" si="387">20*AR687</f>
        <v>20</v>
      </c>
      <c r="AR687" s="63">
        <f t="shared" ref="AR687:AR738" si="388">INT(BD687/20)</f>
        <v>1</v>
      </c>
      <c r="AS687" s="63">
        <f t="shared" ref="AS687:AS738" si="389">10*AT687</f>
        <v>0</v>
      </c>
      <c r="AT687" s="63">
        <f t="shared" ref="AT687:AT738" si="390">INT(BE687/10)</f>
        <v>0</v>
      </c>
      <c r="AU687" s="63">
        <f t="shared" ref="AU687:AU738" si="391">5*AV687</f>
        <v>0</v>
      </c>
      <c r="AV687" s="63">
        <f t="shared" ref="AV687:AV738" si="392">INT(BF687/5)</f>
        <v>0</v>
      </c>
      <c r="AW687" s="63">
        <f t="shared" ref="AW687:AW738" si="393">1*AX687</f>
        <v>4</v>
      </c>
      <c r="AX687" s="63">
        <f t="shared" ref="AX687:AX738" si="394">INT(BG687/1)</f>
        <v>4</v>
      </c>
      <c r="AY687" s="64">
        <f t="shared" ref="AY687:AY738" si="395">BH687</f>
        <v>0.41999999999998749</v>
      </c>
      <c r="AZ687" s="65">
        <f t="shared" ref="AZ687:AZ738" si="396">AM687+AO687+AQ687+AS687+AU687+AW687+AY687</f>
        <v>124.41999999999999</v>
      </c>
      <c r="BA687" s="45"/>
      <c r="BB687" s="66">
        <f t="shared" ref="BB687:BB738" si="397">AJ687-0</f>
        <v>124.41999999999999</v>
      </c>
      <c r="BC687" s="62">
        <f t="shared" ref="BC687:BC738" si="398">BB687-AM687</f>
        <v>24.419999999999987</v>
      </c>
      <c r="BD687" s="62">
        <f t="shared" ref="BD687:BD738" si="399">BC687-AO687</f>
        <v>24.419999999999987</v>
      </c>
      <c r="BE687" s="62">
        <f t="shared" ref="BE687:BE738" si="400">BD687-AQ687</f>
        <v>4.4199999999999875</v>
      </c>
      <c r="BF687" s="62">
        <f t="shared" ref="BF687:BF738" si="401">BE687-AS687</f>
        <v>4.4199999999999875</v>
      </c>
      <c r="BG687" s="62">
        <f t="shared" ref="BG687:BG738" si="402">BF687-AU687</f>
        <v>4.4199999999999875</v>
      </c>
      <c r="BH687" s="62">
        <f t="shared" ref="BH687:BH738" si="403">BG687-AW687</f>
        <v>0.41999999999998749</v>
      </c>
      <c r="BI687" s="62"/>
    </row>
    <row r="688" spans="1:61" ht="30" customHeight="1">
      <c r="A688" s="83">
        <v>676</v>
      </c>
      <c r="B688" s="50">
        <v>11156</v>
      </c>
      <c r="C688" s="84" t="s">
        <v>962</v>
      </c>
      <c r="D688" s="84" t="s">
        <v>1325</v>
      </c>
      <c r="E688" s="85" t="s">
        <v>1323</v>
      </c>
      <c r="F688" s="68">
        <v>44562</v>
      </c>
      <c r="G688" s="51">
        <v>208</v>
      </c>
      <c r="H688" s="52">
        <v>26</v>
      </c>
      <c r="I688" s="53">
        <f t="shared" si="376"/>
        <v>208</v>
      </c>
      <c r="J688" s="86"/>
      <c r="K688" s="87">
        <f t="shared" si="377"/>
        <v>0</v>
      </c>
      <c r="L688" s="86"/>
      <c r="M688" s="88">
        <f t="shared" si="378"/>
        <v>0</v>
      </c>
      <c r="N688" s="89"/>
      <c r="O688" s="87">
        <f t="shared" si="379"/>
        <v>0</v>
      </c>
      <c r="P688" s="57">
        <v>0</v>
      </c>
      <c r="Q688" s="57">
        <v>0</v>
      </c>
      <c r="R688" s="54"/>
      <c r="S688" s="55">
        <v>4</v>
      </c>
      <c r="T688" s="56"/>
      <c r="U688" s="57">
        <f t="shared" si="380"/>
        <v>0</v>
      </c>
      <c r="V688" s="57">
        <v>10</v>
      </c>
      <c r="W688" s="90">
        <v>7</v>
      </c>
      <c r="X688" s="56"/>
      <c r="Y688" s="91">
        <f t="shared" si="381"/>
        <v>0</v>
      </c>
      <c r="Z688" s="58"/>
      <c r="AA688" s="59"/>
      <c r="AB688" s="59">
        <v>0</v>
      </c>
      <c r="AC688" s="60">
        <f t="shared" si="382"/>
        <v>229</v>
      </c>
      <c r="AD688" s="60"/>
      <c r="AE688" s="61">
        <f t="shared" si="347"/>
        <v>4.58</v>
      </c>
      <c r="AF688" s="61">
        <v>0</v>
      </c>
      <c r="AG688" s="61">
        <v>0</v>
      </c>
      <c r="AH688" s="92"/>
      <c r="AI688" s="112">
        <v>100</v>
      </c>
      <c r="AJ688" s="93">
        <f t="shared" si="383"/>
        <v>124.41999999999999</v>
      </c>
      <c r="AK688" s="94"/>
      <c r="AL688" s="62"/>
      <c r="AM688" s="63">
        <f t="shared" si="384"/>
        <v>100</v>
      </c>
      <c r="AN688" s="63">
        <f t="shared" si="385"/>
        <v>1</v>
      </c>
      <c r="AO688" s="63">
        <f t="shared" si="386"/>
        <v>0</v>
      </c>
      <c r="AP688" s="63"/>
      <c r="AQ688" s="63">
        <f t="shared" si="387"/>
        <v>20</v>
      </c>
      <c r="AR688" s="63">
        <f t="shared" si="388"/>
        <v>1</v>
      </c>
      <c r="AS688" s="63">
        <f t="shared" si="389"/>
        <v>0</v>
      </c>
      <c r="AT688" s="63">
        <f t="shared" si="390"/>
        <v>0</v>
      </c>
      <c r="AU688" s="63">
        <f t="shared" si="391"/>
        <v>0</v>
      </c>
      <c r="AV688" s="63">
        <f t="shared" si="392"/>
        <v>0</v>
      </c>
      <c r="AW688" s="63">
        <f t="shared" si="393"/>
        <v>4</v>
      </c>
      <c r="AX688" s="63">
        <f t="shared" si="394"/>
        <v>4</v>
      </c>
      <c r="AY688" s="64">
        <f t="shared" si="395"/>
        <v>0.41999999999998749</v>
      </c>
      <c r="AZ688" s="65">
        <f t="shared" si="396"/>
        <v>124.41999999999999</v>
      </c>
      <c r="BA688" s="45"/>
      <c r="BB688" s="66">
        <f t="shared" si="397"/>
        <v>124.41999999999999</v>
      </c>
      <c r="BC688" s="62">
        <f t="shared" si="398"/>
        <v>24.419999999999987</v>
      </c>
      <c r="BD688" s="62">
        <f t="shared" si="399"/>
        <v>24.419999999999987</v>
      </c>
      <c r="BE688" s="62">
        <f t="shared" si="400"/>
        <v>4.4199999999999875</v>
      </c>
      <c r="BF688" s="62">
        <f t="shared" si="401"/>
        <v>4.4199999999999875</v>
      </c>
      <c r="BG688" s="62">
        <f t="shared" si="402"/>
        <v>4.4199999999999875</v>
      </c>
      <c r="BH688" s="62">
        <f t="shared" si="403"/>
        <v>0.41999999999998749</v>
      </c>
      <c r="BI688" s="62"/>
    </row>
    <row r="689" spans="1:61" ht="30" customHeight="1">
      <c r="A689" s="83">
        <v>677</v>
      </c>
      <c r="B689" s="50">
        <v>4722</v>
      </c>
      <c r="C689" s="84" t="s">
        <v>1280</v>
      </c>
      <c r="D689" s="84" t="s">
        <v>1326</v>
      </c>
      <c r="E689" s="85" t="s">
        <v>1323</v>
      </c>
      <c r="F689" s="68">
        <v>41913</v>
      </c>
      <c r="G689" s="51">
        <v>208</v>
      </c>
      <c r="H689" s="52">
        <v>26</v>
      </c>
      <c r="I689" s="53">
        <f t="shared" si="376"/>
        <v>208</v>
      </c>
      <c r="J689" s="86"/>
      <c r="K689" s="87">
        <f t="shared" si="377"/>
        <v>0</v>
      </c>
      <c r="L689" s="86"/>
      <c r="M689" s="88">
        <f t="shared" si="378"/>
        <v>0</v>
      </c>
      <c r="N689" s="89"/>
      <c r="O689" s="87">
        <f t="shared" si="379"/>
        <v>0</v>
      </c>
      <c r="P689" s="57">
        <v>0</v>
      </c>
      <c r="Q689" s="57">
        <v>0</v>
      </c>
      <c r="R689" s="54"/>
      <c r="S689" s="55">
        <v>11</v>
      </c>
      <c r="T689" s="56"/>
      <c r="U689" s="57">
        <f t="shared" si="380"/>
        <v>0</v>
      </c>
      <c r="V689" s="57">
        <v>10</v>
      </c>
      <c r="W689" s="90">
        <v>7</v>
      </c>
      <c r="X689" s="56">
        <v>1.0900000000000001</v>
      </c>
      <c r="Y689" s="91">
        <f t="shared" si="381"/>
        <v>1.0900000000000001</v>
      </c>
      <c r="Z689" s="58"/>
      <c r="AA689" s="59"/>
      <c r="AB689" s="59">
        <v>0</v>
      </c>
      <c r="AC689" s="60">
        <f t="shared" si="382"/>
        <v>234.91</v>
      </c>
      <c r="AD689" s="60"/>
      <c r="AE689" s="61">
        <f t="shared" si="347"/>
        <v>4.6981999999999999</v>
      </c>
      <c r="AF689" s="61">
        <v>0</v>
      </c>
      <c r="AG689" s="61">
        <v>0</v>
      </c>
      <c r="AH689" s="92">
        <v>0.5</v>
      </c>
      <c r="AI689" s="112">
        <v>100</v>
      </c>
      <c r="AJ689" s="93">
        <f t="shared" si="383"/>
        <v>129.71179999999998</v>
      </c>
      <c r="AK689" s="94"/>
      <c r="AL689" s="62"/>
      <c r="AM689" s="63">
        <f t="shared" si="384"/>
        <v>100</v>
      </c>
      <c r="AN689" s="63">
        <f t="shared" si="385"/>
        <v>1</v>
      </c>
      <c r="AO689" s="63">
        <f t="shared" si="386"/>
        <v>0</v>
      </c>
      <c r="AP689" s="63"/>
      <c r="AQ689" s="63">
        <f t="shared" si="387"/>
        <v>20</v>
      </c>
      <c r="AR689" s="63">
        <f t="shared" si="388"/>
        <v>1</v>
      </c>
      <c r="AS689" s="63">
        <f t="shared" si="389"/>
        <v>0</v>
      </c>
      <c r="AT689" s="63">
        <f t="shared" si="390"/>
        <v>0</v>
      </c>
      <c r="AU689" s="63">
        <f t="shared" si="391"/>
        <v>5</v>
      </c>
      <c r="AV689" s="63">
        <f t="shared" si="392"/>
        <v>1</v>
      </c>
      <c r="AW689" s="63">
        <f t="shared" si="393"/>
        <v>4</v>
      </c>
      <c r="AX689" s="63">
        <f t="shared" si="394"/>
        <v>4</v>
      </c>
      <c r="AY689" s="64">
        <f t="shared" si="395"/>
        <v>0.71179999999998245</v>
      </c>
      <c r="AZ689" s="65">
        <f t="shared" si="396"/>
        <v>129.71179999999998</v>
      </c>
      <c r="BA689" s="45"/>
      <c r="BB689" s="66">
        <f t="shared" si="397"/>
        <v>129.71179999999998</v>
      </c>
      <c r="BC689" s="62">
        <f t="shared" si="398"/>
        <v>29.711799999999982</v>
      </c>
      <c r="BD689" s="62">
        <f t="shared" si="399"/>
        <v>29.711799999999982</v>
      </c>
      <c r="BE689" s="62">
        <f t="shared" si="400"/>
        <v>9.7117999999999824</v>
      </c>
      <c r="BF689" s="62">
        <f t="shared" si="401"/>
        <v>9.7117999999999824</v>
      </c>
      <c r="BG689" s="62">
        <f t="shared" si="402"/>
        <v>4.7117999999999824</v>
      </c>
      <c r="BH689" s="62">
        <f t="shared" si="403"/>
        <v>0.71179999999998245</v>
      </c>
      <c r="BI689" s="62"/>
    </row>
    <row r="690" spans="1:61" ht="30" customHeight="1">
      <c r="A690" s="83">
        <v>678</v>
      </c>
      <c r="B690" s="50" t="s">
        <v>1327</v>
      </c>
      <c r="C690" s="84" t="s">
        <v>1328</v>
      </c>
      <c r="D690" s="84" t="s">
        <v>101</v>
      </c>
      <c r="E690" s="85" t="s">
        <v>1323</v>
      </c>
      <c r="F690" s="68">
        <v>45170</v>
      </c>
      <c r="G690" s="51">
        <v>208</v>
      </c>
      <c r="H690" s="52">
        <v>26</v>
      </c>
      <c r="I690" s="53">
        <f t="shared" si="376"/>
        <v>208</v>
      </c>
      <c r="J690" s="86"/>
      <c r="K690" s="87">
        <f t="shared" si="377"/>
        <v>0</v>
      </c>
      <c r="L690" s="86"/>
      <c r="M690" s="88">
        <f t="shared" si="378"/>
        <v>0</v>
      </c>
      <c r="N690" s="89"/>
      <c r="O690" s="87">
        <f t="shared" si="379"/>
        <v>0</v>
      </c>
      <c r="P690" s="57">
        <v>0</v>
      </c>
      <c r="Q690" s="57">
        <v>0</v>
      </c>
      <c r="R690" s="54"/>
      <c r="S690" s="55">
        <v>2</v>
      </c>
      <c r="T690" s="56"/>
      <c r="U690" s="57">
        <f t="shared" si="380"/>
        <v>0</v>
      </c>
      <c r="V690" s="57">
        <v>9.7080000000000002</v>
      </c>
      <c r="W690" s="90">
        <v>7</v>
      </c>
      <c r="X690" s="56">
        <v>6.1</v>
      </c>
      <c r="Y690" s="91">
        <f t="shared" si="381"/>
        <v>6.1</v>
      </c>
      <c r="Z690" s="58"/>
      <c r="AA690" s="59"/>
      <c r="AB690" s="59">
        <v>0</v>
      </c>
      <c r="AC690" s="60">
        <f t="shared" si="382"/>
        <v>220.608</v>
      </c>
      <c r="AD690" s="60"/>
      <c r="AE690" s="61">
        <f t="shared" si="347"/>
        <v>4.4121600000000001</v>
      </c>
      <c r="AF690" s="61">
        <v>0</v>
      </c>
      <c r="AG690" s="61">
        <v>0</v>
      </c>
      <c r="AH690" s="92"/>
      <c r="AI690" s="112">
        <v>100</v>
      </c>
      <c r="AJ690" s="93">
        <f t="shared" si="383"/>
        <v>116.19584</v>
      </c>
      <c r="AK690" s="94"/>
      <c r="AL690" s="62"/>
      <c r="AM690" s="63">
        <f t="shared" si="384"/>
        <v>100</v>
      </c>
      <c r="AN690" s="63">
        <f t="shared" si="385"/>
        <v>1</v>
      </c>
      <c r="AO690" s="63">
        <f t="shared" si="386"/>
        <v>0</v>
      </c>
      <c r="AP690" s="63"/>
      <c r="AQ690" s="63">
        <f t="shared" si="387"/>
        <v>0</v>
      </c>
      <c r="AR690" s="63">
        <f t="shared" si="388"/>
        <v>0</v>
      </c>
      <c r="AS690" s="63">
        <f t="shared" si="389"/>
        <v>10</v>
      </c>
      <c r="AT690" s="63">
        <f t="shared" si="390"/>
        <v>1</v>
      </c>
      <c r="AU690" s="63">
        <f t="shared" si="391"/>
        <v>5</v>
      </c>
      <c r="AV690" s="63">
        <f t="shared" si="392"/>
        <v>1</v>
      </c>
      <c r="AW690" s="63">
        <f t="shared" si="393"/>
        <v>1</v>
      </c>
      <c r="AX690" s="63">
        <f t="shared" si="394"/>
        <v>1</v>
      </c>
      <c r="AY690" s="64">
        <f t="shared" si="395"/>
        <v>0.19584000000000401</v>
      </c>
      <c r="AZ690" s="65">
        <f t="shared" si="396"/>
        <v>116.19584</v>
      </c>
      <c r="BA690" s="45"/>
      <c r="BB690" s="66">
        <f t="shared" si="397"/>
        <v>116.19584</v>
      </c>
      <c r="BC690" s="62">
        <f t="shared" si="398"/>
        <v>16.195840000000004</v>
      </c>
      <c r="BD690" s="62">
        <f t="shared" si="399"/>
        <v>16.195840000000004</v>
      </c>
      <c r="BE690" s="62">
        <f t="shared" si="400"/>
        <v>16.195840000000004</v>
      </c>
      <c r="BF690" s="62">
        <f t="shared" si="401"/>
        <v>6.195840000000004</v>
      </c>
      <c r="BG690" s="62">
        <f t="shared" si="402"/>
        <v>1.195840000000004</v>
      </c>
      <c r="BH690" s="62">
        <f t="shared" si="403"/>
        <v>0.19584000000000401</v>
      </c>
      <c r="BI690" s="62"/>
    </row>
    <row r="691" spans="1:61" ht="30" customHeight="1">
      <c r="A691" s="83">
        <v>679</v>
      </c>
      <c r="B691" s="50" t="s">
        <v>1329</v>
      </c>
      <c r="C691" s="84" t="s">
        <v>814</v>
      </c>
      <c r="D691" s="84" t="s">
        <v>103</v>
      </c>
      <c r="E691" s="85" t="s">
        <v>1323</v>
      </c>
      <c r="F691" s="68">
        <v>45292</v>
      </c>
      <c r="G691" s="51">
        <v>208</v>
      </c>
      <c r="H691" s="52">
        <v>26</v>
      </c>
      <c r="I691" s="53">
        <f t="shared" si="376"/>
        <v>208</v>
      </c>
      <c r="J691" s="86"/>
      <c r="K691" s="87">
        <f t="shared" si="377"/>
        <v>0</v>
      </c>
      <c r="L691" s="86"/>
      <c r="M691" s="88">
        <f t="shared" si="378"/>
        <v>0</v>
      </c>
      <c r="N691" s="89"/>
      <c r="O691" s="87">
        <f t="shared" si="379"/>
        <v>0</v>
      </c>
      <c r="P691" s="57">
        <v>0</v>
      </c>
      <c r="Q691" s="57">
        <v>0</v>
      </c>
      <c r="R691" s="54"/>
      <c r="S691" s="55">
        <v>2</v>
      </c>
      <c r="T691" s="56"/>
      <c r="U691" s="57">
        <f t="shared" si="380"/>
        <v>0</v>
      </c>
      <c r="V691" s="57">
        <v>9.6150000000000002</v>
      </c>
      <c r="W691" s="90">
        <v>7</v>
      </c>
      <c r="X691" s="56">
        <v>8</v>
      </c>
      <c r="Y691" s="91">
        <f t="shared" si="381"/>
        <v>8</v>
      </c>
      <c r="Z691" s="58"/>
      <c r="AA691" s="59"/>
      <c r="AB691" s="59">
        <v>0</v>
      </c>
      <c r="AC691" s="60">
        <f t="shared" si="382"/>
        <v>218.61500000000001</v>
      </c>
      <c r="AD691" s="60"/>
      <c r="AE691" s="61">
        <f t="shared" si="347"/>
        <v>4.3723000000000001</v>
      </c>
      <c r="AF691" s="61">
        <v>0</v>
      </c>
      <c r="AG691" s="61">
        <v>0</v>
      </c>
      <c r="AH691" s="92"/>
      <c r="AI691" s="112">
        <v>100</v>
      </c>
      <c r="AJ691" s="93">
        <f t="shared" si="383"/>
        <v>114.24270000000001</v>
      </c>
      <c r="AK691" s="94"/>
      <c r="AL691" s="62"/>
      <c r="AM691" s="63">
        <f t="shared" si="384"/>
        <v>100</v>
      </c>
      <c r="AN691" s="63">
        <f t="shared" si="385"/>
        <v>1</v>
      </c>
      <c r="AO691" s="63">
        <f t="shared" si="386"/>
        <v>0</v>
      </c>
      <c r="AP691" s="63"/>
      <c r="AQ691" s="63">
        <f t="shared" si="387"/>
        <v>0</v>
      </c>
      <c r="AR691" s="63">
        <f t="shared" si="388"/>
        <v>0</v>
      </c>
      <c r="AS691" s="63">
        <f t="shared" si="389"/>
        <v>10</v>
      </c>
      <c r="AT691" s="63">
        <f t="shared" si="390"/>
        <v>1</v>
      </c>
      <c r="AU691" s="63">
        <f t="shared" si="391"/>
        <v>0</v>
      </c>
      <c r="AV691" s="63">
        <f t="shared" si="392"/>
        <v>0</v>
      </c>
      <c r="AW691" s="63">
        <f t="shared" si="393"/>
        <v>4</v>
      </c>
      <c r="AX691" s="63">
        <f t="shared" si="394"/>
        <v>4</v>
      </c>
      <c r="AY691" s="64">
        <f t="shared" si="395"/>
        <v>0.24270000000001346</v>
      </c>
      <c r="AZ691" s="65">
        <f t="shared" si="396"/>
        <v>114.24270000000001</v>
      </c>
      <c r="BA691" s="45"/>
      <c r="BB691" s="66">
        <f t="shared" si="397"/>
        <v>114.24270000000001</v>
      </c>
      <c r="BC691" s="62">
        <f t="shared" si="398"/>
        <v>14.242700000000013</v>
      </c>
      <c r="BD691" s="62">
        <f t="shared" si="399"/>
        <v>14.242700000000013</v>
      </c>
      <c r="BE691" s="62">
        <f t="shared" si="400"/>
        <v>14.242700000000013</v>
      </c>
      <c r="BF691" s="62">
        <f t="shared" si="401"/>
        <v>4.2427000000000135</v>
      </c>
      <c r="BG691" s="62">
        <f t="shared" si="402"/>
        <v>4.2427000000000135</v>
      </c>
      <c r="BH691" s="62">
        <f t="shared" si="403"/>
        <v>0.24270000000001346</v>
      </c>
      <c r="BI691" s="62"/>
    </row>
    <row r="692" spans="1:61" ht="30" customHeight="1">
      <c r="A692" s="83">
        <v>680</v>
      </c>
      <c r="B692" s="50" t="s">
        <v>1330</v>
      </c>
      <c r="C692" s="84" t="s">
        <v>306</v>
      </c>
      <c r="D692" s="84" t="s">
        <v>1331</v>
      </c>
      <c r="E692" s="85" t="s">
        <v>1323</v>
      </c>
      <c r="F692" s="68">
        <v>45537</v>
      </c>
      <c r="G692" s="51">
        <v>208</v>
      </c>
      <c r="H692" s="52">
        <v>26</v>
      </c>
      <c r="I692" s="53">
        <f t="shared" si="376"/>
        <v>208</v>
      </c>
      <c r="J692" s="86"/>
      <c r="K692" s="87">
        <f t="shared" si="377"/>
        <v>0</v>
      </c>
      <c r="L692" s="86"/>
      <c r="M692" s="88">
        <f t="shared" si="378"/>
        <v>0</v>
      </c>
      <c r="N692" s="89"/>
      <c r="O692" s="87">
        <f t="shared" si="379"/>
        <v>0</v>
      </c>
      <c r="P692" s="57">
        <v>0</v>
      </c>
      <c r="Q692" s="57">
        <v>0</v>
      </c>
      <c r="R692" s="54"/>
      <c r="S692" s="55">
        <v>0</v>
      </c>
      <c r="T692" s="56"/>
      <c r="U692" s="57">
        <f t="shared" si="380"/>
        <v>0</v>
      </c>
      <c r="V692" s="57">
        <v>10</v>
      </c>
      <c r="W692" s="90">
        <v>7</v>
      </c>
      <c r="X692" s="56"/>
      <c r="Y692" s="91">
        <f t="shared" si="381"/>
        <v>0</v>
      </c>
      <c r="Z692" s="58"/>
      <c r="AA692" s="59"/>
      <c r="AB692" s="59">
        <v>0</v>
      </c>
      <c r="AC692" s="60">
        <f t="shared" si="382"/>
        <v>225</v>
      </c>
      <c r="AD692" s="60"/>
      <c r="AE692" s="61">
        <f t="shared" si="347"/>
        <v>4.5</v>
      </c>
      <c r="AF692" s="61">
        <v>0</v>
      </c>
      <c r="AG692" s="61">
        <v>0</v>
      </c>
      <c r="AH692" s="92"/>
      <c r="AI692" s="112">
        <v>100</v>
      </c>
      <c r="AJ692" s="93">
        <f t="shared" si="383"/>
        <v>120.5</v>
      </c>
      <c r="AK692" s="94"/>
      <c r="AL692" s="62"/>
      <c r="AM692" s="63">
        <f t="shared" si="384"/>
        <v>100</v>
      </c>
      <c r="AN692" s="63">
        <f t="shared" si="385"/>
        <v>1</v>
      </c>
      <c r="AO692" s="63">
        <f t="shared" si="386"/>
        <v>0</v>
      </c>
      <c r="AP692" s="63"/>
      <c r="AQ692" s="63">
        <f t="shared" si="387"/>
        <v>20</v>
      </c>
      <c r="AR692" s="63">
        <f t="shared" si="388"/>
        <v>1</v>
      </c>
      <c r="AS692" s="63">
        <f t="shared" si="389"/>
        <v>0</v>
      </c>
      <c r="AT692" s="63">
        <f t="shared" si="390"/>
        <v>0</v>
      </c>
      <c r="AU692" s="63">
        <f t="shared" si="391"/>
        <v>0</v>
      </c>
      <c r="AV692" s="63">
        <f t="shared" si="392"/>
        <v>0</v>
      </c>
      <c r="AW692" s="63">
        <f t="shared" si="393"/>
        <v>0</v>
      </c>
      <c r="AX692" s="63">
        <f t="shared" si="394"/>
        <v>0</v>
      </c>
      <c r="AY692" s="64">
        <f t="shared" si="395"/>
        <v>0.5</v>
      </c>
      <c r="AZ692" s="65">
        <f t="shared" si="396"/>
        <v>120.5</v>
      </c>
      <c r="BA692" s="45"/>
      <c r="BB692" s="66">
        <f t="shared" si="397"/>
        <v>120.5</v>
      </c>
      <c r="BC692" s="62">
        <f t="shared" si="398"/>
        <v>20.5</v>
      </c>
      <c r="BD692" s="62">
        <f t="shared" si="399"/>
        <v>20.5</v>
      </c>
      <c r="BE692" s="62">
        <f t="shared" si="400"/>
        <v>0.5</v>
      </c>
      <c r="BF692" s="62">
        <f t="shared" si="401"/>
        <v>0.5</v>
      </c>
      <c r="BG692" s="62">
        <f t="shared" si="402"/>
        <v>0.5</v>
      </c>
      <c r="BH692" s="62">
        <f t="shared" si="403"/>
        <v>0.5</v>
      </c>
      <c r="BI692" s="62"/>
    </row>
    <row r="693" spans="1:61" ht="30" customHeight="1">
      <c r="A693" s="83">
        <v>681</v>
      </c>
      <c r="B693" s="50" t="s">
        <v>1332</v>
      </c>
      <c r="C693" s="84" t="s">
        <v>442</v>
      </c>
      <c r="D693" s="84" t="s">
        <v>1333</v>
      </c>
      <c r="E693" s="85" t="s">
        <v>1323</v>
      </c>
      <c r="F693" s="68">
        <v>45566</v>
      </c>
      <c r="G693" s="51">
        <v>208</v>
      </c>
      <c r="H693" s="52">
        <v>26</v>
      </c>
      <c r="I693" s="53">
        <f t="shared" si="376"/>
        <v>208</v>
      </c>
      <c r="J693" s="86"/>
      <c r="K693" s="87">
        <f t="shared" si="377"/>
        <v>0</v>
      </c>
      <c r="L693" s="86"/>
      <c r="M693" s="88">
        <f t="shared" si="378"/>
        <v>0</v>
      </c>
      <c r="N693" s="89"/>
      <c r="O693" s="87">
        <f t="shared" si="379"/>
        <v>0</v>
      </c>
      <c r="P693" s="57">
        <v>0</v>
      </c>
      <c r="Q693" s="57">
        <v>0</v>
      </c>
      <c r="R693" s="54"/>
      <c r="S693" s="55">
        <v>0</v>
      </c>
      <c r="T693" s="56"/>
      <c r="U693" s="57">
        <f t="shared" si="380"/>
        <v>0</v>
      </c>
      <c r="V693" s="57">
        <v>9.8539999999999992</v>
      </c>
      <c r="W693" s="90">
        <v>7</v>
      </c>
      <c r="X693" s="56">
        <v>3.03</v>
      </c>
      <c r="Y693" s="91">
        <f t="shared" si="381"/>
        <v>3.03</v>
      </c>
      <c r="Z693" s="58"/>
      <c r="AA693" s="59"/>
      <c r="AB693" s="59">
        <v>3</v>
      </c>
      <c r="AC693" s="60">
        <f t="shared" si="382"/>
        <v>224.82399999999998</v>
      </c>
      <c r="AD693" s="60"/>
      <c r="AE693" s="61">
        <f t="shared" si="347"/>
        <v>4.49648</v>
      </c>
      <c r="AF693" s="61">
        <v>0</v>
      </c>
      <c r="AG693" s="61">
        <v>0</v>
      </c>
      <c r="AH693" s="92"/>
      <c r="AI693" s="112">
        <v>100</v>
      </c>
      <c r="AJ693" s="93">
        <f t="shared" si="383"/>
        <v>120.32751999999999</v>
      </c>
      <c r="AK693" s="94"/>
      <c r="AL693" s="62"/>
      <c r="AM693" s="63">
        <f t="shared" si="384"/>
        <v>100</v>
      </c>
      <c r="AN693" s="63">
        <f t="shared" si="385"/>
        <v>1</v>
      </c>
      <c r="AO693" s="63">
        <f t="shared" si="386"/>
        <v>0</v>
      </c>
      <c r="AP693" s="63"/>
      <c r="AQ693" s="63">
        <f t="shared" si="387"/>
        <v>20</v>
      </c>
      <c r="AR693" s="63">
        <f t="shared" si="388"/>
        <v>1</v>
      </c>
      <c r="AS693" s="63">
        <f t="shared" si="389"/>
        <v>0</v>
      </c>
      <c r="AT693" s="63">
        <f t="shared" si="390"/>
        <v>0</v>
      </c>
      <c r="AU693" s="63">
        <f t="shared" si="391"/>
        <v>0</v>
      </c>
      <c r="AV693" s="63">
        <f t="shared" si="392"/>
        <v>0</v>
      </c>
      <c r="AW693" s="63">
        <f t="shared" si="393"/>
        <v>0</v>
      </c>
      <c r="AX693" s="63">
        <f t="shared" si="394"/>
        <v>0</v>
      </c>
      <c r="AY693" s="64">
        <f t="shared" si="395"/>
        <v>0.32751999999999271</v>
      </c>
      <c r="AZ693" s="65">
        <f t="shared" si="396"/>
        <v>120.32751999999999</v>
      </c>
      <c r="BA693" s="45"/>
      <c r="BB693" s="66">
        <f t="shared" si="397"/>
        <v>120.32751999999999</v>
      </c>
      <c r="BC693" s="62">
        <f t="shared" si="398"/>
        <v>20.327519999999993</v>
      </c>
      <c r="BD693" s="62">
        <f t="shared" si="399"/>
        <v>20.327519999999993</v>
      </c>
      <c r="BE693" s="62">
        <f t="shared" si="400"/>
        <v>0.32751999999999271</v>
      </c>
      <c r="BF693" s="62">
        <f t="shared" si="401"/>
        <v>0.32751999999999271</v>
      </c>
      <c r="BG693" s="62">
        <f t="shared" si="402"/>
        <v>0.32751999999999271</v>
      </c>
      <c r="BH693" s="62">
        <f t="shared" si="403"/>
        <v>0.32751999999999271</v>
      </c>
      <c r="BI693" s="62"/>
    </row>
    <row r="694" spans="1:61" ht="30" customHeight="1">
      <c r="A694" s="83">
        <v>682</v>
      </c>
      <c r="B694" s="50" t="s">
        <v>1334</v>
      </c>
      <c r="C694" s="84" t="s">
        <v>884</v>
      </c>
      <c r="D694" s="84" t="s">
        <v>424</v>
      </c>
      <c r="E694" s="85" t="s">
        <v>1323</v>
      </c>
      <c r="F694" s="68">
        <v>45659</v>
      </c>
      <c r="G694" s="51">
        <v>206</v>
      </c>
      <c r="H694" s="52">
        <v>26</v>
      </c>
      <c r="I694" s="53">
        <f t="shared" si="376"/>
        <v>206</v>
      </c>
      <c r="J694" s="86"/>
      <c r="K694" s="87">
        <f t="shared" si="377"/>
        <v>0</v>
      </c>
      <c r="L694" s="86"/>
      <c r="M694" s="88">
        <f t="shared" si="378"/>
        <v>0</v>
      </c>
      <c r="N694" s="89"/>
      <c r="O694" s="87">
        <f t="shared" si="379"/>
        <v>0</v>
      </c>
      <c r="P694" s="57">
        <v>0</v>
      </c>
      <c r="Q694" s="57">
        <v>0</v>
      </c>
      <c r="R694" s="54"/>
      <c r="S694" s="55">
        <v>0</v>
      </c>
      <c r="T694" s="56"/>
      <c r="U694" s="57">
        <f t="shared" si="380"/>
        <v>0</v>
      </c>
      <c r="V694" s="57">
        <v>8.9920000000000009</v>
      </c>
      <c r="W694" s="90">
        <v>7</v>
      </c>
      <c r="X694" s="56">
        <v>21</v>
      </c>
      <c r="Y694" s="91">
        <f t="shared" si="381"/>
        <v>20.798076923076923</v>
      </c>
      <c r="Z694" s="58"/>
      <c r="AA694" s="59"/>
      <c r="AB694" s="59">
        <v>0</v>
      </c>
      <c r="AC694" s="60">
        <f t="shared" si="382"/>
        <v>201.19392307692306</v>
      </c>
      <c r="AD694" s="60"/>
      <c r="AE694" s="61">
        <f t="shared" si="347"/>
        <v>4.0238784615384615</v>
      </c>
      <c r="AF694" s="61">
        <v>0</v>
      </c>
      <c r="AG694" s="61">
        <v>0</v>
      </c>
      <c r="AH694" s="92"/>
      <c r="AI694" s="112">
        <v>100</v>
      </c>
      <c r="AJ694" s="93">
        <f t="shared" si="383"/>
        <v>97.170044615384597</v>
      </c>
      <c r="AK694" s="94"/>
      <c r="AL694" s="62"/>
      <c r="AM694" s="63">
        <f t="shared" si="384"/>
        <v>0</v>
      </c>
      <c r="AN694" s="63">
        <f t="shared" si="385"/>
        <v>0</v>
      </c>
      <c r="AO694" s="63">
        <f t="shared" si="386"/>
        <v>0</v>
      </c>
      <c r="AP694" s="63"/>
      <c r="AQ694" s="63">
        <f t="shared" si="387"/>
        <v>80</v>
      </c>
      <c r="AR694" s="63">
        <f t="shared" si="388"/>
        <v>4</v>
      </c>
      <c r="AS694" s="63">
        <f t="shared" si="389"/>
        <v>10</v>
      </c>
      <c r="AT694" s="63">
        <f t="shared" si="390"/>
        <v>1</v>
      </c>
      <c r="AU694" s="63">
        <f t="shared" si="391"/>
        <v>5</v>
      </c>
      <c r="AV694" s="63">
        <f t="shared" si="392"/>
        <v>1</v>
      </c>
      <c r="AW694" s="63">
        <f t="shared" si="393"/>
        <v>2</v>
      </c>
      <c r="AX694" s="63">
        <f t="shared" si="394"/>
        <v>2</v>
      </c>
      <c r="AY694" s="64">
        <f t="shared" si="395"/>
        <v>0.17004461538459736</v>
      </c>
      <c r="AZ694" s="65">
        <f t="shared" si="396"/>
        <v>97.170044615384597</v>
      </c>
      <c r="BA694" s="45"/>
      <c r="BB694" s="66">
        <f t="shared" si="397"/>
        <v>97.170044615384597</v>
      </c>
      <c r="BC694" s="62">
        <f t="shared" si="398"/>
        <v>97.170044615384597</v>
      </c>
      <c r="BD694" s="62">
        <f t="shared" si="399"/>
        <v>97.170044615384597</v>
      </c>
      <c r="BE694" s="62">
        <f t="shared" si="400"/>
        <v>17.170044615384597</v>
      </c>
      <c r="BF694" s="62">
        <f t="shared" si="401"/>
        <v>7.1700446153845974</v>
      </c>
      <c r="BG694" s="62">
        <f t="shared" si="402"/>
        <v>2.1700446153845974</v>
      </c>
      <c r="BH694" s="62">
        <f t="shared" si="403"/>
        <v>0.17004461538459736</v>
      </c>
      <c r="BI694" s="62"/>
    </row>
    <row r="695" spans="1:61" ht="30" customHeight="1">
      <c r="A695" s="83">
        <v>683</v>
      </c>
      <c r="B695" s="50">
        <v>149</v>
      </c>
      <c r="C695" s="84" t="s">
        <v>381</v>
      </c>
      <c r="D695" s="84" t="s">
        <v>677</v>
      </c>
      <c r="E695" s="85" t="s">
        <v>1335</v>
      </c>
      <c r="F695" s="68">
        <v>39142</v>
      </c>
      <c r="G695" s="51">
        <v>208</v>
      </c>
      <c r="H695" s="52">
        <v>26</v>
      </c>
      <c r="I695" s="53">
        <f t="shared" si="376"/>
        <v>208</v>
      </c>
      <c r="J695" s="86"/>
      <c r="K695" s="87">
        <f t="shared" si="377"/>
        <v>0</v>
      </c>
      <c r="L695" s="86"/>
      <c r="M695" s="88">
        <f t="shared" si="378"/>
        <v>0</v>
      </c>
      <c r="N695" s="89"/>
      <c r="O695" s="87">
        <f t="shared" si="379"/>
        <v>0</v>
      </c>
      <c r="P695" s="57">
        <v>0</v>
      </c>
      <c r="Q695" s="57">
        <v>0</v>
      </c>
      <c r="R695" s="54"/>
      <c r="S695" s="55">
        <v>11</v>
      </c>
      <c r="T695" s="56"/>
      <c r="U695" s="57">
        <f t="shared" si="380"/>
        <v>0</v>
      </c>
      <c r="V695" s="57">
        <v>10</v>
      </c>
      <c r="W695" s="90">
        <v>7</v>
      </c>
      <c r="X695" s="56">
        <v>1.22</v>
      </c>
      <c r="Y695" s="91">
        <f t="shared" si="381"/>
        <v>1.22</v>
      </c>
      <c r="Z695" s="58"/>
      <c r="AA695" s="59"/>
      <c r="AB695" s="59">
        <v>0</v>
      </c>
      <c r="AC695" s="60">
        <f t="shared" si="382"/>
        <v>234.78</v>
      </c>
      <c r="AD695" s="60"/>
      <c r="AE695" s="61">
        <f t="shared" si="347"/>
        <v>4.6955999999999998</v>
      </c>
      <c r="AF695" s="61">
        <v>0</v>
      </c>
      <c r="AG695" s="61">
        <v>0</v>
      </c>
      <c r="AH695" s="92"/>
      <c r="AI695" s="112">
        <v>100</v>
      </c>
      <c r="AJ695" s="93">
        <f t="shared" si="383"/>
        <v>130.08439999999999</v>
      </c>
      <c r="AK695" s="94"/>
      <c r="AL695" s="62"/>
      <c r="AM695" s="63">
        <f t="shared" si="384"/>
        <v>100</v>
      </c>
      <c r="AN695" s="63">
        <f t="shared" si="385"/>
        <v>1</v>
      </c>
      <c r="AO695" s="63">
        <f t="shared" si="386"/>
        <v>0</v>
      </c>
      <c r="AP695" s="63"/>
      <c r="AQ695" s="63">
        <f t="shared" si="387"/>
        <v>20</v>
      </c>
      <c r="AR695" s="63">
        <f t="shared" si="388"/>
        <v>1</v>
      </c>
      <c r="AS695" s="63">
        <f t="shared" si="389"/>
        <v>10</v>
      </c>
      <c r="AT695" s="63">
        <f t="shared" si="390"/>
        <v>1</v>
      </c>
      <c r="AU695" s="63">
        <f t="shared" si="391"/>
        <v>0</v>
      </c>
      <c r="AV695" s="63">
        <f t="shared" si="392"/>
        <v>0</v>
      </c>
      <c r="AW695" s="63">
        <f t="shared" si="393"/>
        <v>0</v>
      </c>
      <c r="AX695" s="63">
        <f t="shared" si="394"/>
        <v>0</v>
      </c>
      <c r="AY695" s="64">
        <f t="shared" si="395"/>
        <v>8.439999999998804E-2</v>
      </c>
      <c r="AZ695" s="65">
        <f t="shared" si="396"/>
        <v>130.08439999999999</v>
      </c>
      <c r="BA695" s="45"/>
      <c r="BB695" s="66">
        <f t="shared" si="397"/>
        <v>130.08439999999999</v>
      </c>
      <c r="BC695" s="62">
        <f t="shared" si="398"/>
        <v>30.084399999999988</v>
      </c>
      <c r="BD695" s="62">
        <f t="shared" si="399"/>
        <v>30.084399999999988</v>
      </c>
      <c r="BE695" s="62">
        <f t="shared" si="400"/>
        <v>10.084399999999988</v>
      </c>
      <c r="BF695" s="62">
        <f t="shared" si="401"/>
        <v>8.439999999998804E-2</v>
      </c>
      <c r="BG695" s="62">
        <f t="shared" si="402"/>
        <v>8.439999999998804E-2</v>
      </c>
      <c r="BH695" s="62">
        <f t="shared" si="403"/>
        <v>8.439999999998804E-2</v>
      </c>
      <c r="BI695" s="62"/>
    </row>
    <row r="696" spans="1:61" ht="30" customHeight="1">
      <c r="A696" s="83">
        <v>684</v>
      </c>
      <c r="B696" s="50">
        <v>10993</v>
      </c>
      <c r="C696" s="84" t="s">
        <v>751</v>
      </c>
      <c r="D696" s="84" t="s">
        <v>1336</v>
      </c>
      <c r="E696" s="85" t="s">
        <v>1335</v>
      </c>
      <c r="F696" s="68">
        <v>44531</v>
      </c>
      <c r="G696" s="51">
        <v>208</v>
      </c>
      <c r="H696" s="52">
        <v>26</v>
      </c>
      <c r="I696" s="53">
        <f t="shared" si="376"/>
        <v>208</v>
      </c>
      <c r="J696" s="86"/>
      <c r="K696" s="87">
        <f t="shared" si="377"/>
        <v>0</v>
      </c>
      <c r="L696" s="86"/>
      <c r="M696" s="88">
        <f t="shared" si="378"/>
        <v>0</v>
      </c>
      <c r="N696" s="89"/>
      <c r="O696" s="87">
        <f t="shared" si="379"/>
        <v>0</v>
      </c>
      <c r="P696" s="57">
        <v>0</v>
      </c>
      <c r="Q696" s="57">
        <v>0</v>
      </c>
      <c r="R696" s="54"/>
      <c r="S696" s="55">
        <v>4</v>
      </c>
      <c r="T696" s="56"/>
      <c r="U696" s="57">
        <f t="shared" si="380"/>
        <v>0</v>
      </c>
      <c r="V696" s="57">
        <v>10</v>
      </c>
      <c r="W696" s="90">
        <v>7</v>
      </c>
      <c r="X696" s="56"/>
      <c r="Y696" s="91">
        <f t="shared" si="381"/>
        <v>0</v>
      </c>
      <c r="Z696" s="58"/>
      <c r="AA696" s="59"/>
      <c r="AB696" s="59">
        <v>0</v>
      </c>
      <c r="AC696" s="60">
        <f t="shared" si="382"/>
        <v>229</v>
      </c>
      <c r="AD696" s="60"/>
      <c r="AE696" s="61">
        <f t="shared" si="347"/>
        <v>4.58</v>
      </c>
      <c r="AF696" s="61">
        <v>0</v>
      </c>
      <c r="AG696" s="61">
        <v>0</v>
      </c>
      <c r="AH696" s="92"/>
      <c r="AI696" s="112">
        <v>100</v>
      </c>
      <c r="AJ696" s="93">
        <f t="shared" si="383"/>
        <v>124.41999999999999</v>
      </c>
      <c r="AK696" s="94"/>
      <c r="AL696" s="62"/>
      <c r="AM696" s="63">
        <f t="shared" si="384"/>
        <v>100</v>
      </c>
      <c r="AN696" s="63">
        <f t="shared" si="385"/>
        <v>1</v>
      </c>
      <c r="AO696" s="63">
        <f t="shared" si="386"/>
        <v>0</v>
      </c>
      <c r="AP696" s="63"/>
      <c r="AQ696" s="63">
        <f t="shared" si="387"/>
        <v>20</v>
      </c>
      <c r="AR696" s="63">
        <f t="shared" si="388"/>
        <v>1</v>
      </c>
      <c r="AS696" s="63">
        <f t="shared" si="389"/>
        <v>0</v>
      </c>
      <c r="AT696" s="63">
        <f t="shared" si="390"/>
        <v>0</v>
      </c>
      <c r="AU696" s="63">
        <f t="shared" si="391"/>
        <v>0</v>
      </c>
      <c r="AV696" s="63">
        <f t="shared" si="392"/>
        <v>0</v>
      </c>
      <c r="AW696" s="63">
        <f t="shared" si="393"/>
        <v>4</v>
      </c>
      <c r="AX696" s="63">
        <f t="shared" si="394"/>
        <v>4</v>
      </c>
      <c r="AY696" s="64">
        <f t="shared" si="395"/>
        <v>0.41999999999998749</v>
      </c>
      <c r="AZ696" s="65">
        <f t="shared" si="396"/>
        <v>124.41999999999999</v>
      </c>
      <c r="BA696" s="45"/>
      <c r="BB696" s="66">
        <f t="shared" si="397"/>
        <v>124.41999999999999</v>
      </c>
      <c r="BC696" s="62">
        <f t="shared" si="398"/>
        <v>24.419999999999987</v>
      </c>
      <c r="BD696" s="62">
        <f t="shared" si="399"/>
        <v>24.419999999999987</v>
      </c>
      <c r="BE696" s="62">
        <f t="shared" si="400"/>
        <v>4.4199999999999875</v>
      </c>
      <c r="BF696" s="62">
        <f t="shared" si="401"/>
        <v>4.4199999999999875</v>
      </c>
      <c r="BG696" s="62">
        <f t="shared" si="402"/>
        <v>4.4199999999999875</v>
      </c>
      <c r="BH696" s="62">
        <f t="shared" si="403"/>
        <v>0.41999999999998749</v>
      </c>
      <c r="BI696" s="62"/>
    </row>
    <row r="697" spans="1:61" ht="30" customHeight="1">
      <c r="A697" s="83">
        <v>685</v>
      </c>
      <c r="B697" s="50">
        <v>11061</v>
      </c>
      <c r="C697" s="84" t="s">
        <v>1187</v>
      </c>
      <c r="D697" s="84" t="s">
        <v>1337</v>
      </c>
      <c r="E697" s="85" t="s">
        <v>1335</v>
      </c>
      <c r="F697" s="68">
        <v>44562</v>
      </c>
      <c r="G697" s="51">
        <v>208</v>
      </c>
      <c r="H697" s="52">
        <v>26</v>
      </c>
      <c r="I697" s="53">
        <f t="shared" si="376"/>
        <v>208</v>
      </c>
      <c r="J697" s="86"/>
      <c r="K697" s="87">
        <f t="shared" si="377"/>
        <v>0</v>
      </c>
      <c r="L697" s="86"/>
      <c r="M697" s="88">
        <f t="shared" si="378"/>
        <v>0</v>
      </c>
      <c r="N697" s="89"/>
      <c r="O697" s="87">
        <f t="shared" si="379"/>
        <v>0</v>
      </c>
      <c r="P697" s="57">
        <v>0</v>
      </c>
      <c r="Q697" s="57">
        <v>0</v>
      </c>
      <c r="R697" s="54"/>
      <c r="S697" s="55">
        <v>4</v>
      </c>
      <c r="T697" s="56"/>
      <c r="U697" s="57">
        <f t="shared" si="380"/>
        <v>0</v>
      </c>
      <c r="V697" s="57">
        <v>10</v>
      </c>
      <c r="W697" s="90">
        <v>7</v>
      </c>
      <c r="X697" s="56">
        <v>1.1000000000000001</v>
      </c>
      <c r="Y697" s="91">
        <f t="shared" si="381"/>
        <v>1.1000000000000001</v>
      </c>
      <c r="Z697" s="58"/>
      <c r="AA697" s="59"/>
      <c r="AB697" s="59">
        <v>0</v>
      </c>
      <c r="AC697" s="60">
        <f t="shared" si="382"/>
        <v>227.9</v>
      </c>
      <c r="AD697" s="60"/>
      <c r="AE697" s="61">
        <f t="shared" si="347"/>
        <v>4.5579999999999998</v>
      </c>
      <c r="AF697" s="61">
        <v>0</v>
      </c>
      <c r="AG697" s="61">
        <v>0</v>
      </c>
      <c r="AH697" s="92"/>
      <c r="AI697" s="112">
        <v>100</v>
      </c>
      <c r="AJ697" s="93">
        <f t="shared" si="383"/>
        <v>123.34200000000001</v>
      </c>
      <c r="AK697" s="94"/>
      <c r="AL697" s="62"/>
      <c r="AM697" s="63">
        <f t="shared" si="384"/>
        <v>100</v>
      </c>
      <c r="AN697" s="63">
        <f t="shared" si="385"/>
        <v>1</v>
      </c>
      <c r="AO697" s="63">
        <f t="shared" si="386"/>
        <v>0</v>
      </c>
      <c r="AP697" s="63"/>
      <c r="AQ697" s="63">
        <f t="shared" si="387"/>
        <v>20</v>
      </c>
      <c r="AR697" s="63">
        <f t="shared" si="388"/>
        <v>1</v>
      </c>
      <c r="AS697" s="63">
        <f t="shared" si="389"/>
        <v>0</v>
      </c>
      <c r="AT697" s="63">
        <f t="shared" si="390"/>
        <v>0</v>
      </c>
      <c r="AU697" s="63">
        <f t="shared" si="391"/>
        <v>0</v>
      </c>
      <c r="AV697" s="63">
        <f t="shared" si="392"/>
        <v>0</v>
      </c>
      <c r="AW697" s="63">
        <f t="shared" si="393"/>
        <v>3</v>
      </c>
      <c r="AX697" s="63">
        <f t="shared" si="394"/>
        <v>3</v>
      </c>
      <c r="AY697" s="64">
        <f t="shared" si="395"/>
        <v>0.34200000000001296</v>
      </c>
      <c r="AZ697" s="65">
        <f t="shared" si="396"/>
        <v>123.34200000000001</v>
      </c>
      <c r="BA697" s="45"/>
      <c r="BB697" s="66">
        <f t="shared" si="397"/>
        <v>123.34200000000001</v>
      </c>
      <c r="BC697" s="62">
        <f t="shared" si="398"/>
        <v>23.342000000000013</v>
      </c>
      <c r="BD697" s="62">
        <f t="shared" si="399"/>
        <v>23.342000000000013</v>
      </c>
      <c r="BE697" s="62">
        <f t="shared" si="400"/>
        <v>3.342000000000013</v>
      </c>
      <c r="BF697" s="62">
        <f t="shared" si="401"/>
        <v>3.342000000000013</v>
      </c>
      <c r="BG697" s="62">
        <f t="shared" si="402"/>
        <v>3.342000000000013</v>
      </c>
      <c r="BH697" s="62">
        <f t="shared" si="403"/>
        <v>0.34200000000001296</v>
      </c>
      <c r="BI697" s="62"/>
    </row>
    <row r="698" spans="1:61" ht="30" customHeight="1">
      <c r="A698" s="83">
        <v>686</v>
      </c>
      <c r="B698" s="50">
        <v>11173</v>
      </c>
      <c r="C698" s="84" t="s">
        <v>269</v>
      </c>
      <c r="D698" s="84" t="s">
        <v>1338</v>
      </c>
      <c r="E698" s="85" t="s">
        <v>1335</v>
      </c>
      <c r="F698" s="68">
        <v>44562</v>
      </c>
      <c r="G698" s="51">
        <v>208</v>
      </c>
      <c r="H698" s="52">
        <v>26</v>
      </c>
      <c r="I698" s="53">
        <f t="shared" si="376"/>
        <v>208</v>
      </c>
      <c r="J698" s="86"/>
      <c r="K698" s="87">
        <f t="shared" si="377"/>
        <v>0</v>
      </c>
      <c r="L698" s="86"/>
      <c r="M698" s="88">
        <f t="shared" si="378"/>
        <v>0</v>
      </c>
      <c r="N698" s="89"/>
      <c r="O698" s="87">
        <f t="shared" si="379"/>
        <v>0</v>
      </c>
      <c r="P698" s="57">
        <v>0</v>
      </c>
      <c r="Q698" s="57">
        <v>0</v>
      </c>
      <c r="R698" s="54"/>
      <c r="S698" s="55">
        <v>4</v>
      </c>
      <c r="T698" s="56"/>
      <c r="U698" s="57">
        <f t="shared" si="380"/>
        <v>0</v>
      </c>
      <c r="V698" s="57">
        <v>9.8689999999999998</v>
      </c>
      <c r="W698" s="90">
        <v>7</v>
      </c>
      <c r="X698" s="56">
        <v>2.73</v>
      </c>
      <c r="Y698" s="91">
        <f t="shared" si="381"/>
        <v>2.73</v>
      </c>
      <c r="Z698" s="58"/>
      <c r="AA698" s="59"/>
      <c r="AB698" s="59">
        <v>0</v>
      </c>
      <c r="AC698" s="60">
        <f t="shared" si="382"/>
        <v>226.13900000000001</v>
      </c>
      <c r="AD698" s="60"/>
      <c r="AE698" s="61">
        <f t="shared" ref="AE698:AE729" si="404">IF(AC698&gt;=300,300*2%,IF(AC698&lt;=0,0*2%,IF(AC698&lt;=100,100*2%,SUM(AC698*2%))))</f>
        <v>4.52278</v>
      </c>
      <c r="AF698" s="61">
        <v>0</v>
      </c>
      <c r="AG698" s="61">
        <v>0</v>
      </c>
      <c r="AH698" s="92"/>
      <c r="AI698" s="112">
        <v>100</v>
      </c>
      <c r="AJ698" s="93">
        <f t="shared" si="383"/>
        <v>121.61622</v>
      </c>
      <c r="AK698" s="94"/>
      <c r="AL698" s="62"/>
      <c r="AM698" s="63">
        <f t="shared" si="384"/>
        <v>100</v>
      </c>
      <c r="AN698" s="63">
        <f t="shared" si="385"/>
        <v>1</v>
      </c>
      <c r="AO698" s="63">
        <f t="shared" si="386"/>
        <v>0</v>
      </c>
      <c r="AP698" s="63"/>
      <c r="AQ698" s="63">
        <f t="shared" si="387"/>
        <v>20</v>
      </c>
      <c r="AR698" s="63">
        <f t="shared" si="388"/>
        <v>1</v>
      </c>
      <c r="AS698" s="63">
        <f t="shared" si="389"/>
        <v>0</v>
      </c>
      <c r="AT698" s="63">
        <f t="shared" si="390"/>
        <v>0</v>
      </c>
      <c r="AU698" s="63">
        <f t="shared" si="391"/>
        <v>0</v>
      </c>
      <c r="AV698" s="63">
        <f t="shared" si="392"/>
        <v>0</v>
      </c>
      <c r="AW698" s="63">
        <f t="shared" si="393"/>
        <v>1</v>
      </c>
      <c r="AX698" s="63">
        <f t="shared" si="394"/>
        <v>1</v>
      </c>
      <c r="AY698" s="64">
        <f t="shared" si="395"/>
        <v>0.61621999999999844</v>
      </c>
      <c r="AZ698" s="65">
        <f t="shared" si="396"/>
        <v>121.61622</v>
      </c>
      <c r="BA698" s="45"/>
      <c r="BB698" s="66">
        <f t="shared" si="397"/>
        <v>121.61622</v>
      </c>
      <c r="BC698" s="62">
        <f t="shared" si="398"/>
        <v>21.616219999999998</v>
      </c>
      <c r="BD698" s="62">
        <f t="shared" si="399"/>
        <v>21.616219999999998</v>
      </c>
      <c r="BE698" s="62">
        <f t="shared" si="400"/>
        <v>1.6162199999999984</v>
      </c>
      <c r="BF698" s="62">
        <f t="shared" si="401"/>
        <v>1.6162199999999984</v>
      </c>
      <c r="BG698" s="62">
        <f t="shared" si="402"/>
        <v>1.6162199999999984</v>
      </c>
      <c r="BH698" s="62">
        <f t="shared" si="403"/>
        <v>0.61621999999999844</v>
      </c>
      <c r="BI698" s="62"/>
    </row>
    <row r="699" spans="1:61" ht="30" customHeight="1">
      <c r="A699" s="83">
        <v>687</v>
      </c>
      <c r="B699" s="50">
        <v>343</v>
      </c>
      <c r="C699" s="84" t="s">
        <v>640</v>
      </c>
      <c r="D699" s="84" t="s">
        <v>1134</v>
      </c>
      <c r="E699" s="85" t="s">
        <v>1335</v>
      </c>
      <c r="F699" s="68">
        <v>36290</v>
      </c>
      <c r="G699" s="51">
        <v>208</v>
      </c>
      <c r="H699" s="52">
        <v>26</v>
      </c>
      <c r="I699" s="53">
        <f t="shared" si="376"/>
        <v>208</v>
      </c>
      <c r="J699" s="86"/>
      <c r="K699" s="87">
        <f t="shared" si="377"/>
        <v>0</v>
      </c>
      <c r="L699" s="86"/>
      <c r="M699" s="88">
        <f t="shared" si="378"/>
        <v>0</v>
      </c>
      <c r="N699" s="89"/>
      <c r="O699" s="87">
        <f t="shared" si="379"/>
        <v>0</v>
      </c>
      <c r="P699" s="57">
        <v>0</v>
      </c>
      <c r="Q699" s="57">
        <v>0</v>
      </c>
      <c r="R699" s="54"/>
      <c r="S699" s="55">
        <v>11</v>
      </c>
      <c r="T699" s="56"/>
      <c r="U699" s="57">
        <f t="shared" si="380"/>
        <v>0</v>
      </c>
      <c r="V699" s="57">
        <v>10</v>
      </c>
      <c r="W699" s="90">
        <v>7</v>
      </c>
      <c r="X699" s="56"/>
      <c r="Y699" s="91">
        <f t="shared" si="381"/>
        <v>0</v>
      </c>
      <c r="Z699" s="58"/>
      <c r="AA699" s="59"/>
      <c r="AB699" s="59">
        <v>0</v>
      </c>
      <c r="AC699" s="60">
        <f t="shared" si="382"/>
        <v>236</v>
      </c>
      <c r="AD699" s="60"/>
      <c r="AE699" s="61">
        <f t="shared" si="404"/>
        <v>4.72</v>
      </c>
      <c r="AF699" s="61">
        <v>0</v>
      </c>
      <c r="AG699" s="61">
        <v>0</v>
      </c>
      <c r="AH699" s="92"/>
      <c r="AI699" s="112">
        <v>100</v>
      </c>
      <c r="AJ699" s="93">
        <f t="shared" si="383"/>
        <v>131.28</v>
      </c>
      <c r="AK699" s="94"/>
      <c r="AL699" s="62"/>
      <c r="AM699" s="63">
        <f t="shared" si="384"/>
        <v>100</v>
      </c>
      <c r="AN699" s="63">
        <f t="shared" si="385"/>
        <v>1</v>
      </c>
      <c r="AO699" s="63">
        <f t="shared" si="386"/>
        <v>0</v>
      </c>
      <c r="AP699" s="63"/>
      <c r="AQ699" s="63">
        <f t="shared" si="387"/>
        <v>20</v>
      </c>
      <c r="AR699" s="63">
        <f t="shared" si="388"/>
        <v>1</v>
      </c>
      <c r="AS699" s="63">
        <f t="shared" si="389"/>
        <v>10</v>
      </c>
      <c r="AT699" s="63">
        <f t="shared" si="390"/>
        <v>1</v>
      </c>
      <c r="AU699" s="63">
        <f t="shared" si="391"/>
        <v>0</v>
      </c>
      <c r="AV699" s="63">
        <f t="shared" si="392"/>
        <v>0</v>
      </c>
      <c r="AW699" s="63">
        <f t="shared" si="393"/>
        <v>1</v>
      </c>
      <c r="AX699" s="63">
        <f t="shared" si="394"/>
        <v>1</v>
      </c>
      <c r="AY699" s="64">
        <f t="shared" si="395"/>
        <v>0.28000000000000114</v>
      </c>
      <c r="AZ699" s="65">
        <f t="shared" si="396"/>
        <v>131.28</v>
      </c>
      <c r="BA699" s="45"/>
      <c r="BB699" s="66">
        <f t="shared" si="397"/>
        <v>131.28</v>
      </c>
      <c r="BC699" s="62">
        <f t="shared" si="398"/>
        <v>31.28</v>
      </c>
      <c r="BD699" s="62">
        <f t="shared" si="399"/>
        <v>31.28</v>
      </c>
      <c r="BE699" s="62">
        <f t="shared" si="400"/>
        <v>11.280000000000001</v>
      </c>
      <c r="BF699" s="62">
        <f t="shared" si="401"/>
        <v>1.2800000000000011</v>
      </c>
      <c r="BG699" s="62">
        <f t="shared" si="402"/>
        <v>1.2800000000000011</v>
      </c>
      <c r="BH699" s="62">
        <f t="shared" si="403"/>
        <v>0.28000000000000114</v>
      </c>
      <c r="BI699" s="62"/>
    </row>
    <row r="700" spans="1:61" ht="30" customHeight="1">
      <c r="A700" s="83">
        <v>688</v>
      </c>
      <c r="B700" s="50">
        <v>3515</v>
      </c>
      <c r="C700" s="84" t="s">
        <v>310</v>
      </c>
      <c r="D700" s="84" t="s">
        <v>1339</v>
      </c>
      <c r="E700" s="85" t="s">
        <v>1335</v>
      </c>
      <c r="F700" s="68">
        <v>41153</v>
      </c>
      <c r="G700" s="51">
        <v>208</v>
      </c>
      <c r="H700" s="52">
        <v>26</v>
      </c>
      <c r="I700" s="53">
        <f t="shared" si="376"/>
        <v>208</v>
      </c>
      <c r="J700" s="86"/>
      <c r="K700" s="87">
        <f t="shared" si="377"/>
        <v>0</v>
      </c>
      <c r="L700" s="86"/>
      <c r="M700" s="88">
        <f t="shared" si="378"/>
        <v>0</v>
      </c>
      <c r="N700" s="89"/>
      <c r="O700" s="87">
        <f t="shared" si="379"/>
        <v>0</v>
      </c>
      <c r="P700" s="57">
        <v>0</v>
      </c>
      <c r="Q700" s="57">
        <v>0</v>
      </c>
      <c r="R700" s="54"/>
      <c r="S700" s="55">
        <v>11</v>
      </c>
      <c r="T700" s="56"/>
      <c r="U700" s="57">
        <f t="shared" si="380"/>
        <v>0</v>
      </c>
      <c r="V700" s="57">
        <v>10</v>
      </c>
      <c r="W700" s="90">
        <v>7</v>
      </c>
      <c r="X700" s="56"/>
      <c r="Y700" s="91">
        <f t="shared" si="381"/>
        <v>0</v>
      </c>
      <c r="Z700" s="58"/>
      <c r="AA700" s="59"/>
      <c r="AB700" s="59">
        <v>0</v>
      </c>
      <c r="AC700" s="60">
        <f t="shared" si="382"/>
        <v>236</v>
      </c>
      <c r="AD700" s="60"/>
      <c r="AE700" s="61">
        <f t="shared" si="404"/>
        <v>4.72</v>
      </c>
      <c r="AF700" s="61">
        <v>0</v>
      </c>
      <c r="AG700" s="61">
        <v>0</v>
      </c>
      <c r="AH700" s="92"/>
      <c r="AI700" s="112">
        <v>100</v>
      </c>
      <c r="AJ700" s="93">
        <f t="shared" si="383"/>
        <v>131.28</v>
      </c>
      <c r="AK700" s="94"/>
      <c r="AL700" s="62"/>
      <c r="AM700" s="63">
        <f t="shared" si="384"/>
        <v>100</v>
      </c>
      <c r="AN700" s="63">
        <f t="shared" si="385"/>
        <v>1</v>
      </c>
      <c r="AO700" s="63">
        <f t="shared" si="386"/>
        <v>0</v>
      </c>
      <c r="AP700" s="63"/>
      <c r="AQ700" s="63">
        <f t="shared" si="387"/>
        <v>20</v>
      </c>
      <c r="AR700" s="63">
        <f t="shared" si="388"/>
        <v>1</v>
      </c>
      <c r="AS700" s="63">
        <f t="shared" si="389"/>
        <v>10</v>
      </c>
      <c r="AT700" s="63">
        <f t="shared" si="390"/>
        <v>1</v>
      </c>
      <c r="AU700" s="63">
        <f t="shared" si="391"/>
        <v>0</v>
      </c>
      <c r="AV700" s="63">
        <f t="shared" si="392"/>
        <v>0</v>
      </c>
      <c r="AW700" s="63">
        <f t="shared" si="393"/>
        <v>1</v>
      </c>
      <c r="AX700" s="63">
        <f t="shared" si="394"/>
        <v>1</v>
      </c>
      <c r="AY700" s="64">
        <f t="shared" si="395"/>
        <v>0.28000000000000114</v>
      </c>
      <c r="AZ700" s="65">
        <f t="shared" si="396"/>
        <v>131.28</v>
      </c>
      <c r="BA700" s="45"/>
      <c r="BB700" s="66">
        <f t="shared" si="397"/>
        <v>131.28</v>
      </c>
      <c r="BC700" s="62">
        <f t="shared" si="398"/>
        <v>31.28</v>
      </c>
      <c r="BD700" s="62">
        <f t="shared" si="399"/>
        <v>31.28</v>
      </c>
      <c r="BE700" s="62">
        <f t="shared" si="400"/>
        <v>11.280000000000001</v>
      </c>
      <c r="BF700" s="62">
        <f t="shared" si="401"/>
        <v>1.2800000000000011</v>
      </c>
      <c r="BG700" s="62">
        <f t="shared" si="402"/>
        <v>1.2800000000000011</v>
      </c>
      <c r="BH700" s="62">
        <f t="shared" si="403"/>
        <v>0.28000000000000114</v>
      </c>
      <c r="BI700" s="62"/>
    </row>
    <row r="701" spans="1:61" ht="30" customHeight="1">
      <c r="A701" s="83">
        <v>689</v>
      </c>
      <c r="B701" s="50">
        <v>4270</v>
      </c>
      <c r="C701" s="84" t="s">
        <v>107</v>
      </c>
      <c r="D701" s="84" t="s">
        <v>203</v>
      </c>
      <c r="E701" s="85" t="s">
        <v>1335</v>
      </c>
      <c r="F701" s="68">
        <v>41584</v>
      </c>
      <c r="G701" s="51">
        <v>208</v>
      </c>
      <c r="H701" s="52">
        <v>26</v>
      </c>
      <c r="I701" s="53">
        <f t="shared" si="376"/>
        <v>208</v>
      </c>
      <c r="J701" s="86"/>
      <c r="K701" s="87">
        <f t="shared" si="377"/>
        <v>0</v>
      </c>
      <c r="L701" s="86"/>
      <c r="M701" s="88">
        <f t="shared" si="378"/>
        <v>0</v>
      </c>
      <c r="N701" s="89"/>
      <c r="O701" s="87">
        <f t="shared" si="379"/>
        <v>0</v>
      </c>
      <c r="P701" s="57">
        <v>0</v>
      </c>
      <c r="Q701" s="57">
        <v>0</v>
      </c>
      <c r="R701" s="54"/>
      <c r="S701" s="55">
        <v>11</v>
      </c>
      <c r="T701" s="56"/>
      <c r="U701" s="57">
        <f t="shared" si="380"/>
        <v>0</v>
      </c>
      <c r="V701" s="57">
        <v>0</v>
      </c>
      <c r="W701" s="90">
        <v>7</v>
      </c>
      <c r="X701" s="56">
        <v>32.950000000000003</v>
      </c>
      <c r="Y701" s="91">
        <f t="shared" si="381"/>
        <v>32.950000000000003</v>
      </c>
      <c r="Z701" s="58"/>
      <c r="AA701" s="59"/>
      <c r="AB701" s="59">
        <v>0</v>
      </c>
      <c r="AC701" s="60">
        <f t="shared" si="382"/>
        <v>193.05</v>
      </c>
      <c r="AD701" s="60"/>
      <c r="AE701" s="61">
        <f t="shared" si="404"/>
        <v>3.8610000000000002</v>
      </c>
      <c r="AF701" s="61">
        <v>0</v>
      </c>
      <c r="AG701" s="61">
        <v>0</v>
      </c>
      <c r="AH701" s="92"/>
      <c r="AI701" s="112">
        <v>100</v>
      </c>
      <c r="AJ701" s="93">
        <f t="shared" si="383"/>
        <v>89.189000000000021</v>
      </c>
      <c r="AK701" s="94"/>
      <c r="AL701" s="62"/>
      <c r="AM701" s="63">
        <f t="shared" si="384"/>
        <v>0</v>
      </c>
      <c r="AN701" s="63">
        <f t="shared" si="385"/>
        <v>0</v>
      </c>
      <c r="AO701" s="63">
        <f t="shared" si="386"/>
        <v>0</v>
      </c>
      <c r="AP701" s="63"/>
      <c r="AQ701" s="63">
        <f t="shared" si="387"/>
        <v>80</v>
      </c>
      <c r="AR701" s="63">
        <f t="shared" si="388"/>
        <v>4</v>
      </c>
      <c r="AS701" s="63">
        <f t="shared" si="389"/>
        <v>0</v>
      </c>
      <c r="AT701" s="63">
        <f t="shared" si="390"/>
        <v>0</v>
      </c>
      <c r="AU701" s="63">
        <f t="shared" si="391"/>
        <v>5</v>
      </c>
      <c r="AV701" s="63">
        <f t="shared" si="392"/>
        <v>1</v>
      </c>
      <c r="AW701" s="63">
        <f t="shared" si="393"/>
        <v>4</v>
      </c>
      <c r="AX701" s="63">
        <f t="shared" si="394"/>
        <v>4</v>
      </c>
      <c r="AY701" s="64">
        <f t="shared" si="395"/>
        <v>0.18900000000002137</v>
      </c>
      <c r="AZ701" s="65">
        <f t="shared" si="396"/>
        <v>89.189000000000021</v>
      </c>
      <c r="BA701" s="45"/>
      <c r="BB701" s="66">
        <f t="shared" si="397"/>
        <v>89.189000000000021</v>
      </c>
      <c r="BC701" s="62">
        <f t="shared" si="398"/>
        <v>89.189000000000021</v>
      </c>
      <c r="BD701" s="62">
        <f t="shared" si="399"/>
        <v>89.189000000000021</v>
      </c>
      <c r="BE701" s="62">
        <f t="shared" si="400"/>
        <v>9.1890000000000214</v>
      </c>
      <c r="BF701" s="62">
        <f t="shared" si="401"/>
        <v>9.1890000000000214</v>
      </c>
      <c r="BG701" s="62">
        <f t="shared" si="402"/>
        <v>4.1890000000000214</v>
      </c>
      <c r="BH701" s="62">
        <f t="shared" si="403"/>
        <v>0.18900000000002137</v>
      </c>
      <c r="BI701" s="62"/>
    </row>
    <row r="702" spans="1:61" ht="30" customHeight="1">
      <c r="A702" s="83">
        <v>690</v>
      </c>
      <c r="B702" s="50">
        <v>4307</v>
      </c>
      <c r="C702" s="84" t="s">
        <v>154</v>
      </c>
      <c r="D702" s="84" t="s">
        <v>1340</v>
      </c>
      <c r="E702" s="85" t="s">
        <v>1335</v>
      </c>
      <c r="F702" s="68">
        <v>41609</v>
      </c>
      <c r="G702" s="51">
        <v>208</v>
      </c>
      <c r="H702" s="52">
        <v>26</v>
      </c>
      <c r="I702" s="53">
        <f t="shared" si="376"/>
        <v>208</v>
      </c>
      <c r="J702" s="86"/>
      <c r="K702" s="87">
        <f t="shared" si="377"/>
        <v>0</v>
      </c>
      <c r="L702" s="86"/>
      <c r="M702" s="88">
        <f t="shared" si="378"/>
        <v>0</v>
      </c>
      <c r="N702" s="89"/>
      <c r="O702" s="87">
        <f t="shared" si="379"/>
        <v>0</v>
      </c>
      <c r="P702" s="57">
        <v>0</v>
      </c>
      <c r="Q702" s="57">
        <v>0</v>
      </c>
      <c r="R702" s="54"/>
      <c r="S702" s="55">
        <v>11</v>
      </c>
      <c r="T702" s="56"/>
      <c r="U702" s="57">
        <f t="shared" si="380"/>
        <v>0</v>
      </c>
      <c r="V702" s="57">
        <v>0</v>
      </c>
      <c r="W702" s="90">
        <v>7</v>
      </c>
      <c r="X702" s="56">
        <v>21.13</v>
      </c>
      <c r="Y702" s="91">
        <f t="shared" si="381"/>
        <v>21.13</v>
      </c>
      <c r="Z702" s="58"/>
      <c r="AA702" s="59"/>
      <c r="AB702" s="59">
        <v>0</v>
      </c>
      <c r="AC702" s="60">
        <f t="shared" si="382"/>
        <v>204.87</v>
      </c>
      <c r="AD702" s="60"/>
      <c r="AE702" s="61">
        <f t="shared" si="404"/>
        <v>4.0974000000000004</v>
      </c>
      <c r="AF702" s="61">
        <v>0</v>
      </c>
      <c r="AG702" s="61">
        <v>0</v>
      </c>
      <c r="AH702" s="92"/>
      <c r="AI702" s="112">
        <v>100</v>
      </c>
      <c r="AJ702" s="93">
        <f t="shared" si="383"/>
        <v>100.77260000000001</v>
      </c>
      <c r="AK702" s="94"/>
      <c r="AL702" s="62"/>
      <c r="AM702" s="63">
        <f t="shared" si="384"/>
        <v>100</v>
      </c>
      <c r="AN702" s="63">
        <f t="shared" si="385"/>
        <v>1</v>
      </c>
      <c r="AO702" s="63">
        <f t="shared" si="386"/>
        <v>0</v>
      </c>
      <c r="AP702" s="63"/>
      <c r="AQ702" s="63">
        <f t="shared" si="387"/>
        <v>0</v>
      </c>
      <c r="AR702" s="63">
        <f t="shared" si="388"/>
        <v>0</v>
      </c>
      <c r="AS702" s="63">
        <f t="shared" si="389"/>
        <v>0</v>
      </c>
      <c r="AT702" s="63">
        <f t="shared" si="390"/>
        <v>0</v>
      </c>
      <c r="AU702" s="63">
        <f t="shared" si="391"/>
        <v>0</v>
      </c>
      <c r="AV702" s="63">
        <f t="shared" si="392"/>
        <v>0</v>
      </c>
      <c r="AW702" s="63">
        <f t="shared" si="393"/>
        <v>0</v>
      </c>
      <c r="AX702" s="63">
        <f t="shared" si="394"/>
        <v>0</v>
      </c>
      <c r="AY702" s="64">
        <f t="shared" si="395"/>
        <v>0.77260000000001128</v>
      </c>
      <c r="AZ702" s="65">
        <f t="shared" si="396"/>
        <v>100.77260000000001</v>
      </c>
      <c r="BA702" s="45"/>
      <c r="BB702" s="66">
        <f t="shared" si="397"/>
        <v>100.77260000000001</v>
      </c>
      <c r="BC702" s="62">
        <f t="shared" si="398"/>
        <v>0.77260000000001128</v>
      </c>
      <c r="BD702" s="62">
        <f t="shared" si="399"/>
        <v>0.77260000000001128</v>
      </c>
      <c r="BE702" s="62">
        <f t="shared" si="400"/>
        <v>0.77260000000001128</v>
      </c>
      <c r="BF702" s="62">
        <f t="shared" si="401"/>
        <v>0.77260000000001128</v>
      </c>
      <c r="BG702" s="62">
        <f t="shared" si="402"/>
        <v>0.77260000000001128</v>
      </c>
      <c r="BH702" s="62">
        <f t="shared" si="403"/>
        <v>0.77260000000001128</v>
      </c>
      <c r="BI702" s="62"/>
    </row>
    <row r="703" spans="1:61" ht="30" customHeight="1">
      <c r="A703" s="83">
        <v>691</v>
      </c>
      <c r="B703" s="50">
        <v>4990</v>
      </c>
      <c r="C703" s="84" t="s">
        <v>451</v>
      </c>
      <c r="D703" s="84" t="s">
        <v>1341</v>
      </c>
      <c r="E703" s="85" t="s">
        <v>1335</v>
      </c>
      <c r="F703" s="68">
        <v>41974</v>
      </c>
      <c r="G703" s="51">
        <v>208</v>
      </c>
      <c r="H703" s="52">
        <v>26</v>
      </c>
      <c r="I703" s="53">
        <f t="shared" si="376"/>
        <v>208</v>
      </c>
      <c r="J703" s="86"/>
      <c r="K703" s="87">
        <f t="shared" si="377"/>
        <v>0</v>
      </c>
      <c r="L703" s="86"/>
      <c r="M703" s="88">
        <f t="shared" si="378"/>
        <v>0</v>
      </c>
      <c r="N703" s="89"/>
      <c r="O703" s="87">
        <f t="shared" si="379"/>
        <v>0</v>
      </c>
      <c r="P703" s="57">
        <v>0</v>
      </c>
      <c r="Q703" s="57">
        <v>0</v>
      </c>
      <c r="R703" s="54"/>
      <c r="S703" s="55">
        <v>11</v>
      </c>
      <c r="T703" s="56"/>
      <c r="U703" s="57">
        <f t="shared" si="380"/>
        <v>0</v>
      </c>
      <c r="V703" s="57">
        <v>6.923</v>
      </c>
      <c r="W703" s="90">
        <v>7</v>
      </c>
      <c r="X703" s="56">
        <v>64</v>
      </c>
      <c r="Y703" s="91">
        <f t="shared" si="381"/>
        <v>64</v>
      </c>
      <c r="Z703" s="58"/>
      <c r="AA703" s="59"/>
      <c r="AB703" s="59">
        <v>0</v>
      </c>
      <c r="AC703" s="60">
        <f t="shared" si="382"/>
        <v>168.923</v>
      </c>
      <c r="AD703" s="60"/>
      <c r="AE703" s="61">
        <f t="shared" si="404"/>
        <v>3.37846</v>
      </c>
      <c r="AF703" s="61">
        <v>0</v>
      </c>
      <c r="AG703" s="61">
        <v>0</v>
      </c>
      <c r="AH703" s="92"/>
      <c r="AI703" s="112">
        <v>100</v>
      </c>
      <c r="AJ703" s="93">
        <f t="shared" si="383"/>
        <v>65.544540000000012</v>
      </c>
      <c r="AK703" s="94"/>
      <c r="AL703" s="62"/>
      <c r="AM703" s="63">
        <f t="shared" si="384"/>
        <v>0</v>
      </c>
      <c r="AN703" s="63">
        <f t="shared" si="385"/>
        <v>0</v>
      </c>
      <c r="AO703" s="63">
        <f t="shared" si="386"/>
        <v>0</v>
      </c>
      <c r="AP703" s="63"/>
      <c r="AQ703" s="63">
        <f t="shared" si="387"/>
        <v>60</v>
      </c>
      <c r="AR703" s="63">
        <f t="shared" si="388"/>
        <v>3</v>
      </c>
      <c r="AS703" s="63">
        <f t="shared" si="389"/>
        <v>0</v>
      </c>
      <c r="AT703" s="63">
        <f t="shared" si="390"/>
        <v>0</v>
      </c>
      <c r="AU703" s="63">
        <f t="shared" si="391"/>
        <v>5</v>
      </c>
      <c r="AV703" s="63">
        <f t="shared" si="392"/>
        <v>1</v>
      </c>
      <c r="AW703" s="63">
        <f t="shared" si="393"/>
        <v>0</v>
      </c>
      <c r="AX703" s="63">
        <f t="shared" si="394"/>
        <v>0</v>
      </c>
      <c r="AY703" s="64">
        <f t="shared" si="395"/>
        <v>0.54454000000001201</v>
      </c>
      <c r="AZ703" s="65">
        <f t="shared" si="396"/>
        <v>65.544540000000012</v>
      </c>
      <c r="BA703" s="45"/>
      <c r="BB703" s="66">
        <f t="shared" si="397"/>
        <v>65.544540000000012</v>
      </c>
      <c r="BC703" s="62">
        <f t="shared" si="398"/>
        <v>65.544540000000012</v>
      </c>
      <c r="BD703" s="62">
        <f t="shared" si="399"/>
        <v>65.544540000000012</v>
      </c>
      <c r="BE703" s="62">
        <f t="shared" si="400"/>
        <v>5.544540000000012</v>
      </c>
      <c r="BF703" s="62">
        <f t="shared" si="401"/>
        <v>5.544540000000012</v>
      </c>
      <c r="BG703" s="62">
        <f t="shared" si="402"/>
        <v>0.54454000000001201</v>
      </c>
      <c r="BH703" s="62">
        <f t="shared" si="403"/>
        <v>0.54454000000001201</v>
      </c>
      <c r="BI703" s="62"/>
    </row>
    <row r="704" spans="1:61" ht="30" customHeight="1">
      <c r="A704" s="83">
        <v>692</v>
      </c>
      <c r="B704" s="50">
        <v>5238</v>
      </c>
      <c r="C704" s="84" t="s">
        <v>187</v>
      </c>
      <c r="D704" s="84" t="s">
        <v>1342</v>
      </c>
      <c r="E704" s="85" t="s">
        <v>1335</v>
      </c>
      <c r="F704" s="68">
        <v>42065</v>
      </c>
      <c r="G704" s="51">
        <v>208</v>
      </c>
      <c r="H704" s="52">
        <v>26</v>
      </c>
      <c r="I704" s="53">
        <f t="shared" si="376"/>
        <v>208</v>
      </c>
      <c r="J704" s="86"/>
      <c r="K704" s="87">
        <f t="shared" si="377"/>
        <v>0</v>
      </c>
      <c r="L704" s="86"/>
      <c r="M704" s="88">
        <f t="shared" si="378"/>
        <v>0</v>
      </c>
      <c r="N704" s="89"/>
      <c r="O704" s="87">
        <f t="shared" si="379"/>
        <v>0</v>
      </c>
      <c r="P704" s="57">
        <v>0</v>
      </c>
      <c r="Q704" s="57">
        <v>0</v>
      </c>
      <c r="R704" s="54"/>
      <c r="S704" s="55">
        <v>10</v>
      </c>
      <c r="T704" s="56"/>
      <c r="U704" s="57">
        <f t="shared" si="380"/>
        <v>0</v>
      </c>
      <c r="V704" s="57">
        <v>10</v>
      </c>
      <c r="W704" s="90">
        <v>7</v>
      </c>
      <c r="X704" s="56">
        <v>1.54</v>
      </c>
      <c r="Y704" s="91">
        <f t="shared" si="381"/>
        <v>1.54</v>
      </c>
      <c r="Z704" s="58"/>
      <c r="AA704" s="59"/>
      <c r="AB704" s="59">
        <v>0</v>
      </c>
      <c r="AC704" s="60">
        <f t="shared" si="382"/>
        <v>233.46</v>
      </c>
      <c r="AD704" s="60"/>
      <c r="AE704" s="61">
        <f t="shared" si="404"/>
        <v>4.6692</v>
      </c>
      <c r="AF704" s="61">
        <v>0</v>
      </c>
      <c r="AG704" s="61">
        <v>0</v>
      </c>
      <c r="AH704" s="92">
        <v>0.5</v>
      </c>
      <c r="AI704" s="112">
        <v>100</v>
      </c>
      <c r="AJ704" s="93">
        <f t="shared" si="383"/>
        <v>128.29080000000002</v>
      </c>
      <c r="AK704" s="94"/>
      <c r="AL704" s="62"/>
      <c r="AM704" s="63">
        <f t="shared" si="384"/>
        <v>100</v>
      </c>
      <c r="AN704" s="63">
        <f t="shared" si="385"/>
        <v>1</v>
      </c>
      <c r="AO704" s="63">
        <f t="shared" si="386"/>
        <v>0</v>
      </c>
      <c r="AP704" s="63"/>
      <c r="AQ704" s="63">
        <f t="shared" si="387"/>
        <v>20</v>
      </c>
      <c r="AR704" s="63">
        <f t="shared" si="388"/>
        <v>1</v>
      </c>
      <c r="AS704" s="63">
        <f t="shared" si="389"/>
        <v>0</v>
      </c>
      <c r="AT704" s="63">
        <f t="shared" si="390"/>
        <v>0</v>
      </c>
      <c r="AU704" s="63">
        <f t="shared" si="391"/>
        <v>5</v>
      </c>
      <c r="AV704" s="63">
        <f t="shared" si="392"/>
        <v>1</v>
      </c>
      <c r="AW704" s="63">
        <f t="shared" si="393"/>
        <v>3</v>
      </c>
      <c r="AX704" s="63">
        <f t="shared" si="394"/>
        <v>3</v>
      </c>
      <c r="AY704" s="64">
        <f t="shared" si="395"/>
        <v>0.2908000000000186</v>
      </c>
      <c r="AZ704" s="65">
        <f t="shared" si="396"/>
        <v>128.29080000000002</v>
      </c>
      <c r="BA704" s="45"/>
      <c r="BB704" s="66">
        <f t="shared" si="397"/>
        <v>128.29080000000002</v>
      </c>
      <c r="BC704" s="62">
        <f t="shared" si="398"/>
        <v>28.290800000000019</v>
      </c>
      <c r="BD704" s="62">
        <f t="shared" si="399"/>
        <v>28.290800000000019</v>
      </c>
      <c r="BE704" s="62">
        <f t="shared" si="400"/>
        <v>8.2908000000000186</v>
      </c>
      <c r="BF704" s="62">
        <f t="shared" si="401"/>
        <v>8.2908000000000186</v>
      </c>
      <c r="BG704" s="62">
        <f t="shared" si="402"/>
        <v>3.2908000000000186</v>
      </c>
      <c r="BH704" s="62">
        <f t="shared" si="403"/>
        <v>0.2908000000000186</v>
      </c>
      <c r="BI704" s="62"/>
    </row>
    <row r="705" spans="1:61" ht="30" customHeight="1">
      <c r="A705" s="83">
        <v>693</v>
      </c>
      <c r="B705" s="50">
        <v>5565</v>
      </c>
      <c r="C705" s="84" t="s">
        <v>1343</v>
      </c>
      <c r="D705" s="84" t="s">
        <v>424</v>
      </c>
      <c r="E705" s="85" t="s">
        <v>1335</v>
      </c>
      <c r="F705" s="68">
        <v>42248</v>
      </c>
      <c r="G705" s="51">
        <v>208</v>
      </c>
      <c r="H705" s="52">
        <v>26</v>
      </c>
      <c r="I705" s="53">
        <f t="shared" si="376"/>
        <v>208</v>
      </c>
      <c r="J705" s="86"/>
      <c r="K705" s="87">
        <f t="shared" si="377"/>
        <v>0</v>
      </c>
      <c r="L705" s="86"/>
      <c r="M705" s="88">
        <f t="shared" si="378"/>
        <v>0</v>
      </c>
      <c r="N705" s="89"/>
      <c r="O705" s="87">
        <f t="shared" si="379"/>
        <v>0</v>
      </c>
      <c r="P705" s="57">
        <v>0</v>
      </c>
      <c r="Q705" s="57">
        <v>0</v>
      </c>
      <c r="R705" s="54"/>
      <c r="S705" s="55">
        <v>10</v>
      </c>
      <c r="T705" s="56"/>
      <c r="U705" s="57">
        <f t="shared" si="380"/>
        <v>0</v>
      </c>
      <c r="V705" s="57">
        <v>10</v>
      </c>
      <c r="W705" s="90">
        <v>7</v>
      </c>
      <c r="X705" s="56"/>
      <c r="Y705" s="91">
        <f t="shared" si="381"/>
        <v>0</v>
      </c>
      <c r="Z705" s="58"/>
      <c r="AA705" s="59"/>
      <c r="AB705" s="59">
        <v>0</v>
      </c>
      <c r="AC705" s="60">
        <f t="shared" si="382"/>
        <v>235</v>
      </c>
      <c r="AD705" s="60"/>
      <c r="AE705" s="61">
        <f t="shared" si="404"/>
        <v>4.7</v>
      </c>
      <c r="AF705" s="61">
        <v>0</v>
      </c>
      <c r="AG705" s="61">
        <v>0</v>
      </c>
      <c r="AH705" s="92"/>
      <c r="AI705" s="112">
        <v>100</v>
      </c>
      <c r="AJ705" s="93">
        <f t="shared" si="383"/>
        <v>130.30000000000001</v>
      </c>
      <c r="AK705" s="94"/>
      <c r="AL705" s="62"/>
      <c r="AM705" s="63">
        <f t="shared" si="384"/>
        <v>100</v>
      </c>
      <c r="AN705" s="63">
        <f t="shared" si="385"/>
        <v>1</v>
      </c>
      <c r="AO705" s="63">
        <f t="shared" si="386"/>
        <v>0</v>
      </c>
      <c r="AP705" s="63"/>
      <c r="AQ705" s="63">
        <f t="shared" si="387"/>
        <v>20</v>
      </c>
      <c r="AR705" s="63">
        <f t="shared" si="388"/>
        <v>1</v>
      </c>
      <c r="AS705" s="63">
        <f t="shared" si="389"/>
        <v>10</v>
      </c>
      <c r="AT705" s="63">
        <f t="shared" si="390"/>
        <v>1</v>
      </c>
      <c r="AU705" s="63">
        <f t="shared" si="391"/>
        <v>0</v>
      </c>
      <c r="AV705" s="63">
        <f t="shared" si="392"/>
        <v>0</v>
      </c>
      <c r="AW705" s="63">
        <f t="shared" si="393"/>
        <v>0</v>
      </c>
      <c r="AX705" s="63">
        <f t="shared" si="394"/>
        <v>0</v>
      </c>
      <c r="AY705" s="64">
        <f t="shared" si="395"/>
        <v>0.30000000000001137</v>
      </c>
      <c r="AZ705" s="65">
        <f t="shared" si="396"/>
        <v>130.30000000000001</v>
      </c>
      <c r="BA705" s="45"/>
      <c r="BB705" s="66">
        <f t="shared" si="397"/>
        <v>130.30000000000001</v>
      </c>
      <c r="BC705" s="62">
        <f t="shared" si="398"/>
        <v>30.300000000000011</v>
      </c>
      <c r="BD705" s="62">
        <f t="shared" si="399"/>
        <v>30.300000000000011</v>
      </c>
      <c r="BE705" s="62">
        <f t="shared" si="400"/>
        <v>10.300000000000011</v>
      </c>
      <c r="BF705" s="62">
        <f t="shared" si="401"/>
        <v>0.30000000000001137</v>
      </c>
      <c r="BG705" s="62">
        <f t="shared" si="402"/>
        <v>0.30000000000001137</v>
      </c>
      <c r="BH705" s="62">
        <f t="shared" si="403"/>
        <v>0.30000000000001137</v>
      </c>
      <c r="BI705" s="62"/>
    </row>
    <row r="706" spans="1:61" ht="30" customHeight="1">
      <c r="A706" s="83">
        <v>694</v>
      </c>
      <c r="B706" s="50">
        <v>5708</v>
      </c>
      <c r="C706" s="84" t="s">
        <v>133</v>
      </c>
      <c r="D706" s="84" t="s">
        <v>557</v>
      </c>
      <c r="E706" s="85" t="s">
        <v>1335</v>
      </c>
      <c r="F706" s="68">
        <v>42310</v>
      </c>
      <c r="G706" s="51">
        <v>208</v>
      </c>
      <c r="H706" s="52">
        <v>26</v>
      </c>
      <c r="I706" s="53">
        <f t="shared" si="376"/>
        <v>208</v>
      </c>
      <c r="J706" s="86"/>
      <c r="K706" s="87">
        <f t="shared" si="377"/>
        <v>0</v>
      </c>
      <c r="L706" s="86"/>
      <c r="M706" s="88">
        <f t="shared" si="378"/>
        <v>0</v>
      </c>
      <c r="N706" s="89"/>
      <c r="O706" s="87">
        <f t="shared" si="379"/>
        <v>0</v>
      </c>
      <c r="P706" s="57">
        <v>0</v>
      </c>
      <c r="Q706" s="57">
        <v>0</v>
      </c>
      <c r="R706" s="54"/>
      <c r="S706" s="55">
        <v>10</v>
      </c>
      <c r="T706" s="56"/>
      <c r="U706" s="57">
        <f t="shared" si="380"/>
        <v>0</v>
      </c>
      <c r="V706" s="57">
        <v>10</v>
      </c>
      <c r="W706" s="90">
        <v>7</v>
      </c>
      <c r="X706" s="56"/>
      <c r="Y706" s="91">
        <f t="shared" si="381"/>
        <v>0</v>
      </c>
      <c r="Z706" s="58"/>
      <c r="AA706" s="59"/>
      <c r="AB706" s="59">
        <v>0</v>
      </c>
      <c r="AC706" s="60">
        <f t="shared" si="382"/>
        <v>235</v>
      </c>
      <c r="AD706" s="60"/>
      <c r="AE706" s="61">
        <f t="shared" si="404"/>
        <v>4.7</v>
      </c>
      <c r="AF706" s="61">
        <v>0</v>
      </c>
      <c r="AG706" s="61">
        <v>0</v>
      </c>
      <c r="AH706" s="92"/>
      <c r="AI706" s="112">
        <v>100</v>
      </c>
      <c r="AJ706" s="93">
        <f t="shared" si="383"/>
        <v>130.30000000000001</v>
      </c>
      <c r="AK706" s="94"/>
      <c r="AL706" s="62"/>
      <c r="AM706" s="63">
        <f t="shared" si="384"/>
        <v>100</v>
      </c>
      <c r="AN706" s="63">
        <f t="shared" si="385"/>
        <v>1</v>
      </c>
      <c r="AO706" s="63">
        <f t="shared" si="386"/>
        <v>0</v>
      </c>
      <c r="AP706" s="63"/>
      <c r="AQ706" s="63">
        <f t="shared" si="387"/>
        <v>20</v>
      </c>
      <c r="AR706" s="63">
        <f t="shared" si="388"/>
        <v>1</v>
      </c>
      <c r="AS706" s="63">
        <f t="shared" si="389"/>
        <v>10</v>
      </c>
      <c r="AT706" s="63">
        <f t="shared" si="390"/>
        <v>1</v>
      </c>
      <c r="AU706" s="63">
        <f t="shared" si="391"/>
        <v>0</v>
      </c>
      <c r="AV706" s="63">
        <f t="shared" si="392"/>
        <v>0</v>
      </c>
      <c r="AW706" s="63">
        <f t="shared" si="393"/>
        <v>0</v>
      </c>
      <c r="AX706" s="63">
        <f t="shared" si="394"/>
        <v>0</v>
      </c>
      <c r="AY706" s="64">
        <f t="shared" si="395"/>
        <v>0.30000000000001137</v>
      </c>
      <c r="AZ706" s="65">
        <f t="shared" si="396"/>
        <v>130.30000000000001</v>
      </c>
      <c r="BA706" s="45"/>
      <c r="BB706" s="66">
        <f t="shared" si="397"/>
        <v>130.30000000000001</v>
      </c>
      <c r="BC706" s="62">
        <f t="shared" si="398"/>
        <v>30.300000000000011</v>
      </c>
      <c r="BD706" s="62">
        <f t="shared" si="399"/>
        <v>30.300000000000011</v>
      </c>
      <c r="BE706" s="62">
        <f t="shared" si="400"/>
        <v>10.300000000000011</v>
      </c>
      <c r="BF706" s="62">
        <f t="shared" si="401"/>
        <v>0.30000000000001137</v>
      </c>
      <c r="BG706" s="62">
        <f t="shared" si="402"/>
        <v>0.30000000000001137</v>
      </c>
      <c r="BH706" s="62">
        <f t="shared" si="403"/>
        <v>0.30000000000001137</v>
      </c>
      <c r="BI706" s="62"/>
    </row>
    <row r="707" spans="1:61" ht="30" customHeight="1">
      <c r="A707" s="83">
        <v>695</v>
      </c>
      <c r="B707" s="50">
        <v>6170</v>
      </c>
      <c r="C707" s="84" t="s">
        <v>814</v>
      </c>
      <c r="D707" s="84" t="s">
        <v>1344</v>
      </c>
      <c r="E707" s="85" t="s">
        <v>1335</v>
      </c>
      <c r="F707" s="68">
        <v>42523</v>
      </c>
      <c r="G707" s="51">
        <v>208</v>
      </c>
      <c r="H707" s="52">
        <v>26</v>
      </c>
      <c r="I707" s="53">
        <f t="shared" si="376"/>
        <v>208</v>
      </c>
      <c r="J707" s="86"/>
      <c r="K707" s="87">
        <f t="shared" si="377"/>
        <v>0</v>
      </c>
      <c r="L707" s="86"/>
      <c r="M707" s="88">
        <f t="shared" si="378"/>
        <v>0</v>
      </c>
      <c r="N707" s="89"/>
      <c r="O707" s="87">
        <f t="shared" si="379"/>
        <v>0</v>
      </c>
      <c r="P707" s="57">
        <v>0</v>
      </c>
      <c r="Q707" s="57">
        <v>0</v>
      </c>
      <c r="R707" s="54"/>
      <c r="S707" s="55">
        <v>9</v>
      </c>
      <c r="T707" s="56"/>
      <c r="U707" s="57">
        <f t="shared" si="380"/>
        <v>0</v>
      </c>
      <c r="V707" s="57">
        <v>10</v>
      </c>
      <c r="W707" s="90">
        <v>7</v>
      </c>
      <c r="X707" s="56"/>
      <c r="Y707" s="91">
        <f t="shared" si="381"/>
        <v>0</v>
      </c>
      <c r="Z707" s="58"/>
      <c r="AA707" s="59"/>
      <c r="AB707" s="59">
        <v>0</v>
      </c>
      <c r="AC707" s="60">
        <f t="shared" si="382"/>
        <v>234</v>
      </c>
      <c r="AD707" s="60"/>
      <c r="AE707" s="61">
        <f t="shared" si="404"/>
        <v>4.68</v>
      </c>
      <c r="AF707" s="61">
        <v>0</v>
      </c>
      <c r="AG707" s="61">
        <v>0</v>
      </c>
      <c r="AH707" s="92"/>
      <c r="AI707" s="112">
        <v>100</v>
      </c>
      <c r="AJ707" s="93">
        <f t="shared" si="383"/>
        <v>129.32</v>
      </c>
      <c r="AK707" s="94"/>
      <c r="AL707" s="62"/>
      <c r="AM707" s="63">
        <f t="shared" si="384"/>
        <v>100</v>
      </c>
      <c r="AN707" s="63">
        <f t="shared" si="385"/>
        <v>1</v>
      </c>
      <c r="AO707" s="63">
        <f t="shared" si="386"/>
        <v>0</v>
      </c>
      <c r="AP707" s="63"/>
      <c r="AQ707" s="63">
        <f t="shared" si="387"/>
        <v>20</v>
      </c>
      <c r="AR707" s="63">
        <f t="shared" si="388"/>
        <v>1</v>
      </c>
      <c r="AS707" s="63">
        <f t="shared" si="389"/>
        <v>0</v>
      </c>
      <c r="AT707" s="63">
        <f t="shared" si="390"/>
        <v>0</v>
      </c>
      <c r="AU707" s="63">
        <f t="shared" si="391"/>
        <v>5</v>
      </c>
      <c r="AV707" s="63">
        <f t="shared" si="392"/>
        <v>1</v>
      </c>
      <c r="AW707" s="63">
        <f t="shared" si="393"/>
        <v>4</v>
      </c>
      <c r="AX707" s="63">
        <f t="shared" si="394"/>
        <v>4</v>
      </c>
      <c r="AY707" s="64">
        <f t="shared" si="395"/>
        <v>0.31999999999999318</v>
      </c>
      <c r="AZ707" s="65">
        <f t="shared" si="396"/>
        <v>129.32</v>
      </c>
      <c r="BA707" s="45"/>
      <c r="BB707" s="66">
        <f t="shared" si="397"/>
        <v>129.32</v>
      </c>
      <c r="BC707" s="62">
        <f t="shared" si="398"/>
        <v>29.319999999999993</v>
      </c>
      <c r="BD707" s="62">
        <f t="shared" si="399"/>
        <v>29.319999999999993</v>
      </c>
      <c r="BE707" s="62">
        <f t="shared" si="400"/>
        <v>9.3199999999999932</v>
      </c>
      <c r="BF707" s="62">
        <f t="shared" si="401"/>
        <v>9.3199999999999932</v>
      </c>
      <c r="BG707" s="62">
        <f t="shared" si="402"/>
        <v>4.3199999999999932</v>
      </c>
      <c r="BH707" s="62">
        <f t="shared" si="403"/>
        <v>0.31999999999999318</v>
      </c>
      <c r="BI707" s="62"/>
    </row>
    <row r="708" spans="1:61" ht="30" customHeight="1">
      <c r="A708" s="83">
        <v>696</v>
      </c>
      <c r="B708" s="50">
        <v>6253</v>
      </c>
      <c r="C708" s="84" t="s">
        <v>803</v>
      </c>
      <c r="D708" s="84" t="s">
        <v>770</v>
      </c>
      <c r="E708" s="85" t="s">
        <v>1335</v>
      </c>
      <c r="F708" s="68">
        <v>42552</v>
      </c>
      <c r="G708" s="51">
        <v>208</v>
      </c>
      <c r="H708" s="52">
        <v>26</v>
      </c>
      <c r="I708" s="53">
        <f t="shared" si="376"/>
        <v>208</v>
      </c>
      <c r="J708" s="86"/>
      <c r="K708" s="87">
        <f t="shared" si="377"/>
        <v>0</v>
      </c>
      <c r="L708" s="86"/>
      <c r="M708" s="88">
        <f t="shared" si="378"/>
        <v>0</v>
      </c>
      <c r="N708" s="89"/>
      <c r="O708" s="87">
        <f t="shared" si="379"/>
        <v>0</v>
      </c>
      <c r="P708" s="57">
        <v>0</v>
      </c>
      <c r="Q708" s="57">
        <v>0</v>
      </c>
      <c r="R708" s="54"/>
      <c r="S708" s="55">
        <v>9</v>
      </c>
      <c r="T708" s="56"/>
      <c r="U708" s="57">
        <f t="shared" si="380"/>
        <v>0</v>
      </c>
      <c r="V708" s="57">
        <v>10</v>
      </c>
      <c r="W708" s="90">
        <v>7</v>
      </c>
      <c r="X708" s="56"/>
      <c r="Y708" s="91">
        <f t="shared" si="381"/>
        <v>0</v>
      </c>
      <c r="Z708" s="58"/>
      <c r="AA708" s="59"/>
      <c r="AB708" s="59">
        <v>0</v>
      </c>
      <c r="AC708" s="60">
        <f t="shared" si="382"/>
        <v>234</v>
      </c>
      <c r="AD708" s="60"/>
      <c r="AE708" s="61">
        <f t="shared" si="404"/>
        <v>4.68</v>
      </c>
      <c r="AF708" s="61">
        <v>0</v>
      </c>
      <c r="AG708" s="61">
        <v>0</v>
      </c>
      <c r="AH708" s="92"/>
      <c r="AI708" s="112">
        <v>100</v>
      </c>
      <c r="AJ708" s="93">
        <f t="shared" si="383"/>
        <v>129.32</v>
      </c>
      <c r="AK708" s="94"/>
      <c r="AL708" s="62"/>
      <c r="AM708" s="63">
        <f t="shared" si="384"/>
        <v>100</v>
      </c>
      <c r="AN708" s="63">
        <f t="shared" si="385"/>
        <v>1</v>
      </c>
      <c r="AO708" s="63">
        <f t="shared" si="386"/>
        <v>0</v>
      </c>
      <c r="AP708" s="63"/>
      <c r="AQ708" s="63">
        <f t="shared" si="387"/>
        <v>20</v>
      </c>
      <c r="AR708" s="63">
        <f t="shared" si="388"/>
        <v>1</v>
      </c>
      <c r="AS708" s="63">
        <f t="shared" si="389"/>
        <v>0</v>
      </c>
      <c r="AT708" s="63">
        <f t="shared" si="390"/>
        <v>0</v>
      </c>
      <c r="AU708" s="63">
        <f t="shared" si="391"/>
        <v>5</v>
      </c>
      <c r="AV708" s="63">
        <f t="shared" si="392"/>
        <v>1</v>
      </c>
      <c r="AW708" s="63">
        <f t="shared" si="393"/>
        <v>4</v>
      </c>
      <c r="AX708" s="63">
        <f t="shared" si="394"/>
        <v>4</v>
      </c>
      <c r="AY708" s="64">
        <f t="shared" si="395"/>
        <v>0.31999999999999318</v>
      </c>
      <c r="AZ708" s="65">
        <f t="shared" si="396"/>
        <v>129.32</v>
      </c>
      <c r="BA708" s="45"/>
      <c r="BB708" s="66">
        <f t="shared" si="397"/>
        <v>129.32</v>
      </c>
      <c r="BC708" s="62">
        <f t="shared" si="398"/>
        <v>29.319999999999993</v>
      </c>
      <c r="BD708" s="62">
        <f t="shared" si="399"/>
        <v>29.319999999999993</v>
      </c>
      <c r="BE708" s="62">
        <f t="shared" si="400"/>
        <v>9.3199999999999932</v>
      </c>
      <c r="BF708" s="62">
        <f t="shared" si="401"/>
        <v>9.3199999999999932</v>
      </c>
      <c r="BG708" s="62">
        <f t="shared" si="402"/>
        <v>4.3199999999999932</v>
      </c>
      <c r="BH708" s="62">
        <f t="shared" si="403"/>
        <v>0.31999999999999318</v>
      </c>
      <c r="BI708" s="62"/>
    </row>
    <row r="709" spans="1:61" ht="30" customHeight="1">
      <c r="A709" s="83">
        <v>697</v>
      </c>
      <c r="B709" s="50">
        <v>6527</v>
      </c>
      <c r="C709" s="84" t="s">
        <v>1345</v>
      </c>
      <c r="D709" s="84" t="s">
        <v>1346</v>
      </c>
      <c r="E709" s="85" t="s">
        <v>1335</v>
      </c>
      <c r="F709" s="68">
        <v>42705</v>
      </c>
      <c r="G709" s="51">
        <v>208</v>
      </c>
      <c r="H709" s="52">
        <v>26</v>
      </c>
      <c r="I709" s="53">
        <f t="shared" si="376"/>
        <v>208</v>
      </c>
      <c r="J709" s="86"/>
      <c r="K709" s="87">
        <f t="shared" si="377"/>
        <v>0</v>
      </c>
      <c r="L709" s="86"/>
      <c r="M709" s="88">
        <f t="shared" si="378"/>
        <v>0</v>
      </c>
      <c r="N709" s="89"/>
      <c r="O709" s="87">
        <f t="shared" si="379"/>
        <v>0</v>
      </c>
      <c r="P709" s="57">
        <v>0</v>
      </c>
      <c r="Q709" s="57">
        <v>0</v>
      </c>
      <c r="R709" s="54"/>
      <c r="S709" s="55">
        <v>9</v>
      </c>
      <c r="T709" s="56"/>
      <c r="U709" s="57">
        <f t="shared" si="380"/>
        <v>0</v>
      </c>
      <c r="V709" s="57">
        <v>10</v>
      </c>
      <c r="W709" s="90">
        <v>7</v>
      </c>
      <c r="X709" s="56"/>
      <c r="Y709" s="91">
        <f t="shared" si="381"/>
        <v>0</v>
      </c>
      <c r="Z709" s="58"/>
      <c r="AA709" s="59"/>
      <c r="AB709" s="59">
        <v>0</v>
      </c>
      <c r="AC709" s="60">
        <f t="shared" si="382"/>
        <v>234</v>
      </c>
      <c r="AD709" s="60"/>
      <c r="AE709" s="61">
        <f t="shared" si="404"/>
        <v>4.68</v>
      </c>
      <c r="AF709" s="61">
        <v>0</v>
      </c>
      <c r="AG709" s="61">
        <v>0</v>
      </c>
      <c r="AH709" s="92"/>
      <c r="AI709" s="112">
        <v>100</v>
      </c>
      <c r="AJ709" s="93">
        <f t="shared" si="383"/>
        <v>129.32</v>
      </c>
      <c r="AK709" s="94"/>
      <c r="AL709" s="62"/>
      <c r="AM709" s="63">
        <f t="shared" si="384"/>
        <v>100</v>
      </c>
      <c r="AN709" s="63">
        <f t="shared" si="385"/>
        <v>1</v>
      </c>
      <c r="AO709" s="63">
        <f t="shared" si="386"/>
        <v>0</v>
      </c>
      <c r="AP709" s="63"/>
      <c r="AQ709" s="63">
        <f t="shared" si="387"/>
        <v>20</v>
      </c>
      <c r="AR709" s="63">
        <f t="shared" si="388"/>
        <v>1</v>
      </c>
      <c r="AS709" s="63">
        <f t="shared" si="389"/>
        <v>0</v>
      </c>
      <c r="AT709" s="63">
        <f t="shared" si="390"/>
        <v>0</v>
      </c>
      <c r="AU709" s="63">
        <f t="shared" si="391"/>
        <v>5</v>
      </c>
      <c r="AV709" s="63">
        <f t="shared" si="392"/>
        <v>1</v>
      </c>
      <c r="AW709" s="63">
        <f t="shared" si="393"/>
        <v>4</v>
      </c>
      <c r="AX709" s="63">
        <f t="shared" si="394"/>
        <v>4</v>
      </c>
      <c r="AY709" s="64">
        <f t="shared" si="395"/>
        <v>0.31999999999999318</v>
      </c>
      <c r="AZ709" s="65">
        <f t="shared" si="396"/>
        <v>129.32</v>
      </c>
      <c r="BA709" s="45"/>
      <c r="BB709" s="66">
        <f t="shared" si="397"/>
        <v>129.32</v>
      </c>
      <c r="BC709" s="62">
        <f t="shared" si="398"/>
        <v>29.319999999999993</v>
      </c>
      <c r="BD709" s="62">
        <f t="shared" si="399"/>
        <v>29.319999999999993</v>
      </c>
      <c r="BE709" s="62">
        <f t="shared" si="400"/>
        <v>9.3199999999999932</v>
      </c>
      <c r="BF709" s="62">
        <f t="shared" si="401"/>
        <v>9.3199999999999932</v>
      </c>
      <c r="BG709" s="62">
        <f t="shared" si="402"/>
        <v>4.3199999999999932</v>
      </c>
      <c r="BH709" s="62">
        <f t="shared" si="403"/>
        <v>0.31999999999999318</v>
      </c>
      <c r="BI709" s="62"/>
    </row>
    <row r="710" spans="1:61" ht="30" customHeight="1">
      <c r="A710" s="83">
        <v>698</v>
      </c>
      <c r="B710" s="50">
        <v>6569</v>
      </c>
      <c r="C710" s="84" t="s">
        <v>670</v>
      </c>
      <c r="D710" s="84" t="s">
        <v>1347</v>
      </c>
      <c r="E710" s="85" t="s">
        <v>1335</v>
      </c>
      <c r="F710" s="68">
        <v>42709</v>
      </c>
      <c r="G710" s="51">
        <v>208</v>
      </c>
      <c r="H710" s="52">
        <v>26</v>
      </c>
      <c r="I710" s="53">
        <f t="shared" si="376"/>
        <v>208</v>
      </c>
      <c r="J710" s="86"/>
      <c r="K710" s="87">
        <f t="shared" si="377"/>
        <v>0</v>
      </c>
      <c r="L710" s="86"/>
      <c r="M710" s="88">
        <f t="shared" si="378"/>
        <v>0</v>
      </c>
      <c r="N710" s="89"/>
      <c r="O710" s="87">
        <f t="shared" si="379"/>
        <v>0</v>
      </c>
      <c r="P710" s="57">
        <v>0</v>
      </c>
      <c r="Q710" s="57">
        <v>0</v>
      </c>
      <c r="R710" s="54"/>
      <c r="S710" s="55">
        <v>9</v>
      </c>
      <c r="T710" s="56"/>
      <c r="U710" s="57">
        <f t="shared" si="380"/>
        <v>0</v>
      </c>
      <c r="V710" s="57">
        <v>0</v>
      </c>
      <c r="W710" s="90">
        <v>7</v>
      </c>
      <c r="X710" s="56">
        <v>26.17</v>
      </c>
      <c r="Y710" s="91">
        <f t="shared" si="381"/>
        <v>26.17</v>
      </c>
      <c r="Z710" s="58"/>
      <c r="AA710" s="59"/>
      <c r="AB710" s="59">
        <v>0</v>
      </c>
      <c r="AC710" s="60">
        <f t="shared" si="382"/>
        <v>197.82999999999998</v>
      </c>
      <c r="AD710" s="60"/>
      <c r="AE710" s="61">
        <f t="shared" si="404"/>
        <v>3.9565999999999999</v>
      </c>
      <c r="AF710" s="61">
        <v>0</v>
      </c>
      <c r="AG710" s="61">
        <v>0</v>
      </c>
      <c r="AH710" s="92"/>
      <c r="AI710" s="112">
        <v>100</v>
      </c>
      <c r="AJ710" s="93">
        <f t="shared" si="383"/>
        <v>93.873399999999975</v>
      </c>
      <c r="AK710" s="94"/>
      <c r="AL710" s="62"/>
      <c r="AM710" s="63">
        <f t="shared" si="384"/>
        <v>0</v>
      </c>
      <c r="AN710" s="63">
        <f t="shared" si="385"/>
        <v>0</v>
      </c>
      <c r="AO710" s="63">
        <f t="shared" si="386"/>
        <v>0</v>
      </c>
      <c r="AP710" s="63"/>
      <c r="AQ710" s="63">
        <f t="shared" si="387"/>
        <v>80</v>
      </c>
      <c r="AR710" s="63">
        <f t="shared" si="388"/>
        <v>4</v>
      </c>
      <c r="AS710" s="63">
        <f t="shared" si="389"/>
        <v>10</v>
      </c>
      <c r="AT710" s="63">
        <f t="shared" si="390"/>
        <v>1</v>
      </c>
      <c r="AU710" s="63">
        <f t="shared" si="391"/>
        <v>0</v>
      </c>
      <c r="AV710" s="63">
        <f t="shared" si="392"/>
        <v>0</v>
      </c>
      <c r="AW710" s="63">
        <f t="shared" si="393"/>
        <v>3</v>
      </c>
      <c r="AX710" s="63">
        <f t="shared" si="394"/>
        <v>3</v>
      </c>
      <c r="AY710" s="64">
        <f t="shared" si="395"/>
        <v>0.87339999999997531</v>
      </c>
      <c r="AZ710" s="65">
        <f t="shared" si="396"/>
        <v>93.873399999999975</v>
      </c>
      <c r="BA710" s="45"/>
      <c r="BB710" s="66">
        <f t="shared" si="397"/>
        <v>93.873399999999975</v>
      </c>
      <c r="BC710" s="62">
        <f t="shared" si="398"/>
        <v>93.873399999999975</v>
      </c>
      <c r="BD710" s="62">
        <f t="shared" si="399"/>
        <v>93.873399999999975</v>
      </c>
      <c r="BE710" s="62">
        <f t="shared" si="400"/>
        <v>13.873399999999975</v>
      </c>
      <c r="BF710" s="62">
        <f t="shared" si="401"/>
        <v>3.8733999999999753</v>
      </c>
      <c r="BG710" s="62">
        <f t="shared" si="402"/>
        <v>3.8733999999999753</v>
      </c>
      <c r="BH710" s="62">
        <f t="shared" si="403"/>
        <v>0.87339999999997531</v>
      </c>
      <c r="BI710" s="62"/>
    </row>
    <row r="711" spans="1:61" ht="30" customHeight="1">
      <c r="A711" s="83">
        <v>699</v>
      </c>
      <c r="B711" s="50" t="s">
        <v>1348</v>
      </c>
      <c r="C711" s="84" t="s">
        <v>511</v>
      </c>
      <c r="D711" s="84" t="s">
        <v>1349</v>
      </c>
      <c r="E711" s="85" t="s">
        <v>1335</v>
      </c>
      <c r="F711" s="68">
        <v>45114</v>
      </c>
      <c r="G711" s="51">
        <v>208</v>
      </c>
      <c r="H711" s="52">
        <v>26</v>
      </c>
      <c r="I711" s="53">
        <f t="shared" si="376"/>
        <v>208</v>
      </c>
      <c r="J711" s="86"/>
      <c r="K711" s="87">
        <f t="shared" si="377"/>
        <v>0</v>
      </c>
      <c r="L711" s="86"/>
      <c r="M711" s="88">
        <f t="shared" si="378"/>
        <v>0</v>
      </c>
      <c r="N711" s="89"/>
      <c r="O711" s="87">
        <f t="shared" si="379"/>
        <v>0</v>
      </c>
      <c r="P711" s="57">
        <v>0</v>
      </c>
      <c r="Q711" s="57">
        <v>0</v>
      </c>
      <c r="R711" s="54"/>
      <c r="S711" s="55">
        <v>2</v>
      </c>
      <c r="T711" s="56"/>
      <c r="U711" s="57">
        <f t="shared" si="380"/>
        <v>0</v>
      </c>
      <c r="V711" s="57">
        <v>9.3230000000000004</v>
      </c>
      <c r="W711" s="90">
        <v>7</v>
      </c>
      <c r="X711" s="56">
        <v>14.09</v>
      </c>
      <c r="Y711" s="91">
        <f t="shared" si="381"/>
        <v>14.09</v>
      </c>
      <c r="Z711" s="58"/>
      <c r="AA711" s="59"/>
      <c r="AB711" s="59">
        <v>0</v>
      </c>
      <c r="AC711" s="60">
        <f t="shared" si="382"/>
        <v>212.233</v>
      </c>
      <c r="AD711" s="60"/>
      <c r="AE711" s="61">
        <f t="shared" si="404"/>
        <v>4.2446600000000005</v>
      </c>
      <c r="AF711" s="61">
        <v>0</v>
      </c>
      <c r="AG711" s="61">
        <v>0</v>
      </c>
      <c r="AH711" s="92"/>
      <c r="AI711" s="112">
        <v>100</v>
      </c>
      <c r="AJ711" s="93">
        <f t="shared" si="383"/>
        <v>107.98833999999999</v>
      </c>
      <c r="AK711" s="94"/>
      <c r="AL711" s="62"/>
      <c r="AM711" s="63">
        <f t="shared" si="384"/>
        <v>100</v>
      </c>
      <c r="AN711" s="63">
        <f t="shared" si="385"/>
        <v>1</v>
      </c>
      <c r="AO711" s="63">
        <f t="shared" si="386"/>
        <v>0</v>
      </c>
      <c r="AP711" s="63"/>
      <c r="AQ711" s="63">
        <f t="shared" si="387"/>
        <v>0</v>
      </c>
      <c r="AR711" s="63">
        <f t="shared" si="388"/>
        <v>0</v>
      </c>
      <c r="AS711" s="63">
        <f t="shared" si="389"/>
        <v>0</v>
      </c>
      <c r="AT711" s="63">
        <f t="shared" si="390"/>
        <v>0</v>
      </c>
      <c r="AU711" s="63">
        <f t="shared" si="391"/>
        <v>5</v>
      </c>
      <c r="AV711" s="63">
        <f t="shared" si="392"/>
        <v>1</v>
      </c>
      <c r="AW711" s="63">
        <f t="shared" si="393"/>
        <v>2</v>
      </c>
      <c r="AX711" s="63">
        <f t="shared" si="394"/>
        <v>2</v>
      </c>
      <c r="AY711" s="64">
        <f t="shared" si="395"/>
        <v>0.98833999999999378</v>
      </c>
      <c r="AZ711" s="65">
        <f t="shared" si="396"/>
        <v>107.98833999999999</v>
      </c>
      <c r="BA711" s="45"/>
      <c r="BB711" s="66">
        <f t="shared" si="397"/>
        <v>107.98833999999999</v>
      </c>
      <c r="BC711" s="62">
        <f t="shared" si="398"/>
        <v>7.9883399999999938</v>
      </c>
      <c r="BD711" s="62">
        <f t="shared" si="399"/>
        <v>7.9883399999999938</v>
      </c>
      <c r="BE711" s="62">
        <f t="shared" si="400"/>
        <v>7.9883399999999938</v>
      </c>
      <c r="BF711" s="62">
        <f t="shared" si="401"/>
        <v>7.9883399999999938</v>
      </c>
      <c r="BG711" s="62">
        <f t="shared" si="402"/>
        <v>2.9883399999999938</v>
      </c>
      <c r="BH711" s="62">
        <f t="shared" si="403"/>
        <v>0.98833999999999378</v>
      </c>
      <c r="BI711" s="62"/>
    </row>
    <row r="712" spans="1:61" ht="30" customHeight="1">
      <c r="A712" s="83">
        <v>700</v>
      </c>
      <c r="B712" s="50" t="s">
        <v>1350</v>
      </c>
      <c r="C712" s="84" t="s">
        <v>807</v>
      </c>
      <c r="D712" s="84" t="s">
        <v>839</v>
      </c>
      <c r="E712" s="85" t="s">
        <v>1335</v>
      </c>
      <c r="F712" s="68">
        <v>45200</v>
      </c>
      <c r="G712" s="51">
        <v>208</v>
      </c>
      <c r="H712" s="52">
        <v>26</v>
      </c>
      <c r="I712" s="53">
        <f t="shared" si="376"/>
        <v>208</v>
      </c>
      <c r="J712" s="86"/>
      <c r="K712" s="87">
        <f t="shared" si="377"/>
        <v>0</v>
      </c>
      <c r="L712" s="86"/>
      <c r="M712" s="88">
        <f t="shared" si="378"/>
        <v>0</v>
      </c>
      <c r="N712" s="89"/>
      <c r="O712" s="87">
        <f t="shared" si="379"/>
        <v>0</v>
      </c>
      <c r="P712" s="57">
        <v>0</v>
      </c>
      <c r="Q712" s="57">
        <v>0</v>
      </c>
      <c r="R712" s="54"/>
      <c r="S712" s="55">
        <v>2</v>
      </c>
      <c r="T712" s="56"/>
      <c r="U712" s="57">
        <f t="shared" si="380"/>
        <v>0</v>
      </c>
      <c r="V712" s="57">
        <v>10</v>
      </c>
      <c r="W712" s="90">
        <v>7</v>
      </c>
      <c r="X712" s="56">
        <v>1.33</v>
      </c>
      <c r="Y712" s="91">
        <f t="shared" si="381"/>
        <v>1.33</v>
      </c>
      <c r="Z712" s="58"/>
      <c r="AA712" s="59"/>
      <c r="AB712" s="59">
        <v>0</v>
      </c>
      <c r="AC712" s="60">
        <f t="shared" si="382"/>
        <v>225.67</v>
      </c>
      <c r="AD712" s="60"/>
      <c r="AE712" s="61">
        <f t="shared" si="404"/>
        <v>4.5133999999999999</v>
      </c>
      <c r="AF712" s="61">
        <v>0</v>
      </c>
      <c r="AG712" s="61">
        <v>0</v>
      </c>
      <c r="AH712" s="92"/>
      <c r="AI712" s="112">
        <v>100</v>
      </c>
      <c r="AJ712" s="93">
        <f t="shared" si="383"/>
        <v>121.1566</v>
      </c>
      <c r="AK712" s="94"/>
      <c r="AL712" s="62"/>
      <c r="AM712" s="63">
        <f t="shared" si="384"/>
        <v>100</v>
      </c>
      <c r="AN712" s="63">
        <f t="shared" si="385"/>
        <v>1</v>
      </c>
      <c r="AO712" s="63">
        <f t="shared" si="386"/>
        <v>0</v>
      </c>
      <c r="AP712" s="63"/>
      <c r="AQ712" s="63">
        <f t="shared" si="387"/>
        <v>20</v>
      </c>
      <c r="AR712" s="63">
        <f t="shared" si="388"/>
        <v>1</v>
      </c>
      <c r="AS712" s="63">
        <f t="shared" si="389"/>
        <v>0</v>
      </c>
      <c r="AT712" s="63">
        <f t="shared" si="390"/>
        <v>0</v>
      </c>
      <c r="AU712" s="63">
        <f t="shared" si="391"/>
        <v>0</v>
      </c>
      <c r="AV712" s="63">
        <f t="shared" si="392"/>
        <v>0</v>
      </c>
      <c r="AW712" s="63">
        <f t="shared" si="393"/>
        <v>1</v>
      </c>
      <c r="AX712" s="63">
        <f t="shared" si="394"/>
        <v>1</v>
      </c>
      <c r="AY712" s="64">
        <f t="shared" si="395"/>
        <v>0.15659999999999741</v>
      </c>
      <c r="AZ712" s="65">
        <f t="shared" si="396"/>
        <v>121.1566</v>
      </c>
      <c r="BA712" s="45"/>
      <c r="BB712" s="66">
        <f t="shared" si="397"/>
        <v>121.1566</v>
      </c>
      <c r="BC712" s="62">
        <f t="shared" si="398"/>
        <v>21.156599999999997</v>
      </c>
      <c r="BD712" s="62">
        <f t="shared" si="399"/>
        <v>21.156599999999997</v>
      </c>
      <c r="BE712" s="62">
        <f t="shared" si="400"/>
        <v>1.1565999999999974</v>
      </c>
      <c r="BF712" s="62">
        <f t="shared" si="401"/>
        <v>1.1565999999999974</v>
      </c>
      <c r="BG712" s="62">
        <f t="shared" si="402"/>
        <v>1.1565999999999974</v>
      </c>
      <c r="BH712" s="62">
        <f t="shared" si="403"/>
        <v>0.15659999999999741</v>
      </c>
      <c r="BI712" s="62"/>
    </row>
    <row r="713" spans="1:61" ht="30" customHeight="1">
      <c r="A713" s="83">
        <v>701</v>
      </c>
      <c r="B713" s="50" t="s">
        <v>1351</v>
      </c>
      <c r="C713" s="84" t="s">
        <v>492</v>
      </c>
      <c r="D713" s="84" t="s">
        <v>1352</v>
      </c>
      <c r="E713" s="85" t="s">
        <v>1335</v>
      </c>
      <c r="F713" s="68">
        <v>45222</v>
      </c>
      <c r="G713" s="51">
        <v>208</v>
      </c>
      <c r="H713" s="52">
        <v>26</v>
      </c>
      <c r="I713" s="53">
        <f t="shared" si="376"/>
        <v>208</v>
      </c>
      <c r="J713" s="86"/>
      <c r="K713" s="87">
        <f t="shared" si="377"/>
        <v>0</v>
      </c>
      <c r="L713" s="86"/>
      <c r="M713" s="88">
        <f t="shared" si="378"/>
        <v>0</v>
      </c>
      <c r="N713" s="89"/>
      <c r="O713" s="87">
        <f t="shared" si="379"/>
        <v>0</v>
      </c>
      <c r="P713" s="57">
        <v>0</v>
      </c>
      <c r="Q713" s="57">
        <v>0</v>
      </c>
      <c r="R713" s="54"/>
      <c r="S713" s="55">
        <v>2</v>
      </c>
      <c r="T713" s="56"/>
      <c r="U713" s="57">
        <f t="shared" si="380"/>
        <v>0</v>
      </c>
      <c r="V713" s="57">
        <v>9.4580000000000002</v>
      </c>
      <c r="W713" s="90">
        <v>7</v>
      </c>
      <c r="X713" s="56">
        <v>11.31</v>
      </c>
      <c r="Y713" s="91">
        <f t="shared" si="381"/>
        <v>11.31</v>
      </c>
      <c r="Z713" s="58"/>
      <c r="AA713" s="59"/>
      <c r="AB713" s="59">
        <v>0</v>
      </c>
      <c r="AC713" s="60">
        <f t="shared" si="382"/>
        <v>215.148</v>
      </c>
      <c r="AD713" s="60"/>
      <c r="AE713" s="61">
        <f t="shared" si="404"/>
        <v>4.3029599999999997</v>
      </c>
      <c r="AF713" s="61">
        <v>0</v>
      </c>
      <c r="AG713" s="61">
        <v>0</v>
      </c>
      <c r="AH713" s="92"/>
      <c r="AI713" s="112">
        <v>100</v>
      </c>
      <c r="AJ713" s="93">
        <f t="shared" si="383"/>
        <v>110.84503999999998</v>
      </c>
      <c r="AK713" s="94"/>
      <c r="AL713" s="62"/>
      <c r="AM713" s="63">
        <f t="shared" si="384"/>
        <v>100</v>
      </c>
      <c r="AN713" s="63">
        <f t="shared" si="385"/>
        <v>1</v>
      </c>
      <c r="AO713" s="63">
        <f t="shared" si="386"/>
        <v>0</v>
      </c>
      <c r="AP713" s="63"/>
      <c r="AQ713" s="63">
        <f t="shared" si="387"/>
        <v>0</v>
      </c>
      <c r="AR713" s="63">
        <f t="shared" si="388"/>
        <v>0</v>
      </c>
      <c r="AS713" s="63">
        <f t="shared" si="389"/>
        <v>10</v>
      </c>
      <c r="AT713" s="63">
        <f t="shared" si="390"/>
        <v>1</v>
      </c>
      <c r="AU713" s="63">
        <f t="shared" si="391"/>
        <v>0</v>
      </c>
      <c r="AV713" s="63">
        <f t="shared" si="392"/>
        <v>0</v>
      </c>
      <c r="AW713" s="63">
        <f t="shared" si="393"/>
        <v>0</v>
      </c>
      <c r="AX713" s="63">
        <f t="shared" si="394"/>
        <v>0</v>
      </c>
      <c r="AY713" s="64">
        <f t="shared" si="395"/>
        <v>0.84503999999998314</v>
      </c>
      <c r="AZ713" s="65">
        <f t="shared" si="396"/>
        <v>110.84503999999998</v>
      </c>
      <c r="BA713" s="45"/>
      <c r="BB713" s="66">
        <f t="shared" si="397"/>
        <v>110.84503999999998</v>
      </c>
      <c r="BC713" s="62">
        <f t="shared" si="398"/>
        <v>10.845039999999983</v>
      </c>
      <c r="BD713" s="62">
        <f t="shared" si="399"/>
        <v>10.845039999999983</v>
      </c>
      <c r="BE713" s="62">
        <f t="shared" si="400"/>
        <v>10.845039999999983</v>
      </c>
      <c r="BF713" s="62">
        <f t="shared" si="401"/>
        <v>0.84503999999998314</v>
      </c>
      <c r="BG713" s="62">
        <f t="shared" si="402"/>
        <v>0.84503999999998314</v>
      </c>
      <c r="BH713" s="62">
        <f t="shared" si="403"/>
        <v>0.84503999999998314</v>
      </c>
      <c r="BI713" s="62"/>
    </row>
    <row r="714" spans="1:61" ht="30" customHeight="1">
      <c r="A714" s="83">
        <v>702</v>
      </c>
      <c r="B714" s="50" t="s">
        <v>1353</v>
      </c>
      <c r="C714" s="84" t="s">
        <v>462</v>
      </c>
      <c r="D714" s="84" t="s">
        <v>1354</v>
      </c>
      <c r="E714" s="85" t="s">
        <v>1335</v>
      </c>
      <c r="F714" s="68">
        <v>45414</v>
      </c>
      <c r="G714" s="51">
        <v>208</v>
      </c>
      <c r="H714" s="52">
        <v>26</v>
      </c>
      <c r="I714" s="53">
        <f t="shared" si="376"/>
        <v>208</v>
      </c>
      <c r="J714" s="86"/>
      <c r="K714" s="87">
        <f t="shared" si="377"/>
        <v>0</v>
      </c>
      <c r="L714" s="86"/>
      <c r="M714" s="88">
        <f t="shared" si="378"/>
        <v>0</v>
      </c>
      <c r="N714" s="89"/>
      <c r="O714" s="87">
        <f t="shared" si="379"/>
        <v>0</v>
      </c>
      <c r="P714" s="57">
        <v>0</v>
      </c>
      <c r="Q714" s="57">
        <v>0</v>
      </c>
      <c r="R714" s="54"/>
      <c r="S714" s="55">
        <v>0</v>
      </c>
      <c r="T714" s="56"/>
      <c r="U714" s="57">
        <f t="shared" si="380"/>
        <v>0</v>
      </c>
      <c r="V714" s="57">
        <v>10</v>
      </c>
      <c r="W714" s="90">
        <v>7</v>
      </c>
      <c r="X714" s="56">
        <v>2.2799999999999998</v>
      </c>
      <c r="Y714" s="91">
        <f t="shared" si="381"/>
        <v>2.2799999999999998</v>
      </c>
      <c r="Z714" s="58"/>
      <c r="AA714" s="59"/>
      <c r="AB714" s="59">
        <v>0</v>
      </c>
      <c r="AC714" s="60">
        <f t="shared" si="382"/>
        <v>222.72</v>
      </c>
      <c r="AD714" s="60"/>
      <c r="AE714" s="61">
        <f t="shared" si="404"/>
        <v>4.4543999999999997</v>
      </c>
      <c r="AF714" s="61">
        <v>0</v>
      </c>
      <c r="AG714" s="61">
        <v>0</v>
      </c>
      <c r="AH714" s="92"/>
      <c r="AI714" s="112">
        <v>100</v>
      </c>
      <c r="AJ714" s="93">
        <f t="shared" si="383"/>
        <v>118.26560000000001</v>
      </c>
      <c r="AK714" s="94"/>
      <c r="AL714" s="62"/>
      <c r="AM714" s="63">
        <f t="shared" si="384"/>
        <v>100</v>
      </c>
      <c r="AN714" s="63">
        <f t="shared" si="385"/>
        <v>1</v>
      </c>
      <c r="AO714" s="63">
        <f t="shared" si="386"/>
        <v>0</v>
      </c>
      <c r="AP714" s="63"/>
      <c r="AQ714" s="63">
        <f t="shared" si="387"/>
        <v>0</v>
      </c>
      <c r="AR714" s="63">
        <f t="shared" si="388"/>
        <v>0</v>
      </c>
      <c r="AS714" s="63">
        <f t="shared" si="389"/>
        <v>10</v>
      </c>
      <c r="AT714" s="63">
        <f t="shared" si="390"/>
        <v>1</v>
      </c>
      <c r="AU714" s="63">
        <f t="shared" si="391"/>
        <v>5</v>
      </c>
      <c r="AV714" s="63">
        <f t="shared" si="392"/>
        <v>1</v>
      </c>
      <c r="AW714" s="63">
        <f t="shared" si="393"/>
        <v>3</v>
      </c>
      <c r="AX714" s="63">
        <f t="shared" si="394"/>
        <v>3</v>
      </c>
      <c r="AY714" s="64">
        <f t="shared" si="395"/>
        <v>0.26560000000000628</v>
      </c>
      <c r="AZ714" s="65">
        <f t="shared" si="396"/>
        <v>118.26560000000001</v>
      </c>
      <c r="BA714" s="45"/>
      <c r="BB714" s="66">
        <f t="shared" si="397"/>
        <v>118.26560000000001</v>
      </c>
      <c r="BC714" s="62">
        <f t="shared" si="398"/>
        <v>18.265600000000006</v>
      </c>
      <c r="BD714" s="62">
        <f t="shared" si="399"/>
        <v>18.265600000000006</v>
      </c>
      <c r="BE714" s="62">
        <f t="shared" si="400"/>
        <v>18.265600000000006</v>
      </c>
      <c r="BF714" s="62">
        <f t="shared" si="401"/>
        <v>8.2656000000000063</v>
      </c>
      <c r="BG714" s="62">
        <f t="shared" si="402"/>
        <v>3.2656000000000063</v>
      </c>
      <c r="BH714" s="62">
        <f t="shared" si="403"/>
        <v>0.26560000000000628</v>
      </c>
      <c r="BI714" s="62"/>
    </row>
    <row r="715" spans="1:61" ht="30" customHeight="1">
      <c r="A715" s="83">
        <v>703</v>
      </c>
      <c r="B715" s="50" t="s">
        <v>1355</v>
      </c>
      <c r="C715" s="84" t="s">
        <v>495</v>
      </c>
      <c r="D715" s="84" t="s">
        <v>1356</v>
      </c>
      <c r="E715" s="85" t="s">
        <v>1335</v>
      </c>
      <c r="F715" s="68">
        <v>45474</v>
      </c>
      <c r="G715" s="51">
        <v>208</v>
      </c>
      <c r="H715" s="52">
        <v>26</v>
      </c>
      <c r="I715" s="53">
        <f t="shared" si="376"/>
        <v>208</v>
      </c>
      <c r="J715" s="86"/>
      <c r="K715" s="87">
        <f t="shared" si="377"/>
        <v>0</v>
      </c>
      <c r="L715" s="86"/>
      <c r="M715" s="88">
        <f t="shared" si="378"/>
        <v>0</v>
      </c>
      <c r="N715" s="89"/>
      <c r="O715" s="87">
        <f t="shared" si="379"/>
        <v>0</v>
      </c>
      <c r="P715" s="57">
        <v>0</v>
      </c>
      <c r="Q715" s="57">
        <v>0</v>
      </c>
      <c r="R715" s="54"/>
      <c r="S715" s="55">
        <v>0</v>
      </c>
      <c r="T715" s="56"/>
      <c r="U715" s="57">
        <f t="shared" si="380"/>
        <v>0</v>
      </c>
      <c r="V715" s="57">
        <v>9.5690000000000008</v>
      </c>
      <c r="W715" s="90">
        <v>7</v>
      </c>
      <c r="X715" s="56">
        <v>9</v>
      </c>
      <c r="Y715" s="91">
        <f t="shared" si="381"/>
        <v>9</v>
      </c>
      <c r="Z715" s="58"/>
      <c r="AA715" s="59"/>
      <c r="AB715" s="59">
        <v>0</v>
      </c>
      <c r="AC715" s="60">
        <f t="shared" si="382"/>
        <v>215.56899999999999</v>
      </c>
      <c r="AD715" s="60"/>
      <c r="AE715" s="61">
        <f t="shared" si="404"/>
        <v>4.3113799999999998</v>
      </c>
      <c r="AF715" s="61">
        <v>0</v>
      </c>
      <c r="AG715" s="61">
        <v>0</v>
      </c>
      <c r="AH715" s="92"/>
      <c r="AI715" s="112">
        <v>100</v>
      </c>
      <c r="AJ715" s="93">
        <f t="shared" si="383"/>
        <v>111.25761999999997</v>
      </c>
      <c r="AK715" s="94"/>
      <c r="AL715" s="62"/>
      <c r="AM715" s="63">
        <f t="shared" si="384"/>
        <v>100</v>
      </c>
      <c r="AN715" s="63">
        <f t="shared" si="385"/>
        <v>1</v>
      </c>
      <c r="AO715" s="63">
        <f t="shared" si="386"/>
        <v>0</v>
      </c>
      <c r="AP715" s="63"/>
      <c r="AQ715" s="63">
        <f t="shared" si="387"/>
        <v>0</v>
      </c>
      <c r="AR715" s="63">
        <f t="shared" si="388"/>
        <v>0</v>
      </c>
      <c r="AS715" s="63">
        <f t="shared" si="389"/>
        <v>10</v>
      </c>
      <c r="AT715" s="63">
        <f t="shared" si="390"/>
        <v>1</v>
      </c>
      <c r="AU715" s="63">
        <f t="shared" si="391"/>
        <v>0</v>
      </c>
      <c r="AV715" s="63">
        <f t="shared" si="392"/>
        <v>0</v>
      </c>
      <c r="AW715" s="63">
        <f t="shared" si="393"/>
        <v>1</v>
      </c>
      <c r="AX715" s="63">
        <f t="shared" si="394"/>
        <v>1</v>
      </c>
      <c r="AY715" s="64">
        <f t="shared" si="395"/>
        <v>0.25761999999997443</v>
      </c>
      <c r="AZ715" s="65">
        <f t="shared" si="396"/>
        <v>111.25761999999997</v>
      </c>
      <c r="BA715" s="45"/>
      <c r="BB715" s="66">
        <f t="shared" si="397"/>
        <v>111.25761999999997</v>
      </c>
      <c r="BC715" s="62">
        <f t="shared" si="398"/>
        <v>11.257619999999974</v>
      </c>
      <c r="BD715" s="62">
        <f t="shared" si="399"/>
        <v>11.257619999999974</v>
      </c>
      <c r="BE715" s="62">
        <f t="shared" si="400"/>
        <v>11.257619999999974</v>
      </c>
      <c r="BF715" s="62">
        <f t="shared" si="401"/>
        <v>1.2576199999999744</v>
      </c>
      <c r="BG715" s="62">
        <f t="shared" si="402"/>
        <v>1.2576199999999744</v>
      </c>
      <c r="BH715" s="62">
        <f t="shared" si="403"/>
        <v>0.25761999999997443</v>
      </c>
      <c r="BI715" s="62"/>
    </row>
    <row r="716" spans="1:61" ht="30" customHeight="1">
      <c r="A716" s="83">
        <v>704</v>
      </c>
      <c r="B716" s="50" t="s">
        <v>1357</v>
      </c>
      <c r="C716" s="84" t="s">
        <v>442</v>
      </c>
      <c r="D716" s="84" t="s">
        <v>1358</v>
      </c>
      <c r="E716" s="85" t="s">
        <v>1335</v>
      </c>
      <c r="F716" s="68">
        <v>45474</v>
      </c>
      <c r="G716" s="51">
        <v>208</v>
      </c>
      <c r="H716" s="52">
        <v>26</v>
      </c>
      <c r="I716" s="53">
        <f t="shared" si="376"/>
        <v>208</v>
      </c>
      <c r="J716" s="86"/>
      <c r="K716" s="87">
        <f t="shared" si="377"/>
        <v>0</v>
      </c>
      <c r="L716" s="86"/>
      <c r="M716" s="88">
        <f t="shared" si="378"/>
        <v>0</v>
      </c>
      <c r="N716" s="89"/>
      <c r="O716" s="87">
        <f t="shared" si="379"/>
        <v>0</v>
      </c>
      <c r="P716" s="57">
        <v>0</v>
      </c>
      <c r="Q716" s="57">
        <v>0</v>
      </c>
      <c r="R716" s="54"/>
      <c r="S716" s="55">
        <v>0</v>
      </c>
      <c r="T716" s="56"/>
      <c r="U716" s="57">
        <f t="shared" si="380"/>
        <v>0</v>
      </c>
      <c r="V716" s="57">
        <v>10</v>
      </c>
      <c r="W716" s="90">
        <v>7</v>
      </c>
      <c r="X716" s="56">
        <v>1.81</v>
      </c>
      <c r="Y716" s="91">
        <f t="shared" si="381"/>
        <v>1.81</v>
      </c>
      <c r="Z716" s="58"/>
      <c r="AA716" s="59"/>
      <c r="AB716" s="59">
        <v>0</v>
      </c>
      <c r="AC716" s="60">
        <f t="shared" si="382"/>
        <v>223.19</v>
      </c>
      <c r="AD716" s="60"/>
      <c r="AE716" s="61">
        <f t="shared" si="404"/>
        <v>4.4638</v>
      </c>
      <c r="AF716" s="61">
        <v>0</v>
      </c>
      <c r="AG716" s="61">
        <v>0</v>
      </c>
      <c r="AH716" s="92"/>
      <c r="AI716" s="112">
        <v>100</v>
      </c>
      <c r="AJ716" s="93">
        <f t="shared" si="383"/>
        <v>118.72620000000001</v>
      </c>
      <c r="AK716" s="94"/>
      <c r="AL716" s="62"/>
      <c r="AM716" s="63">
        <f t="shared" si="384"/>
        <v>100</v>
      </c>
      <c r="AN716" s="63">
        <f t="shared" si="385"/>
        <v>1</v>
      </c>
      <c r="AO716" s="63">
        <f t="shared" si="386"/>
        <v>0</v>
      </c>
      <c r="AP716" s="63"/>
      <c r="AQ716" s="63">
        <f t="shared" si="387"/>
        <v>0</v>
      </c>
      <c r="AR716" s="63">
        <f t="shared" si="388"/>
        <v>0</v>
      </c>
      <c r="AS716" s="63">
        <f t="shared" si="389"/>
        <v>10</v>
      </c>
      <c r="AT716" s="63">
        <f t="shared" si="390"/>
        <v>1</v>
      </c>
      <c r="AU716" s="63">
        <f t="shared" si="391"/>
        <v>5</v>
      </c>
      <c r="AV716" s="63">
        <f t="shared" si="392"/>
        <v>1</v>
      </c>
      <c r="AW716" s="63">
        <f t="shared" si="393"/>
        <v>3</v>
      </c>
      <c r="AX716" s="63">
        <f t="shared" si="394"/>
        <v>3</v>
      </c>
      <c r="AY716" s="64">
        <f t="shared" si="395"/>
        <v>0.72620000000000573</v>
      </c>
      <c r="AZ716" s="65">
        <f t="shared" si="396"/>
        <v>118.72620000000001</v>
      </c>
      <c r="BA716" s="45"/>
      <c r="BB716" s="66">
        <f t="shared" si="397"/>
        <v>118.72620000000001</v>
      </c>
      <c r="BC716" s="62">
        <f t="shared" si="398"/>
        <v>18.726200000000006</v>
      </c>
      <c r="BD716" s="62">
        <f t="shared" si="399"/>
        <v>18.726200000000006</v>
      </c>
      <c r="BE716" s="62">
        <f t="shared" si="400"/>
        <v>18.726200000000006</v>
      </c>
      <c r="BF716" s="62">
        <f t="shared" si="401"/>
        <v>8.7262000000000057</v>
      </c>
      <c r="BG716" s="62">
        <f t="shared" si="402"/>
        <v>3.7262000000000057</v>
      </c>
      <c r="BH716" s="62">
        <f t="shared" si="403"/>
        <v>0.72620000000000573</v>
      </c>
      <c r="BI716" s="62"/>
    </row>
    <row r="717" spans="1:61" ht="30" customHeight="1">
      <c r="A717" s="83">
        <v>705</v>
      </c>
      <c r="B717" s="50" t="s">
        <v>1359</v>
      </c>
      <c r="C717" s="84" t="s">
        <v>1360</v>
      </c>
      <c r="D717" s="84" t="s">
        <v>895</v>
      </c>
      <c r="E717" s="85" t="s">
        <v>1335</v>
      </c>
      <c r="F717" s="68">
        <v>45474</v>
      </c>
      <c r="G717" s="51">
        <v>208</v>
      </c>
      <c r="H717" s="52">
        <v>26</v>
      </c>
      <c r="I717" s="53">
        <f t="shared" si="376"/>
        <v>208</v>
      </c>
      <c r="J717" s="86"/>
      <c r="K717" s="87">
        <f t="shared" si="377"/>
        <v>0</v>
      </c>
      <c r="L717" s="86"/>
      <c r="M717" s="88">
        <f t="shared" si="378"/>
        <v>0</v>
      </c>
      <c r="N717" s="89"/>
      <c r="O717" s="87">
        <f t="shared" si="379"/>
        <v>0</v>
      </c>
      <c r="P717" s="57">
        <v>0</v>
      </c>
      <c r="Q717" s="57">
        <v>0</v>
      </c>
      <c r="R717" s="54"/>
      <c r="S717" s="55">
        <v>0</v>
      </c>
      <c r="T717" s="56"/>
      <c r="U717" s="57">
        <f t="shared" si="380"/>
        <v>0</v>
      </c>
      <c r="V717" s="57">
        <v>9.5540000000000003</v>
      </c>
      <c r="W717" s="90">
        <v>7</v>
      </c>
      <c r="X717" s="56">
        <v>9.32</v>
      </c>
      <c r="Y717" s="91">
        <f t="shared" si="381"/>
        <v>9.32</v>
      </c>
      <c r="Z717" s="58"/>
      <c r="AA717" s="59"/>
      <c r="AB717" s="59">
        <v>0</v>
      </c>
      <c r="AC717" s="60">
        <f t="shared" si="382"/>
        <v>215.23400000000001</v>
      </c>
      <c r="AD717" s="60"/>
      <c r="AE717" s="61">
        <f t="shared" si="404"/>
        <v>4.3046800000000003</v>
      </c>
      <c r="AF717" s="61">
        <v>0</v>
      </c>
      <c r="AG717" s="61">
        <v>0</v>
      </c>
      <c r="AH717" s="92"/>
      <c r="AI717" s="112">
        <v>100</v>
      </c>
      <c r="AJ717" s="93">
        <f t="shared" si="383"/>
        <v>110.92932000000002</v>
      </c>
      <c r="AK717" s="94"/>
      <c r="AL717" s="62"/>
      <c r="AM717" s="63">
        <f t="shared" si="384"/>
        <v>100</v>
      </c>
      <c r="AN717" s="63">
        <f t="shared" si="385"/>
        <v>1</v>
      </c>
      <c r="AO717" s="63">
        <f t="shared" si="386"/>
        <v>0</v>
      </c>
      <c r="AP717" s="63"/>
      <c r="AQ717" s="63">
        <f t="shared" si="387"/>
        <v>0</v>
      </c>
      <c r="AR717" s="63">
        <f t="shared" si="388"/>
        <v>0</v>
      </c>
      <c r="AS717" s="63">
        <f t="shared" si="389"/>
        <v>10</v>
      </c>
      <c r="AT717" s="63">
        <f t="shared" si="390"/>
        <v>1</v>
      </c>
      <c r="AU717" s="63">
        <f t="shared" si="391"/>
        <v>0</v>
      </c>
      <c r="AV717" s="63">
        <f t="shared" si="392"/>
        <v>0</v>
      </c>
      <c r="AW717" s="63">
        <f t="shared" si="393"/>
        <v>0</v>
      </c>
      <c r="AX717" s="63">
        <f t="shared" si="394"/>
        <v>0</v>
      </c>
      <c r="AY717" s="64">
        <f t="shared" si="395"/>
        <v>0.92932000000001835</v>
      </c>
      <c r="AZ717" s="65">
        <f t="shared" si="396"/>
        <v>110.92932000000002</v>
      </c>
      <c r="BA717" s="45"/>
      <c r="BB717" s="66">
        <f t="shared" si="397"/>
        <v>110.92932000000002</v>
      </c>
      <c r="BC717" s="62">
        <f t="shared" si="398"/>
        <v>10.929320000000018</v>
      </c>
      <c r="BD717" s="62">
        <f t="shared" si="399"/>
        <v>10.929320000000018</v>
      </c>
      <c r="BE717" s="62">
        <f t="shared" si="400"/>
        <v>10.929320000000018</v>
      </c>
      <c r="BF717" s="62">
        <f t="shared" si="401"/>
        <v>0.92932000000001835</v>
      </c>
      <c r="BG717" s="62">
        <f t="shared" si="402"/>
        <v>0.92932000000001835</v>
      </c>
      <c r="BH717" s="62">
        <f t="shared" si="403"/>
        <v>0.92932000000001835</v>
      </c>
      <c r="BI717" s="62"/>
    </row>
    <row r="718" spans="1:61" ht="30" customHeight="1">
      <c r="A718" s="83">
        <v>706</v>
      </c>
      <c r="B718" s="50" t="s">
        <v>1361</v>
      </c>
      <c r="C718" s="84" t="s">
        <v>751</v>
      </c>
      <c r="D718" s="84" t="s">
        <v>1362</v>
      </c>
      <c r="E718" s="85" t="s">
        <v>1335</v>
      </c>
      <c r="F718" s="68">
        <v>45498</v>
      </c>
      <c r="G718" s="51">
        <v>208</v>
      </c>
      <c r="H718" s="52">
        <v>26</v>
      </c>
      <c r="I718" s="53">
        <f t="shared" si="376"/>
        <v>208</v>
      </c>
      <c r="J718" s="86"/>
      <c r="K718" s="87">
        <f t="shared" si="377"/>
        <v>0</v>
      </c>
      <c r="L718" s="86"/>
      <c r="M718" s="88">
        <f t="shared" si="378"/>
        <v>0</v>
      </c>
      <c r="N718" s="89"/>
      <c r="O718" s="87">
        <f t="shared" si="379"/>
        <v>0</v>
      </c>
      <c r="P718" s="57">
        <v>0</v>
      </c>
      <c r="Q718" s="57">
        <v>0</v>
      </c>
      <c r="R718" s="54"/>
      <c r="S718" s="55">
        <v>0</v>
      </c>
      <c r="T718" s="56"/>
      <c r="U718" s="57">
        <f t="shared" si="380"/>
        <v>0</v>
      </c>
      <c r="V718" s="57">
        <v>10</v>
      </c>
      <c r="W718" s="90">
        <v>7</v>
      </c>
      <c r="X718" s="56">
        <v>1.1399999999999999</v>
      </c>
      <c r="Y718" s="91">
        <f t="shared" si="381"/>
        <v>1.1399999999999999</v>
      </c>
      <c r="Z718" s="58"/>
      <c r="AA718" s="59"/>
      <c r="AB718" s="59">
        <v>0</v>
      </c>
      <c r="AC718" s="60">
        <f t="shared" si="382"/>
        <v>223.86</v>
      </c>
      <c r="AD718" s="60"/>
      <c r="AE718" s="61">
        <f t="shared" si="404"/>
        <v>4.4772000000000007</v>
      </c>
      <c r="AF718" s="61">
        <v>0</v>
      </c>
      <c r="AG718" s="61">
        <v>0</v>
      </c>
      <c r="AH718" s="92"/>
      <c r="AI718" s="112">
        <v>100</v>
      </c>
      <c r="AJ718" s="93">
        <f t="shared" si="383"/>
        <v>119.3828</v>
      </c>
      <c r="AK718" s="94"/>
      <c r="AL718" s="62"/>
      <c r="AM718" s="63">
        <f t="shared" si="384"/>
        <v>100</v>
      </c>
      <c r="AN718" s="63">
        <f t="shared" si="385"/>
        <v>1</v>
      </c>
      <c r="AO718" s="63">
        <f t="shared" si="386"/>
        <v>0</v>
      </c>
      <c r="AP718" s="63"/>
      <c r="AQ718" s="63">
        <f t="shared" si="387"/>
        <v>0</v>
      </c>
      <c r="AR718" s="63">
        <f t="shared" si="388"/>
        <v>0</v>
      </c>
      <c r="AS718" s="63">
        <f t="shared" si="389"/>
        <v>10</v>
      </c>
      <c r="AT718" s="63">
        <f t="shared" si="390"/>
        <v>1</v>
      </c>
      <c r="AU718" s="63">
        <f t="shared" si="391"/>
        <v>5</v>
      </c>
      <c r="AV718" s="63">
        <f t="shared" si="392"/>
        <v>1</v>
      </c>
      <c r="AW718" s="63">
        <f t="shared" si="393"/>
        <v>4</v>
      </c>
      <c r="AX718" s="63">
        <f t="shared" si="394"/>
        <v>4</v>
      </c>
      <c r="AY718" s="64">
        <f t="shared" si="395"/>
        <v>0.38280000000000314</v>
      </c>
      <c r="AZ718" s="65">
        <f t="shared" si="396"/>
        <v>119.3828</v>
      </c>
      <c r="BA718" s="45"/>
      <c r="BB718" s="66">
        <f t="shared" si="397"/>
        <v>119.3828</v>
      </c>
      <c r="BC718" s="62">
        <f t="shared" si="398"/>
        <v>19.382800000000003</v>
      </c>
      <c r="BD718" s="62">
        <f t="shared" si="399"/>
        <v>19.382800000000003</v>
      </c>
      <c r="BE718" s="62">
        <f t="shared" si="400"/>
        <v>19.382800000000003</v>
      </c>
      <c r="BF718" s="62">
        <f t="shared" si="401"/>
        <v>9.3828000000000031</v>
      </c>
      <c r="BG718" s="62">
        <f t="shared" si="402"/>
        <v>4.3828000000000031</v>
      </c>
      <c r="BH718" s="62">
        <f t="shared" si="403"/>
        <v>0.38280000000000314</v>
      </c>
      <c r="BI718" s="62"/>
    </row>
    <row r="719" spans="1:61" ht="30" customHeight="1">
      <c r="A719" s="83">
        <v>707</v>
      </c>
      <c r="B719" s="50" t="s">
        <v>1363</v>
      </c>
      <c r="C719" s="84" t="s">
        <v>562</v>
      </c>
      <c r="D719" s="84" t="s">
        <v>1364</v>
      </c>
      <c r="E719" s="85" t="s">
        <v>1335</v>
      </c>
      <c r="F719" s="68">
        <v>45537</v>
      </c>
      <c r="G719" s="51">
        <v>208</v>
      </c>
      <c r="H719" s="52">
        <v>26</v>
      </c>
      <c r="I719" s="53">
        <f t="shared" si="376"/>
        <v>208</v>
      </c>
      <c r="J719" s="86"/>
      <c r="K719" s="87">
        <f t="shared" si="377"/>
        <v>0</v>
      </c>
      <c r="L719" s="86"/>
      <c r="M719" s="88">
        <f t="shared" si="378"/>
        <v>0</v>
      </c>
      <c r="N719" s="89"/>
      <c r="O719" s="87">
        <f t="shared" si="379"/>
        <v>0</v>
      </c>
      <c r="P719" s="57">
        <v>0</v>
      </c>
      <c r="Q719" s="57">
        <v>0</v>
      </c>
      <c r="R719" s="54"/>
      <c r="S719" s="55">
        <v>0</v>
      </c>
      <c r="T719" s="56"/>
      <c r="U719" s="57">
        <f t="shared" si="380"/>
        <v>0</v>
      </c>
      <c r="V719" s="57">
        <v>10</v>
      </c>
      <c r="W719" s="90">
        <v>7</v>
      </c>
      <c r="X719" s="56"/>
      <c r="Y719" s="91">
        <f t="shared" si="381"/>
        <v>0</v>
      </c>
      <c r="Z719" s="58"/>
      <c r="AA719" s="59"/>
      <c r="AB719" s="59">
        <v>0</v>
      </c>
      <c r="AC719" s="60">
        <f t="shared" si="382"/>
        <v>225</v>
      </c>
      <c r="AD719" s="60"/>
      <c r="AE719" s="61">
        <f t="shared" si="404"/>
        <v>4.5</v>
      </c>
      <c r="AF719" s="61">
        <v>0</v>
      </c>
      <c r="AG719" s="61">
        <v>0</v>
      </c>
      <c r="AH719" s="92"/>
      <c r="AI719" s="112">
        <v>100</v>
      </c>
      <c r="AJ719" s="93">
        <f t="shared" si="383"/>
        <v>120.5</v>
      </c>
      <c r="AK719" s="94"/>
      <c r="AL719" s="62"/>
      <c r="AM719" s="63">
        <f t="shared" si="384"/>
        <v>100</v>
      </c>
      <c r="AN719" s="63">
        <f t="shared" si="385"/>
        <v>1</v>
      </c>
      <c r="AO719" s="63">
        <f t="shared" si="386"/>
        <v>0</v>
      </c>
      <c r="AP719" s="63"/>
      <c r="AQ719" s="63">
        <f t="shared" si="387"/>
        <v>20</v>
      </c>
      <c r="AR719" s="63">
        <f t="shared" si="388"/>
        <v>1</v>
      </c>
      <c r="AS719" s="63">
        <f t="shared" si="389"/>
        <v>0</v>
      </c>
      <c r="AT719" s="63">
        <f t="shared" si="390"/>
        <v>0</v>
      </c>
      <c r="AU719" s="63">
        <f t="shared" si="391"/>
        <v>0</v>
      </c>
      <c r="AV719" s="63">
        <f t="shared" si="392"/>
        <v>0</v>
      </c>
      <c r="AW719" s="63">
        <f t="shared" si="393"/>
        <v>0</v>
      </c>
      <c r="AX719" s="63">
        <f t="shared" si="394"/>
        <v>0</v>
      </c>
      <c r="AY719" s="64">
        <f t="shared" si="395"/>
        <v>0.5</v>
      </c>
      <c r="AZ719" s="65">
        <f t="shared" si="396"/>
        <v>120.5</v>
      </c>
      <c r="BA719" s="45"/>
      <c r="BB719" s="66">
        <f t="shared" si="397"/>
        <v>120.5</v>
      </c>
      <c r="BC719" s="62">
        <f t="shared" si="398"/>
        <v>20.5</v>
      </c>
      <c r="BD719" s="62">
        <f t="shared" si="399"/>
        <v>20.5</v>
      </c>
      <c r="BE719" s="62">
        <f t="shared" si="400"/>
        <v>0.5</v>
      </c>
      <c r="BF719" s="62">
        <f t="shared" si="401"/>
        <v>0.5</v>
      </c>
      <c r="BG719" s="62">
        <f t="shared" si="402"/>
        <v>0.5</v>
      </c>
      <c r="BH719" s="62">
        <f t="shared" si="403"/>
        <v>0.5</v>
      </c>
      <c r="BI719" s="62"/>
    </row>
    <row r="720" spans="1:61" ht="30" customHeight="1">
      <c r="A720" s="83">
        <v>708</v>
      </c>
      <c r="B720" s="50" t="s">
        <v>1365</v>
      </c>
      <c r="C720" s="84" t="s">
        <v>187</v>
      </c>
      <c r="D720" s="84" t="s">
        <v>1366</v>
      </c>
      <c r="E720" s="85" t="s">
        <v>1335</v>
      </c>
      <c r="F720" s="68">
        <v>45566</v>
      </c>
      <c r="G720" s="51">
        <v>208</v>
      </c>
      <c r="H720" s="52">
        <v>26</v>
      </c>
      <c r="I720" s="53">
        <f t="shared" si="376"/>
        <v>208</v>
      </c>
      <c r="J720" s="86"/>
      <c r="K720" s="87">
        <f t="shared" si="377"/>
        <v>0</v>
      </c>
      <c r="L720" s="86"/>
      <c r="M720" s="88">
        <f t="shared" si="378"/>
        <v>0</v>
      </c>
      <c r="N720" s="89"/>
      <c r="O720" s="87">
        <f t="shared" si="379"/>
        <v>0</v>
      </c>
      <c r="P720" s="57">
        <v>0</v>
      </c>
      <c r="Q720" s="57">
        <v>0</v>
      </c>
      <c r="R720" s="54"/>
      <c r="S720" s="55">
        <v>0</v>
      </c>
      <c r="T720" s="56"/>
      <c r="U720" s="57">
        <f t="shared" si="380"/>
        <v>0</v>
      </c>
      <c r="V720" s="57">
        <v>9.6649999999999991</v>
      </c>
      <c r="W720" s="90">
        <v>7</v>
      </c>
      <c r="X720" s="56">
        <v>7</v>
      </c>
      <c r="Y720" s="91">
        <f t="shared" si="381"/>
        <v>7</v>
      </c>
      <c r="Z720" s="58"/>
      <c r="AA720" s="59"/>
      <c r="AB720" s="59">
        <v>0</v>
      </c>
      <c r="AC720" s="60">
        <f t="shared" si="382"/>
        <v>217.66499999999999</v>
      </c>
      <c r="AD720" s="60"/>
      <c r="AE720" s="61">
        <f t="shared" si="404"/>
        <v>4.3532999999999999</v>
      </c>
      <c r="AF720" s="61">
        <v>0</v>
      </c>
      <c r="AG720" s="61">
        <v>0</v>
      </c>
      <c r="AH720" s="92"/>
      <c r="AI720" s="112">
        <v>100</v>
      </c>
      <c r="AJ720" s="93">
        <f t="shared" si="383"/>
        <v>113.3117</v>
      </c>
      <c r="AK720" s="94"/>
      <c r="AL720" s="62"/>
      <c r="AM720" s="63">
        <f t="shared" si="384"/>
        <v>100</v>
      </c>
      <c r="AN720" s="63">
        <f t="shared" si="385"/>
        <v>1</v>
      </c>
      <c r="AO720" s="63">
        <f t="shared" si="386"/>
        <v>0</v>
      </c>
      <c r="AP720" s="63"/>
      <c r="AQ720" s="63">
        <f t="shared" si="387"/>
        <v>0</v>
      </c>
      <c r="AR720" s="63">
        <f t="shared" si="388"/>
        <v>0</v>
      </c>
      <c r="AS720" s="63">
        <f t="shared" si="389"/>
        <v>10</v>
      </c>
      <c r="AT720" s="63">
        <f t="shared" si="390"/>
        <v>1</v>
      </c>
      <c r="AU720" s="63">
        <f t="shared" si="391"/>
        <v>0</v>
      </c>
      <c r="AV720" s="63">
        <f t="shared" si="392"/>
        <v>0</v>
      </c>
      <c r="AW720" s="63">
        <f t="shared" si="393"/>
        <v>3</v>
      </c>
      <c r="AX720" s="63">
        <f t="shared" si="394"/>
        <v>3</v>
      </c>
      <c r="AY720" s="64">
        <f t="shared" si="395"/>
        <v>0.31170000000000186</v>
      </c>
      <c r="AZ720" s="65">
        <f t="shared" si="396"/>
        <v>113.3117</v>
      </c>
      <c r="BA720" s="45"/>
      <c r="BB720" s="66">
        <f t="shared" si="397"/>
        <v>113.3117</v>
      </c>
      <c r="BC720" s="62">
        <f t="shared" si="398"/>
        <v>13.311700000000002</v>
      </c>
      <c r="BD720" s="62">
        <f t="shared" si="399"/>
        <v>13.311700000000002</v>
      </c>
      <c r="BE720" s="62">
        <f t="shared" si="400"/>
        <v>13.311700000000002</v>
      </c>
      <c r="BF720" s="62">
        <f t="shared" si="401"/>
        <v>3.3117000000000019</v>
      </c>
      <c r="BG720" s="62">
        <f t="shared" si="402"/>
        <v>3.3117000000000019</v>
      </c>
      <c r="BH720" s="62">
        <f t="shared" si="403"/>
        <v>0.31170000000000186</v>
      </c>
      <c r="BI720" s="62"/>
    </row>
    <row r="721" spans="1:61" ht="30" customHeight="1">
      <c r="A721" s="83">
        <v>709</v>
      </c>
      <c r="B721" s="50" t="s">
        <v>1367</v>
      </c>
      <c r="C721" s="84" t="s">
        <v>336</v>
      </c>
      <c r="D721" s="84" t="s">
        <v>1368</v>
      </c>
      <c r="E721" s="85" t="s">
        <v>1335</v>
      </c>
      <c r="F721" s="68">
        <v>45566</v>
      </c>
      <c r="G721" s="51">
        <v>208</v>
      </c>
      <c r="H721" s="52">
        <v>26</v>
      </c>
      <c r="I721" s="53">
        <f t="shared" si="376"/>
        <v>208</v>
      </c>
      <c r="J721" s="86"/>
      <c r="K721" s="87">
        <f t="shared" si="377"/>
        <v>0</v>
      </c>
      <c r="L721" s="86"/>
      <c r="M721" s="88">
        <f t="shared" si="378"/>
        <v>0</v>
      </c>
      <c r="N721" s="89"/>
      <c r="O721" s="87">
        <f t="shared" si="379"/>
        <v>0</v>
      </c>
      <c r="P721" s="57">
        <v>0</v>
      </c>
      <c r="Q721" s="57">
        <v>0</v>
      </c>
      <c r="R721" s="54"/>
      <c r="S721" s="55">
        <v>0</v>
      </c>
      <c r="T721" s="56"/>
      <c r="U721" s="57">
        <f t="shared" si="380"/>
        <v>0</v>
      </c>
      <c r="V721" s="57">
        <v>9.8770000000000007</v>
      </c>
      <c r="W721" s="90">
        <v>7</v>
      </c>
      <c r="X721" s="56">
        <v>2.6</v>
      </c>
      <c r="Y721" s="91">
        <f t="shared" si="381"/>
        <v>2.6</v>
      </c>
      <c r="Z721" s="58"/>
      <c r="AA721" s="59"/>
      <c r="AB721" s="59">
        <v>0</v>
      </c>
      <c r="AC721" s="60">
        <f t="shared" si="382"/>
        <v>222.27700000000002</v>
      </c>
      <c r="AD721" s="60"/>
      <c r="AE721" s="61">
        <f t="shared" si="404"/>
        <v>4.4455400000000003</v>
      </c>
      <c r="AF721" s="61">
        <v>0</v>
      </c>
      <c r="AG721" s="61">
        <v>0</v>
      </c>
      <c r="AH721" s="92"/>
      <c r="AI721" s="112">
        <v>100</v>
      </c>
      <c r="AJ721" s="93">
        <f t="shared" si="383"/>
        <v>117.83146000000002</v>
      </c>
      <c r="AK721" s="94"/>
      <c r="AL721" s="62"/>
      <c r="AM721" s="63">
        <f t="shared" si="384"/>
        <v>100</v>
      </c>
      <c r="AN721" s="63">
        <f t="shared" si="385"/>
        <v>1</v>
      </c>
      <c r="AO721" s="63">
        <f t="shared" si="386"/>
        <v>0</v>
      </c>
      <c r="AP721" s="63"/>
      <c r="AQ721" s="63">
        <f t="shared" si="387"/>
        <v>0</v>
      </c>
      <c r="AR721" s="63">
        <f t="shared" si="388"/>
        <v>0</v>
      </c>
      <c r="AS721" s="63">
        <f t="shared" si="389"/>
        <v>10</v>
      </c>
      <c r="AT721" s="63">
        <f t="shared" si="390"/>
        <v>1</v>
      </c>
      <c r="AU721" s="63">
        <f t="shared" si="391"/>
        <v>5</v>
      </c>
      <c r="AV721" s="63">
        <f t="shared" si="392"/>
        <v>1</v>
      </c>
      <c r="AW721" s="63">
        <f t="shared" si="393"/>
        <v>2</v>
      </c>
      <c r="AX721" s="63">
        <f t="shared" si="394"/>
        <v>2</v>
      </c>
      <c r="AY721" s="64">
        <f t="shared" si="395"/>
        <v>0.83146000000002118</v>
      </c>
      <c r="AZ721" s="65">
        <f t="shared" si="396"/>
        <v>117.83146000000002</v>
      </c>
      <c r="BA721" s="45"/>
      <c r="BB721" s="66">
        <f t="shared" si="397"/>
        <v>117.83146000000002</v>
      </c>
      <c r="BC721" s="62">
        <f t="shared" si="398"/>
        <v>17.831460000000021</v>
      </c>
      <c r="BD721" s="62">
        <f t="shared" si="399"/>
        <v>17.831460000000021</v>
      </c>
      <c r="BE721" s="62">
        <f t="shared" si="400"/>
        <v>17.831460000000021</v>
      </c>
      <c r="BF721" s="62">
        <f t="shared" si="401"/>
        <v>7.8314600000000212</v>
      </c>
      <c r="BG721" s="62">
        <f t="shared" si="402"/>
        <v>2.8314600000000212</v>
      </c>
      <c r="BH721" s="62">
        <f t="shared" si="403"/>
        <v>0.83146000000002118</v>
      </c>
      <c r="BI721" s="62"/>
    </row>
    <row r="722" spans="1:61" ht="30" customHeight="1">
      <c r="A722" s="83">
        <v>710</v>
      </c>
      <c r="B722" s="50" t="s">
        <v>1370</v>
      </c>
      <c r="C722" s="84" t="s">
        <v>146</v>
      </c>
      <c r="D722" s="84" t="s">
        <v>1371</v>
      </c>
      <c r="E722" s="85" t="s">
        <v>1369</v>
      </c>
      <c r="F722" s="68">
        <v>45537</v>
      </c>
      <c r="G722" s="51">
        <v>208</v>
      </c>
      <c r="H722" s="52">
        <v>26</v>
      </c>
      <c r="I722" s="53">
        <f t="shared" si="376"/>
        <v>208</v>
      </c>
      <c r="J722" s="86"/>
      <c r="K722" s="87">
        <f t="shared" si="377"/>
        <v>0</v>
      </c>
      <c r="L722" s="86"/>
      <c r="M722" s="88">
        <f t="shared" si="378"/>
        <v>0</v>
      </c>
      <c r="N722" s="89"/>
      <c r="O722" s="87">
        <f t="shared" si="379"/>
        <v>0</v>
      </c>
      <c r="P722" s="57">
        <v>0</v>
      </c>
      <c r="Q722" s="57">
        <v>0</v>
      </c>
      <c r="R722" s="54"/>
      <c r="S722" s="55">
        <v>0</v>
      </c>
      <c r="T722" s="56"/>
      <c r="U722" s="57">
        <f t="shared" si="380"/>
        <v>0</v>
      </c>
      <c r="V722" s="57">
        <v>10</v>
      </c>
      <c r="W722" s="90">
        <v>7</v>
      </c>
      <c r="X722" s="56">
        <v>1.17</v>
      </c>
      <c r="Y722" s="91">
        <f t="shared" si="381"/>
        <v>1.17</v>
      </c>
      <c r="Z722" s="58"/>
      <c r="AA722" s="59"/>
      <c r="AB722" s="59">
        <v>0</v>
      </c>
      <c r="AC722" s="60">
        <f t="shared" si="382"/>
        <v>223.83</v>
      </c>
      <c r="AD722" s="60"/>
      <c r="AE722" s="61">
        <f t="shared" si="404"/>
        <v>4.4766000000000004</v>
      </c>
      <c r="AF722" s="61">
        <v>0</v>
      </c>
      <c r="AG722" s="61">
        <v>0</v>
      </c>
      <c r="AH722" s="92"/>
      <c r="AI722" s="112">
        <v>100</v>
      </c>
      <c r="AJ722" s="93">
        <f t="shared" si="383"/>
        <v>119.35340000000002</v>
      </c>
      <c r="AK722" s="94"/>
      <c r="AL722" s="62"/>
      <c r="AM722" s="63">
        <f t="shared" si="384"/>
        <v>100</v>
      </c>
      <c r="AN722" s="63">
        <f t="shared" si="385"/>
        <v>1</v>
      </c>
      <c r="AO722" s="63">
        <f t="shared" si="386"/>
        <v>0</v>
      </c>
      <c r="AP722" s="63"/>
      <c r="AQ722" s="63">
        <f t="shared" si="387"/>
        <v>0</v>
      </c>
      <c r="AR722" s="63">
        <f t="shared" si="388"/>
        <v>0</v>
      </c>
      <c r="AS722" s="63">
        <f t="shared" si="389"/>
        <v>10</v>
      </c>
      <c r="AT722" s="63">
        <f t="shared" si="390"/>
        <v>1</v>
      </c>
      <c r="AU722" s="63">
        <f t="shared" si="391"/>
        <v>5</v>
      </c>
      <c r="AV722" s="63">
        <f t="shared" si="392"/>
        <v>1</v>
      </c>
      <c r="AW722" s="63">
        <f t="shared" si="393"/>
        <v>4</v>
      </c>
      <c r="AX722" s="63">
        <f t="shared" si="394"/>
        <v>4</v>
      </c>
      <c r="AY722" s="64">
        <f t="shared" si="395"/>
        <v>0.35340000000002192</v>
      </c>
      <c r="AZ722" s="65">
        <f t="shared" si="396"/>
        <v>119.35340000000002</v>
      </c>
      <c r="BA722" s="45"/>
      <c r="BB722" s="66">
        <f t="shared" si="397"/>
        <v>119.35340000000002</v>
      </c>
      <c r="BC722" s="62">
        <f t="shared" si="398"/>
        <v>19.353400000000022</v>
      </c>
      <c r="BD722" s="62">
        <f t="shared" si="399"/>
        <v>19.353400000000022</v>
      </c>
      <c r="BE722" s="62">
        <f t="shared" si="400"/>
        <v>19.353400000000022</v>
      </c>
      <c r="BF722" s="62">
        <f t="shared" si="401"/>
        <v>9.3534000000000219</v>
      </c>
      <c r="BG722" s="62">
        <f t="shared" si="402"/>
        <v>4.3534000000000219</v>
      </c>
      <c r="BH722" s="62">
        <f t="shared" si="403"/>
        <v>0.35340000000002192</v>
      </c>
      <c r="BI722" s="62"/>
    </row>
    <row r="723" spans="1:61" ht="30" customHeight="1">
      <c r="A723" s="83">
        <v>711</v>
      </c>
      <c r="B723" s="50" t="s">
        <v>1372</v>
      </c>
      <c r="C723" s="84" t="s">
        <v>1373</v>
      </c>
      <c r="D723" s="84" t="s">
        <v>1374</v>
      </c>
      <c r="E723" s="85" t="s">
        <v>1369</v>
      </c>
      <c r="F723" s="68">
        <v>45537</v>
      </c>
      <c r="G723" s="51">
        <v>208</v>
      </c>
      <c r="H723" s="52">
        <v>26</v>
      </c>
      <c r="I723" s="53">
        <f t="shared" si="376"/>
        <v>208</v>
      </c>
      <c r="J723" s="86"/>
      <c r="K723" s="87">
        <f t="shared" si="377"/>
        <v>0</v>
      </c>
      <c r="L723" s="86"/>
      <c r="M723" s="88">
        <f t="shared" si="378"/>
        <v>0</v>
      </c>
      <c r="N723" s="89"/>
      <c r="O723" s="87">
        <f t="shared" si="379"/>
        <v>0</v>
      </c>
      <c r="P723" s="57">
        <v>0</v>
      </c>
      <c r="Q723" s="57">
        <v>0</v>
      </c>
      <c r="R723" s="54"/>
      <c r="S723" s="55">
        <v>0</v>
      </c>
      <c r="T723" s="56"/>
      <c r="U723" s="57">
        <f t="shared" si="380"/>
        <v>0</v>
      </c>
      <c r="V723" s="57">
        <v>9.9380000000000006</v>
      </c>
      <c r="W723" s="90">
        <v>7</v>
      </c>
      <c r="X723" s="56">
        <v>1.25</v>
      </c>
      <c r="Y723" s="91">
        <f t="shared" si="381"/>
        <v>1.25</v>
      </c>
      <c r="Z723" s="58"/>
      <c r="AA723" s="59"/>
      <c r="AB723" s="59">
        <v>0</v>
      </c>
      <c r="AC723" s="60">
        <f t="shared" si="382"/>
        <v>223.68799999999999</v>
      </c>
      <c r="AD723" s="60"/>
      <c r="AE723" s="61">
        <f t="shared" si="404"/>
        <v>4.4737599999999995</v>
      </c>
      <c r="AF723" s="61">
        <v>0</v>
      </c>
      <c r="AG723" s="61">
        <v>0</v>
      </c>
      <c r="AH723" s="92"/>
      <c r="AI723" s="112">
        <v>100</v>
      </c>
      <c r="AJ723" s="93">
        <f t="shared" si="383"/>
        <v>119.21423999999999</v>
      </c>
      <c r="AK723" s="94"/>
      <c r="AL723" s="62"/>
      <c r="AM723" s="63">
        <f t="shared" si="384"/>
        <v>100</v>
      </c>
      <c r="AN723" s="63">
        <f t="shared" si="385"/>
        <v>1</v>
      </c>
      <c r="AO723" s="63">
        <f t="shared" si="386"/>
        <v>0</v>
      </c>
      <c r="AP723" s="63"/>
      <c r="AQ723" s="63">
        <f t="shared" si="387"/>
        <v>0</v>
      </c>
      <c r="AR723" s="63">
        <f t="shared" si="388"/>
        <v>0</v>
      </c>
      <c r="AS723" s="63">
        <f t="shared" si="389"/>
        <v>10</v>
      </c>
      <c r="AT723" s="63">
        <f t="shared" si="390"/>
        <v>1</v>
      </c>
      <c r="AU723" s="63">
        <f t="shared" si="391"/>
        <v>5</v>
      </c>
      <c r="AV723" s="63">
        <f t="shared" si="392"/>
        <v>1</v>
      </c>
      <c r="AW723" s="63">
        <f t="shared" si="393"/>
        <v>4</v>
      </c>
      <c r="AX723" s="63">
        <f t="shared" si="394"/>
        <v>4</v>
      </c>
      <c r="AY723" s="64">
        <f t="shared" si="395"/>
        <v>0.21423999999998955</v>
      </c>
      <c r="AZ723" s="65">
        <f t="shared" si="396"/>
        <v>119.21423999999999</v>
      </c>
      <c r="BA723" s="45"/>
      <c r="BB723" s="66">
        <f t="shared" si="397"/>
        <v>119.21423999999999</v>
      </c>
      <c r="BC723" s="62">
        <f t="shared" si="398"/>
        <v>19.21423999999999</v>
      </c>
      <c r="BD723" s="62">
        <f t="shared" si="399"/>
        <v>19.21423999999999</v>
      </c>
      <c r="BE723" s="62">
        <f t="shared" si="400"/>
        <v>19.21423999999999</v>
      </c>
      <c r="BF723" s="62">
        <f t="shared" si="401"/>
        <v>9.2142399999999895</v>
      </c>
      <c r="BG723" s="62">
        <f t="shared" si="402"/>
        <v>4.2142399999999895</v>
      </c>
      <c r="BH723" s="62">
        <f t="shared" si="403"/>
        <v>0.21423999999998955</v>
      </c>
      <c r="BI723" s="62"/>
    </row>
    <row r="724" spans="1:61" ht="30" customHeight="1">
      <c r="A724" s="83">
        <v>712</v>
      </c>
      <c r="B724" s="50" t="s">
        <v>1375</v>
      </c>
      <c r="C724" s="84" t="s">
        <v>1262</v>
      </c>
      <c r="D724" s="84" t="s">
        <v>907</v>
      </c>
      <c r="E724" s="85" t="s">
        <v>1369</v>
      </c>
      <c r="F724" s="68">
        <v>45572</v>
      </c>
      <c r="G724" s="51">
        <v>208</v>
      </c>
      <c r="H724" s="52">
        <v>26</v>
      </c>
      <c r="I724" s="53">
        <f t="shared" si="376"/>
        <v>208</v>
      </c>
      <c r="J724" s="86"/>
      <c r="K724" s="87">
        <f t="shared" si="377"/>
        <v>0</v>
      </c>
      <c r="L724" s="86"/>
      <c r="M724" s="88">
        <f t="shared" si="378"/>
        <v>0</v>
      </c>
      <c r="N724" s="89"/>
      <c r="O724" s="87">
        <f t="shared" si="379"/>
        <v>0</v>
      </c>
      <c r="P724" s="57">
        <v>0</v>
      </c>
      <c r="Q724" s="57">
        <v>0</v>
      </c>
      <c r="R724" s="54"/>
      <c r="S724" s="55">
        <v>0</v>
      </c>
      <c r="T724" s="56"/>
      <c r="U724" s="57">
        <f t="shared" si="380"/>
        <v>0</v>
      </c>
      <c r="V724" s="57">
        <v>9.5120000000000005</v>
      </c>
      <c r="W724" s="90">
        <v>7</v>
      </c>
      <c r="X724" s="56">
        <v>10.16</v>
      </c>
      <c r="Y724" s="91">
        <f t="shared" si="381"/>
        <v>10.16</v>
      </c>
      <c r="Z724" s="58"/>
      <c r="AA724" s="59"/>
      <c r="AB724" s="59">
        <v>0</v>
      </c>
      <c r="AC724" s="60">
        <f t="shared" si="382"/>
        <v>214.352</v>
      </c>
      <c r="AD724" s="60"/>
      <c r="AE724" s="61">
        <f t="shared" si="404"/>
        <v>4.2870400000000002</v>
      </c>
      <c r="AF724" s="61">
        <v>0</v>
      </c>
      <c r="AG724" s="61">
        <v>0</v>
      </c>
      <c r="AH724" s="92"/>
      <c r="AI724" s="112">
        <v>100</v>
      </c>
      <c r="AJ724" s="93">
        <f t="shared" si="383"/>
        <v>110.06496000000001</v>
      </c>
      <c r="AK724" s="94"/>
      <c r="AL724" s="62"/>
      <c r="AM724" s="63">
        <f t="shared" si="384"/>
        <v>100</v>
      </c>
      <c r="AN724" s="63">
        <f t="shared" si="385"/>
        <v>1</v>
      </c>
      <c r="AO724" s="63">
        <f t="shared" si="386"/>
        <v>0</v>
      </c>
      <c r="AP724" s="63"/>
      <c r="AQ724" s="63">
        <f t="shared" si="387"/>
        <v>0</v>
      </c>
      <c r="AR724" s="63">
        <f t="shared" si="388"/>
        <v>0</v>
      </c>
      <c r="AS724" s="63">
        <f t="shared" si="389"/>
        <v>10</v>
      </c>
      <c r="AT724" s="63">
        <f t="shared" si="390"/>
        <v>1</v>
      </c>
      <c r="AU724" s="63">
        <f t="shared" si="391"/>
        <v>0</v>
      </c>
      <c r="AV724" s="63">
        <f t="shared" si="392"/>
        <v>0</v>
      </c>
      <c r="AW724" s="63">
        <f t="shared" si="393"/>
        <v>0</v>
      </c>
      <c r="AX724" s="63">
        <f t="shared" si="394"/>
        <v>0</v>
      </c>
      <c r="AY724" s="64">
        <f t="shared" si="395"/>
        <v>6.4960000000013451E-2</v>
      </c>
      <c r="AZ724" s="65">
        <f t="shared" si="396"/>
        <v>110.06496000000001</v>
      </c>
      <c r="BA724" s="45"/>
      <c r="BB724" s="66">
        <f t="shared" si="397"/>
        <v>110.06496000000001</v>
      </c>
      <c r="BC724" s="62">
        <f t="shared" si="398"/>
        <v>10.064960000000013</v>
      </c>
      <c r="BD724" s="62">
        <f t="shared" si="399"/>
        <v>10.064960000000013</v>
      </c>
      <c r="BE724" s="62">
        <f t="shared" si="400"/>
        <v>10.064960000000013</v>
      </c>
      <c r="BF724" s="62">
        <f t="shared" si="401"/>
        <v>6.4960000000013451E-2</v>
      </c>
      <c r="BG724" s="62">
        <f t="shared" si="402"/>
        <v>6.4960000000013451E-2</v>
      </c>
      <c r="BH724" s="62">
        <f t="shared" si="403"/>
        <v>6.4960000000013451E-2</v>
      </c>
      <c r="BI724" s="62"/>
    </row>
    <row r="725" spans="1:61" ht="30" customHeight="1">
      <c r="A725" s="83">
        <v>713</v>
      </c>
      <c r="B725" s="50" t="s">
        <v>1376</v>
      </c>
      <c r="C725" s="84" t="s">
        <v>1022</v>
      </c>
      <c r="D725" s="84" t="s">
        <v>1029</v>
      </c>
      <c r="E725" s="85" t="s">
        <v>1369</v>
      </c>
      <c r="F725" s="68">
        <v>45597</v>
      </c>
      <c r="G725" s="51">
        <v>208</v>
      </c>
      <c r="H725" s="52">
        <v>26</v>
      </c>
      <c r="I725" s="53">
        <f t="shared" si="376"/>
        <v>208</v>
      </c>
      <c r="J725" s="86"/>
      <c r="K725" s="87">
        <f t="shared" si="377"/>
        <v>0</v>
      </c>
      <c r="L725" s="86"/>
      <c r="M725" s="88">
        <f t="shared" si="378"/>
        <v>0</v>
      </c>
      <c r="N725" s="89"/>
      <c r="O725" s="87">
        <f t="shared" si="379"/>
        <v>0</v>
      </c>
      <c r="P725" s="57">
        <v>0</v>
      </c>
      <c r="Q725" s="57">
        <v>0</v>
      </c>
      <c r="R725" s="54"/>
      <c r="S725" s="55">
        <v>0</v>
      </c>
      <c r="T725" s="56"/>
      <c r="U725" s="57">
        <f t="shared" si="380"/>
        <v>0</v>
      </c>
      <c r="V725" s="57">
        <v>9.5079999999999991</v>
      </c>
      <c r="W725" s="90">
        <v>7</v>
      </c>
      <c r="X725" s="56">
        <v>10.26</v>
      </c>
      <c r="Y725" s="91">
        <f t="shared" si="381"/>
        <v>10.26</v>
      </c>
      <c r="Z725" s="58"/>
      <c r="AA725" s="59"/>
      <c r="AB725" s="59">
        <v>0</v>
      </c>
      <c r="AC725" s="60">
        <f t="shared" si="382"/>
        <v>214.24800000000002</v>
      </c>
      <c r="AD725" s="60"/>
      <c r="AE725" s="61">
        <f t="shared" si="404"/>
        <v>4.2849600000000008</v>
      </c>
      <c r="AF725" s="61">
        <v>0</v>
      </c>
      <c r="AG725" s="61">
        <v>0</v>
      </c>
      <c r="AH725" s="92"/>
      <c r="AI725" s="112">
        <v>100</v>
      </c>
      <c r="AJ725" s="93">
        <f t="shared" si="383"/>
        <v>109.96304000000001</v>
      </c>
      <c r="AK725" s="94"/>
      <c r="AL725" s="62"/>
      <c r="AM725" s="63">
        <f t="shared" si="384"/>
        <v>100</v>
      </c>
      <c r="AN725" s="63">
        <f t="shared" si="385"/>
        <v>1</v>
      </c>
      <c r="AO725" s="63">
        <f t="shared" si="386"/>
        <v>0</v>
      </c>
      <c r="AP725" s="63"/>
      <c r="AQ725" s="63">
        <f t="shared" si="387"/>
        <v>0</v>
      </c>
      <c r="AR725" s="63">
        <f t="shared" si="388"/>
        <v>0</v>
      </c>
      <c r="AS725" s="63">
        <f t="shared" si="389"/>
        <v>0</v>
      </c>
      <c r="AT725" s="63">
        <f t="shared" si="390"/>
        <v>0</v>
      </c>
      <c r="AU725" s="63">
        <f t="shared" si="391"/>
        <v>5</v>
      </c>
      <c r="AV725" s="63">
        <f t="shared" si="392"/>
        <v>1</v>
      </c>
      <c r="AW725" s="63">
        <f t="shared" si="393"/>
        <v>4</v>
      </c>
      <c r="AX725" s="63">
        <f t="shared" si="394"/>
        <v>4</v>
      </c>
      <c r="AY725" s="64">
        <f t="shared" si="395"/>
        <v>0.96304000000000656</v>
      </c>
      <c r="AZ725" s="65">
        <f t="shared" si="396"/>
        <v>109.96304000000001</v>
      </c>
      <c r="BA725" s="45"/>
      <c r="BB725" s="66">
        <f t="shared" si="397"/>
        <v>109.96304000000001</v>
      </c>
      <c r="BC725" s="62">
        <f t="shared" si="398"/>
        <v>9.9630400000000066</v>
      </c>
      <c r="BD725" s="62">
        <f t="shared" si="399"/>
        <v>9.9630400000000066</v>
      </c>
      <c r="BE725" s="62">
        <f t="shared" si="400"/>
        <v>9.9630400000000066</v>
      </c>
      <c r="BF725" s="62">
        <f t="shared" si="401"/>
        <v>9.9630400000000066</v>
      </c>
      <c r="BG725" s="62">
        <f t="shared" si="402"/>
        <v>4.9630400000000066</v>
      </c>
      <c r="BH725" s="62">
        <f t="shared" si="403"/>
        <v>0.96304000000000656</v>
      </c>
      <c r="BI725" s="62"/>
    </row>
    <row r="726" spans="1:61" ht="30" customHeight="1">
      <c r="A726" s="83">
        <v>714</v>
      </c>
      <c r="B726" s="50" t="s">
        <v>1377</v>
      </c>
      <c r="C726" s="84" t="s">
        <v>166</v>
      </c>
      <c r="D726" s="84" t="s">
        <v>185</v>
      </c>
      <c r="E726" s="85" t="s">
        <v>1369</v>
      </c>
      <c r="F726" s="68">
        <v>45600</v>
      </c>
      <c r="G726" s="51">
        <v>208</v>
      </c>
      <c r="H726" s="52">
        <v>26</v>
      </c>
      <c r="I726" s="53">
        <f t="shared" si="376"/>
        <v>208</v>
      </c>
      <c r="J726" s="86"/>
      <c r="K726" s="87">
        <f t="shared" si="377"/>
        <v>0</v>
      </c>
      <c r="L726" s="86"/>
      <c r="M726" s="88">
        <f t="shared" si="378"/>
        <v>0</v>
      </c>
      <c r="N726" s="89"/>
      <c r="O726" s="87">
        <f t="shared" si="379"/>
        <v>0</v>
      </c>
      <c r="P726" s="57">
        <v>0</v>
      </c>
      <c r="Q726" s="57">
        <v>0</v>
      </c>
      <c r="R726" s="54"/>
      <c r="S726" s="55">
        <v>0</v>
      </c>
      <c r="T726" s="56"/>
      <c r="U726" s="57">
        <f t="shared" si="380"/>
        <v>0</v>
      </c>
      <c r="V726" s="57">
        <v>10</v>
      </c>
      <c r="W726" s="90">
        <v>7</v>
      </c>
      <c r="X726" s="56">
        <v>1.48</v>
      </c>
      <c r="Y726" s="91">
        <f t="shared" si="381"/>
        <v>1.48</v>
      </c>
      <c r="Z726" s="58"/>
      <c r="AA726" s="59"/>
      <c r="AB726" s="59">
        <v>0</v>
      </c>
      <c r="AC726" s="60">
        <f t="shared" si="382"/>
        <v>223.52</v>
      </c>
      <c r="AD726" s="60"/>
      <c r="AE726" s="61">
        <f t="shared" si="404"/>
        <v>4.4704000000000006</v>
      </c>
      <c r="AF726" s="61">
        <v>0</v>
      </c>
      <c r="AG726" s="61">
        <v>0</v>
      </c>
      <c r="AH726" s="92"/>
      <c r="AI726" s="112">
        <v>100</v>
      </c>
      <c r="AJ726" s="93">
        <f t="shared" si="383"/>
        <v>119.0496</v>
      </c>
      <c r="AK726" s="94"/>
      <c r="AL726" s="62"/>
      <c r="AM726" s="63">
        <f t="shared" si="384"/>
        <v>100</v>
      </c>
      <c r="AN726" s="63">
        <f t="shared" si="385"/>
        <v>1</v>
      </c>
      <c r="AO726" s="63">
        <f t="shared" si="386"/>
        <v>0</v>
      </c>
      <c r="AP726" s="63"/>
      <c r="AQ726" s="63">
        <f t="shared" si="387"/>
        <v>0</v>
      </c>
      <c r="AR726" s="63">
        <f t="shared" si="388"/>
        <v>0</v>
      </c>
      <c r="AS726" s="63">
        <f t="shared" si="389"/>
        <v>10</v>
      </c>
      <c r="AT726" s="63">
        <f t="shared" si="390"/>
        <v>1</v>
      </c>
      <c r="AU726" s="63">
        <f t="shared" si="391"/>
        <v>5</v>
      </c>
      <c r="AV726" s="63">
        <f t="shared" si="392"/>
        <v>1</v>
      </c>
      <c r="AW726" s="63">
        <f t="shared" si="393"/>
        <v>4</v>
      </c>
      <c r="AX726" s="63">
        <f t="shared" si="394"/>
        <v>4</v>
      </c>
      <c r="AY726" s="64">
        <f t="shared" si="395"/>
        <v>4.959999999999809E-2</v>
      </c>
      <c r="AZ726" s="65">
        <f t="shared" si="396"/>
        <v>119.0496</v>
      </c>
      <c r="BA726" s="45"/>
      <c r="BB726" s="66">
        <f t="shared" si="397"/>
        <v>119.0496</v>
      </c>
      <c r="BC726" s="62">
        <f t="shared" si="398"/>
        <v>19.049599999999998</v>
      </c>
      <c r="BD726" s="62">
        <f t="shared" si="399"/>
        <v>19.049599999999998</v>
      </c>
      <c r="BE726" s="62">
        <f t="shared" si="400"/>
        <v>19.049599999999998</v>
      </c>
      <c r="BF726" s="62">
        <f t="shared" si="401"/>
        <v>9.0495999999999981</v>
      </c>
      <c r="BG726" s="62">
        <f t="shared" si="402"/>
        <v>4.0495999999999981</v>
      </c>
      <c r="BH726" s="62">
        <f t="shared" si="403"/>
        <v>4.959999999999809E-2</v>
      </c>
      <c r="BI726" s="62"/>
    </row>
    <row r="727" spans="1:61" ht="30" customHeight="1">
      <c r="A727" s="83">
        <v>715</v>
      </c>
      <c r="B727" s="50" t="s">
        <v>1378</v>
      </c>
      <c r="C727" s="84" t="s">
        <v>348</v>
      </c>
      <c r="D727" s="84" t="s">
        <v>310</v>
      </c>
      <c r="E727" s="85" t="s">
        <v>1369</v>
      </c>
      <c r="F727" s="68">
        <v>45600</v>
      </c>
      <c r="G727" s="51">
        <v>208</v>
      </c>
      <c r="H727" s="52">
        <v>26</v>
      </c>
      <c r="I727" s="53">
        <f t="shared" si="376"/>
        <v>208</v>
      </c>
      <c r="J727" s="86"/>
      <c r="K727" s="87">
        <f t="shared" si="377"/>
        <v>0</v>
      </c>
      <c r="L727" s="86"/>
      <c r="M727" s="88">
        <f t="shared" si="378"/>
        <v>0</v>
      </c>
      <c r="N727" s="89"/>
      <c r="O727" s="87">
        <f t="shared" si="379"/>
        <v>0</v>
      </c>
      <c r="P727" s="57">
        <v>0</v>
      </c>
      <c r="Q727" s="57">
        <v>0</v>
      </c>
      <c r="R727" s="54"/>
      <c r="S727" s="55">
        <v>0</v>
      </c>
      <c r="T727" s="56"/>
      <c r="U727" s="57">
        <f t="shared" si="380"/>
        <v>0</v>
      </c>
      <c r="V727" s="57">
        <v>0</v>
      </c>
      <c r="W727" s="90">
        <v>7</v>
      </c>
      <c r="X727" s="56">
        <v>6.92</v>
      </c>
      <c r="Y727" s="91">
        <f t="shared" si="381"/>
        <v>6.92</v>
      </c>
      <c r="Z727" s="58"/>
      <c r="AA727" s="59"/>
      <c r="AB727" s="59">
        <v>0</v>
      </c>
      <c r="AC727" s="60">
        <f t="shared" si="382"/>
        <v>208.08</v>
      </c>
      <c r="AD727" s="60"/>
      <c r="AE727" s="61"/>
      <c r="AF727" s="61">
        <v>0</v>
      </c>
      <c r="AG727" s="61">
        <v>0</v>
      </c>
      <c r="AH727" s="92"/>
      <c r="AI727" s="112">
        <v>100</v>
      </c>
      <c r="AJ727" s="93">
        <f t="shared" si="383"/>
        <v>108.08000000000001</v>
      </c>
      <c r="AK727" s="94"/>
      <c r="AL727" s="62"/>
      <c r="AM727" s="63">
        <f t="shared" si="384"/>
        <v>100</v>
      </c>
      <c r="AN727" s="63">
        <f t="shared" si="385"/>
        <v>1</v>
      </c>
      <c r="AO727" s="63">
        <f t="shared" si="386"/>
        <v>0</v>
      </c>
      <c r="AP727" s="63"/>
      <c r="AQ727" s="63">
        <f t="shared" si="387"/>
        <v>0</v>
      </c>
      <c r="AR727" s="63">
        <f t="shared" si="388"/>
        <v>0</v>
      </c>
      <c r="AS727" s="63">
        <f t="shared" si="389"/>
        <v>0</v>
      </c>
      <c r="AT727" s="63">
        <f t="shared" si="390"/>
        <v>0</v>
      </c>
      <c r="AU727" s="63">
        <f t="shared" si="391"/>
        <v>5</v>
      </c>
      <c r="AV727" s="63">
        <f t="shared" si="392"/>
        <v>1</v>
      </c>
      <c r="AW727" s="63">
        <f t="shared" si="393"/>
        <v>3</v>
      </c>
      <c r="AX727" s="63">
        <f t="shared" si="394"/>
        <v>3</v>
      </c>
      <c r="AY727" s="64">
        <f t="shared" si="395"/>
        <v>8.0000000000012506E-2</v>
      </c>
      <c r="AZ727" s="65">
        <f t="shared" si="396"/>
        <v>108.08000000000001</v>
      </c>
      <c r="BA727" s="45"/>
      <c r="BB727" s="66">
        <f t="shared" si="397"/>
        <v>108.08000000000001</v>
      </c>
      <c r="BC727" s="62">
        <f t="shared" si="398"/>
        <v>8.0800000000000125</v>
      </c>
      <c r="BD727" s="62">
        <f t="shared" si="399"/>
        <v>8.0800000000000125</v>
      </c>
      <c r="BE727" s="62">
        <f t="shared" si="400"/>
        <v>8.0800000000000125</v>
      </c>
      <c r="BF727" s="62">
        <f t="shared" si="401"/>
        <v>8.0800000000000125</v>
      </c>
      <c r="BG727" s="62">
        <f t="shared" si="402"/>
        <v>3.0800000000000125</v>
      </c>
      <c r="BH727" s="62">
        <f t="shared" si="403"/>
        <v>8.0000000000012506E-2</v>
      </c>
      <c r="BI727" s="62"/>
    </row>
    <row r="728" spans="1:61" ht="30" customHeight="1">
      <c r="A728" s="83">
        <v>716</v>
      </c>
      <c r="B728" s="50" t="s">
        <v>1379</v>
      </c>
      <c r="C728" s="84" t="s">
        <v>939</v>
      </c>
      <c r="D728" s="84" t="s">
        <v>1380</v>
      </c>
      <c r="E728" s="85" t="s">
        <v>1369</v>
      </c>
      <c r="F728" s="68">
        <v>45658</v>
      </c>
      <c r="G728" s="51">
        <v>208</v>
      </c>
      <c r="H728" s="52">
        <v>26</v>
      </c>
      <c r="I728" s="53">
        <f t="shared" si="376"/>
        <v>208</v>
      </c>
      <c r="J728" s="86"/>
      <c r="K728" s="87">
        <f t="shared" si="377"/>
        <v>0</v>
      </c>
      <c r="L728" s="86"/>
      <c r="M728" s="88">
        <f t="shared" si="378"/>
        <v>0</v>
      </c>
      <c r="N728" s="89"/>
      <c r="O728" s="87">
        <f t="shared" si="379"/>
        <v>0</v>
      </c>
      <c r="P728" s="57">
        <v>0</v>
      </c>
      <c r="Q728" s="57">
        <v>0</v>
      </c>
      <c r="R728" s="54"/>
      <c r="S728" s="55">
        <v>0</v>
      </c>
      <c r="T728" s="56"/>
      <c r="U728" s="57">
        <f t="shared" si="380"/>
        <v>0</v>
      </c>
      <c r="V728" s="57">
        <v>9.5150000000000006</v>
      </c>
      <c r="W728" s="90">
        <v>7</v>
      </c>
      <c r="X728" s="56">
        <v>10.119999999999999</v>
      </c>
      <c r="Y728" s="91">
        <f t="shared" si="381"/>
        <v>10.119999999999999</v>
      </c>
      <c r="Z728" s="58"/>
      <c r="AA728" s="59"/>
      <c r="AB728" s="59">
        <v>0</v>
      </c>
      <c r="AC728" s="60">
        <f t="shared" si="382"/>
        <v>214.39499999999998</v>
      </c>
      <c r="AD728" s="60"/>
      <c r="AE728" s="61">
        <f t="shared" si="404"/>
        <v>4.2878999999999996</v>
      </c>
      <c r="AF728" s="61">
        <v>0</v>
      </c>
      <c r="AG728" s="61">
        <v>0</v>
      </c>
      <c r="AH728" s="92"/>
      <c r="AI728" s="112">
        <v>100</v>
      </c>
      <c r="AJ728" s="93">
        <f t="shared" si="383"/>
        <v>110.10709999999997</v>
      </c>
      <c r="AK728" s="94"/>
      <c r="AL728" s="62"/>
      <c r="AM728" s="63">
        <f t="shared" si="384"/>
        <v>100</v>
      </c>
      <c r="AN728" s="63">
        <f t="shared" si="385"/>
        <v>1</v>
      </c>
      <c r="AO728" s="63">
        <f t="shared" si="386"/>
        <v>0</v>
      </c>
      <c r="AP728" s="63"/>
      <c r="AQ728" s="63">
        <f t="shared" si="387"/>
        <v>0</v>
      </c>
      <c r="AR728" s="63">
        <f t="shared" si="388"/>
        <v>0</v>
      </c>
      <c r="AS728" s="63">
        <f t="shared" si="389"/>
        <v>10</v>
      </c>
      <c r="AT728" s="63">
        <f t="shared" si="390"/>
        <v>1</v>
      </c>
      <c r="AU728" s="63">
        <f t="shared" si="391"/>
        <v>0</v>
      </c>
      <c r="AV728" s="63">
        <f t="shared" si="392"/>
        <v>0</v>
      </c>
      <c r="AW728" s="63">
        <f t="shared" si="393"/>
        <v>0</v>
      </c>
      <c r="AX728" s="63">
        <f t="shared" si="394"/>
        <v>0</v>
      </c>
      <c r="AY728" s="64">
        <f t="shared" si="395"/>
        <v>0.10709999999997422</v>
      </c>
      <c r="AZ728" s="65">
        <f t="shared" si="396"/>
        <v>110.10709999999997</v>
      </c>
      <c r="BA728" s="45"/>
      <c r="BB728" s="66">
        <f t="shared" si="397"/>
        <v>110.10709999999997</v>
      </c>
      <c r="BC728" s="62">
        <f t="shared" si="398"/>
        <v>10.107099999999974</v>
      </c>
      <c r="BD728" s="62">
        <f t="shared" si="399"/>
        <v>10.107099999999974</v>
      </c>
      <c r="BE728" s="62">
        <f t="shared" si="400"/>
        <v>10.107099999999974</v>
      </c>
      <c r="BF728" s="62">
        <f t="shared" si="401"/>
        <v>0.10709999999997422</v>
      </c>
      <c r="BG728" s="62">
        <f t="shared" si="402"/>
        <v>0.10709999999997422</v>
      </c>
      <c r="BH728" s="62">
        <f t="shared" si="403"/>
        <v>0.10709999999997422</v>
      </c>
      <c r="BI728" s="62"/>
    </row>
    <row r="729" spans="1:61" ht="30" customHeight="1">
      <c r="A729" s="83">
        <v>717</v>
      </c>
      <c r="B729" s="50" t="s">
        <v>1381</v>
      </c>
      <c r="C729" s="84" t="s">
        <v>751</v>
      </c>
      <c r="D729" s="84" t="s">
        <v>1382</v>
      </c>
      <c r="E729" s="85" t="s">
        <v>1369</v>
      </c>
      <c r="F729" s="68">
        <v>45660</v>
      </c>
      <c r="G729" s="51">
        <v>208</v>
      </c>
      <c r="H729" s="52">
        <v>25.3</v>
      </c>
      <c r="I729" s="53">
        <f t="shared" si="376"/>
        <v>202.4</v>
      </c>
      <c r="J729" s="86"/>
      <c r="K729" s="87">
        <f t="shared" si="377"/>
        <v>0</v>
      </c>
      <c r="L729" s="86"/>
      <c r="M729" s="88">
        <f t="shared" si="378"/>
        <v>0</v>
      </c>
      <c r="N729" s="89"/>
      <c r="O729" s="87">
        <f t="shared" si="379"/>
        <v>0</v>
      </c>
      <c r="P729" s="57">
        <v>0</v>
      </c>
      <c r="Q729" s="57">
        <v>0</v>
      </c>
      <c r="R729" s="54"/>
      <c r="S729" s="55">
        <v>0</v>
      </c>
      <c r="T729" s="56"/>
      <c r="U729" s="57">
        <f t="shared" si="380"/>
        <v>0</v>
      </c>
      <c r="V729" s="57">
        <v>8.8460000000000001</v>
      </c>
      <c r="W729" s="90">
        <v>7</v>
      </c>
      <c r="X729" s="56">
        <v>18.11</v>
      </c>
      <c r="Y729" s="91">
        <f t="shared" si="381"/>
        <v>18.11</v>
      </c>
      <c r="Z729" s="58"/>
      <c r="AA729" s="59"/>
      <c r="AB729" s="59">
        <v>0</v>
      </c>
      <c r="AC729" s="60">
        <f t="shared" si="382"/>
        <v>200.13600000000002</v>
      </c>
      <c r="AD729" s="60"/>
      <c r="AE729" s="61">
        <f t="shared" si="404"/>
        <v>4.0027200000000009</v>
      </c>
      <c r="AF729" s="61">
        <v>0</v>
      </c>
      <c r="AG729" s="61">
        <v>0</v>
      </c>
      <c r="AH729" s="92"/>
      <c r="AI729" s="112">
        <v>100</v>
      </c>
      <c r="AJ729" s="93">
        <f t="shared" si="383"/>
        <v>96.133280000000013</v>
      </c>
      <c r="AK729" s="94"/>
      <c r="AL729" s="62"/>
      <c r="AM729" s="63">
        <f t="shared" si="384"/>
        <v>0</v>
      </c>
      <c r="AN729" s="63">
        <f t="shared" si="385"/>
        <v>0</v>
      </c>
      <c r="AO729" s="63">
        <f t="shared" si="386"/>
        <v>0</v>
      </c>
      <c r="AP729" s="63"/>
      <c r="AQ729" s="63">
        <f t="shared" si="387"/>
        <v>80</v>
      </c>
      <c r="AR729" s="63">
        <f t="shared" si="388"/>
        <v>4</v>
      </c>
      <c r="AS729" s="63">
        <f t="shared" si="389"/>
        <v>10</v>
      </c>
      <c r="AT729" s="63">
        <f t="shared" si="390"/>
        <v>1</v>
      </c>
      <c r="AU729" s="63">
        <f t="shared" si="391"/>
        <v>5</v>
      </c>
      <c r="AV729" s="63">
        <f t="shared" si="392"/>
        <v>1</v>
      </c>
      <c r="AW729" s="63">
        <f t="shared" si="393"/>
        <v>1</v>
      </c>
      <c r="AX729" s="63">
        <f t="shared" si="394"/>
        <v>1</v>
      </c>
      <c r="AY729" s="64">
        <f t="shared" si="395"/>
        <v>0.13328000000001339</v>
      </c>
      <c r="AZ729" s="65">
        <f t="shared" si="396"/>
        <v>96.133280000000013</v>
      </c>
      <c r="BA729" s="45"/>
      <c r="BB729" s="66">
        <f t="shared" si="397"/>
        <v>96.133280000000013</v>
      </c>
      <c r="BC729" s="62">
        <f t="shared" si="398"/>
        <v>96.133280000000013</v>
      </c>
      <c r="BD729" s="62">
        <f t="shared" si="399"/>
        <v>96.133280000000013</v>
      </c>
      <c r="BE729" s="62">
        <f t="shared" si="400"/>
        <v>16.133280000000013</v>
      </c>
      <c r="BF729" s="62">
        <f t="shared" si="401"/>
        <v>6.1332800000000134</v>
      </c>
      <c r="BG729" s="62">
        <f t="shared" si="402"/>
        <v>1.1332800000000134</v>
      </c>
      <c r="BH729" s="62">
        <f t="shared" si="403"/>
        <v>0.13328000000001339</v>
      </c>
      <c r="BI729" s="62"/>
    </row>
    <row r="730" spans="1:61" ht="30" customHeight="1">
      <c r="A730" s="83">
        <v>718</v>
      </c>
      <c r="B730" s="50">
        <v>3</v>
      </c>
      <c r="C730" s="84" t="s">
        <v>636</v>
      </c>
      <c r="D730" s="84" t="s">
        <v>1384</v>
      </c>
      <c r="E730" s="85" t="s">
        <v>1383</v>
      </c>
      <c r="F730" s="68">
        <v>36244</v>
      </c>
      <c r="G730" s="51">
        <v>480</v>
      </c>
      <c r="H730" s="52">
        <v>26</v>
      </c>
      <c r="I730" s="53">
        <f t="shared" si="376"/>
        <v>479.99999999999994</v>
      </c>
      <c r="J730" s="86"/>
      <c r="K730" s="87">
        <f t="shared" si="377"/>
        <v>0</v>
      </c>
      <c r="L730" s="86"/>
      <c r="M730" s="88">
        <f t="shared" si="378"/>
        <v>0</v>
      </c>
      <c r="N730" s="89"/>
      <c r="O730" s="87">
        <f t="shared" si="379"/>
        <v>0</v>
      </c>
      <c r="P730" s="57">
        <v>0</v>
      </c>
      <c r="Q730" s="57">
        <v>0</v>
      </c>
      <c r="R730" s="54"/>
      <c r="S730" s="55"/>
      <c r="T730" s="56"/>
      <c r="U730" s="57">
        <f t="shared" si="380"/>
        <v>0</v>
      </c>
      <c r="V730" s="57"/>
      <c r="W730" s="90"/>
      <c r="X730" s="56"/>
      <c r="Y730" s="91">
        <f t="shared" si="381"/>
        <v>0</v>
      </c>
      <c r="Z730" s="58"/>
      <c r="AA730" s="59"/>
      <c r="AB730" s="59">
        <v>0</v>
      </c>
      <c r="AC730" s="60">
        <f t="shared" si="382"/>
        <v>479.99999999999994</v>
      </c>
      <c r="AD730" s="60"/>
      <c r="AE730" s="61"/>
      <c r="AF730" s="61"/>
      <c r="AG730" s="61"/>
      <c r="AH730" s="92"/>
      <c r="AI730" s="92">
        <v>0</v>
      </c>
      <c r="AJ730" s="93">
        <f t="shared" si="383"/>
        <v>479.99999999999994</v>
      </c>
      <c r="AK730" s="94"/>
      <c r="AL730" s="62"/>
      <c r="AM730" s="63">
        <f t="shared" si="384"/>
        <v>400</v>
      </c>
      <c r="AN730" s="63">
        <f t="shared" si="385"/>
        <v>4</v>
      </c>
      <c r="AO730" s="63">
        <f t="shared" si="386"/>
        <v>0</v>
      </c>
      <c r="AP730" s="63"/>
      <c r="AQ730" s="63">
        <f t="shared" si="387"/>
        <v>80</v>
      </c>
      <c r="AR730" s="63">
        <f t="shared" si="388"/>
        <v>4</v>
      </c>
      <c r="AS730" s="63">
        <f t="shared" si="389"/>
        <v>0</v>
      </c>
      <c r="AT730" s="63">
        <f t="shared" si="390"/>
        <v>0</v>
      </c>
      <c r="AU730" s="63">
        <f t="shared" si="391"/>
        <v>0</v>
      </c>
      <c r="AV730" s="63">
        <f t="shared" si="392"/>
        <v>0</v>
      </c>
      <c r="AW730" s="63">
        <f t="shared" si="393"/>
        <v>0</v>
      </c>
      <c r="AX730" s="63">
        <f t="shared" si="394"/>
        <v>0</v>
      </c>
      <c r="AY730" s="64">
        <f t="shared" si="395"/>
        <v>0</v>
      </c>
      <c r="AZ730" s="65">
        <f t="shared" si="396"/>
        <v>480</v>
      </c>
      <c r="BA730" s="45"/>
      <c r="BB730" s="66">
        <f t="shared" si="397"/>
        <v>479.99999999999994</v>
      </c>
      <c r="BC730" s="62">
        <f t="shared" si="398"/>
        <v>79.999999999999943</v>
      </c>
      <c r="BD730" s="62">
        <f t="shared" si="399"/>
        <v>79.999999999999943</v>
      </c>
      <c r="BE730" s="62">
        <f t="shared" si="400"/>
        <v>0</v>
      </c>
      <c r="BF730" s="62">
        <f t="shared" si="401"/>
        <v>0</v>
      </c>
      <c r="BG730" s="62">
        <f t="shared" si="402"/>
        <v>0</v>
      </c>
      <c r="BH730" s="62">
        <f t="shared" si="403"/>
        <v>0</v>
      </c>
      <c r="BI730" s="62"/>
    </row>
    <row r="731" spans="1:61" ht="30" customHeight="1">
      <c r="A731" s="83">
        <v>719</v>
      </c>
      <c r="B731" s="50">
        <v>1953</v>
      </c>
      <c r="C731" s="84" t="s">
        <v>400</v>
      </c>
      <c r="D731" s="84" t="s">
        <v>644</v>
      </c>
      <c r="E731" s="85" t="s">
        <v>1383</v>
      </c>
      <c r="F731" s="68">
        <v>40112</v>
      </c>
      <c r="G731" s="51">
        <v>500</v>
      </c>
      <c r="H731" s="52">
        <v>26</v>
      </c>
      <c r="I731" s="53">
        <f t="shared" si="376"/>
        <v>500</v>
      </c>
      <c r="J731" s="86"/>
      <c r="K731" s="87">
        <f t="shared" si="377"/>
        <v>0</v>
      </c>
      <c r="L731" s="86"/>
      <c r="M731" s="88">
        <f t="shared" si="378"/>
        <v>0</v>
      </c>
      <c r="N731" s="89"/>
      <c r="O731" s="87">
        <f t="shared" si="379"/>
        <v>0</v>
      </c>
      <c r="P731" s="57">
        <v>0</v>
      </c>
      <c r="Q731" s="57">
        <v>0</v>
      </c>
      <c r="R731" s="54"/>
      <c r="S731" s="55"/>
      <c r="T731" s="56"/>
      <c r="U731" s="57">
        <f t="shared" si="380"/>
        <v>0</v>
      </c>
      <c r="V731" s="57"/>
      <c r="W731" s="90"/>
      <c r="X731" s="56"/>
      <c r="Y731" s="91">
        <f t="shared" si="381"/>
        <v>0</v>
      </c>
      <c r="Z731" s="58"/>
      <c r="AA731" s="59"/>
      <c r="AB731" s="59">
        <v>0</v>
      </c>
      <c r="AC731" s="60">
        <f t="shared" si="382"/>
        <v>500</v>
      </c>
      <c r="AD731" s="60"/>
      <c r="AE731" s="61">
        <f t="shared" ref="AE731" si="405">IF(AC731&gt;=300,300*2%,IF(AC731&lt;=0,0*2%,IF(AC731&lt;=100,100*2%,SUM(AC731*2%))))</f>
        <v>6</v>
      </c>
      <c r="AF731" s="61"/>
      <c r="AG731" s="61"/>
      <c r="AH731" s="92"/>
      <c r="AI731" s="92">
        <v>0</v>
      </c>
      <c r="AJ731" s="93">
        <f t="shared" si="383"/>
        <v>494</v>
      </c>
      <c r="AK731" s="94"/>
      <c r="AL731" s="62"/>
      <c r="AM731" s="63">
        <f t="shared" si="384"/>
        <v>400</v>
      </c>
      <c r="AN731" s="63">
        <f t="shared" si="385"/>
        <v>4</v>
      </c>
      <c r="AO731" s="63">
        <f t="shared" si="386"/>
        <v>0</v>
      </c>
      <c r="AP731" s="63"/>
      <c r="AQ731" s="63">
        <f t="shared" si="387"/>
        <v>80</v>
      </c>
      <c r="AR731" s="63">
        <f t="shared" si="388"/>
        <v>4</v>
      </c>
      <c r="AS731" s="63">
        <f t="shared" si="389"/>
        <v>10</v>
      </c>
      <c r="AT731" s="63">
        <f t="shared" si="390"/>
        <v>1</v>
      </c>
      <c r="AU731" s="63">
        <f t="shared" si="391"/>
        <v>0</v>
      </c>
      <c r="AV731" s="63">
        <f t="shared" si="392"/>
        <v>0</v>
      </c>
      <c r="AW731" s="63">
        <f t="shared" si="393"/>
        <v>4</v>
      </c>
      <c r="AX731" s="63">
        <f t="shared" si="394"/>
        <v>4</v>
      </c>
      <c r="AY731" s="64">
        <f t="shared" si="395"/>
        <v>0</v>
      </c>
      <c r="AZ731" s="65">
        <f t="shared" si="396"/>
        <v>494</v>
      </c>
      <c r="BA731" s="45"/>
      <c r="BB731" s="66">
        <f t="shared" si="397"/>
        <v>494</v>
      </c>
      <c r="BC731" s="62">
        <f t="shared" si="398"/>
        <v>94</v>
      </c>
      <c r="BD731" s="62">
        <f t="shared" si="399"/>
        <v>94</v>
      </c>
      <c r="BE731" s="62">
        <f t="shared" si="400"/>
        <v>14</v>
      </c>
      <c r="BF731" s="62">
        <f t="shared" si="401"/>
        <v>4</v>
      </c>
      <c r="BG731" s="62">
        <f t="shared" si="402"/>
        <v>4</v>
      </c>
      <c r="BH731" s="62">
        <f t="shared" si="403"/>
        <v>0</v>
      </c>
      <c r="BI731" s="62"/>
    </row>
    <row r="732" spans="1:61" ht="30" customHeight="1">
      <c r="A732" s="83">
        <v>720</v>
      </c>
      <c r="B732" s="50">
        <v>268</v>
      </c>
      <c r="C732" s="84" t="s">
        <v>1385</v>
      </c>
      <c r="D732" s="84" t="s">
        <v>1386</v>
      </c>
      <c r="E732" s="85" t="s">
        <v>1383</v>
      </c>
      <c r="F732" s="68">
        <v>36220</v>
      </c>
      <c r="G732" s="51">
        <v>500</v>
      </c>
      <c r="H732" s="52">
        <v>26</v>
      </c>
      <c r="I732" s="53">
        <f t="shared" si="376"/>
        <v>500</v>
      </c>
      <c r="J732" s="86"/>
      <c r="K732" s="87">
        <f t="shared" si="377"/>
        <v>0</v>
      </c>
      <c r="L732" s="86"/>
      <c r="M732" s="88">
        <f t="shared" si="378"/>
        <v>0</v>
      </c>
      <c r="N732" s="89"/>
      <c r="O732" s="87">
        <f t="shared" si="379"/>
        <v>0</v>
      </c>
      <c r="P732" s="57">
        <v>0</v>
      </c>
      <c r="Q732" s="57">
        <v>0</v>
      </c>
      <c r="R732" s="54"/>
      <c r="S732" s="55"/>
      <c r="T732" s="56"/>
      <c r="U732" s="57">
        <f t="shared" si="380"/>
        <v>0</v>
      </c>
      <c r="V732" s="57"/>
      <c r="W732" s="90"/>
      <c r="X732" s="56"/>
      <c r="Y732" s="91">
        <f t="shared" si="381"/>
        <v>0</v>
      </c>
      <c r="Z732" s="58"/>
      <c r="AA732" s="59"/>
      <c r="AB732" s="59">
        <v>0</v>
      </c>
      <c r="AC732" s="60">
        <f t="shared" si="382"/>
        <v>500</v>
      </c>
      <c r="AD732" s="60"/>
      <c r="AE732" s="61"/>
      <c r="AF732" s="61"/>
      <c r="AG732" s="61"/>
      <c r="AH732" s="92"/>
      <c r="AI732" s="92">
        <v>0</v>
      </c>
      <c r="AJ732" s="93">
        <f t="shared" si="383"/>
        <v>500</v>
      </c>
      <c r="AK732" s="94"/>
      <c r="AL732" s="62"/>
      <c r="AM732" s="63">
        <f t="shared" si="384"/>
        <v>500</v>
      </c>
      <c r="AN732" s="63">
        <f t="shared" si="385"/>
        <v>5</v>
      </c>
      <c r="AO732" s="63">
        <f t="shared" si="386"/>
        <v>0</v>
      </c>
      <c r="AP732" s="63"/>
      <c r="AQ732" s="63">
        <f t="shared" si="387"/>
        <v>0</v>
      </c>
      <c r="AR732" s="63">
        <f t="shared" si="388"/>
        <v>0</v>
      </c>
      <c r="AS732" s="63">
        <f t="shared" si="389"/>
        <v>0</v>
      </c>
      <c r="AT732" s="63">
        <f t="shared" si="390"/>
        <v>0</v>
      </c>
      <c r="AU732" s="63">
        <f t="shared" si="391"/>
        <v>0</v>
      </c>
      <c r="AV732" s="63">
        <f t="shared" si="392"/>
        <v>0</v>
      </c>
      <c r="AW732" s="63">
        <f t="shared" si="393"/>
        <v>0</v>
      </c>
      <c r="AX732" s="63">
        <f t="shared" si="394"/>
        <v>0</v>
      </c>
      <c r="AY732" s="64">
        <f t="shared" si="395"/>
        <v>0</v>
      </c>
      <c r="AZ732" s="65">
        <f t="shared" si="396"/>
        <v>500</v>
      </c>
      <c r="BA732" s="45"/>
      <c r="BB732" s="66">
        <f t="shared" si="397"/>
        <v>500</v>
      </c>
      <c r="BC732" s="62">
        <f t="shared" si="398"/>
        <v>0</v>
      </c>
      <c r="BD732" s="62">
        <f t="shared" si="399"/>
        <v>0</v>
      </c>
      <c r="BE732" s="62">
        <f t="shared" si="400"/>
        <v>0</v>
      </c>
      <c r="BF732" s="62">
        <f t="shared" si="401"/>
        <v>0</v>
      </c>
      <c r="BG732" s="62">
        <f t="shared" si="402"/>
        <v>0</v>
      </c>
      <c r="BH732" s="62">
        <f t="shared" si="403"/>
        <v>0</v>
      </c>
      <c r="BI732" s="62"/>
    </row>
    <row r="733" spans="1:61" ht="30" customHeight="1">
      <c r="A733" s="83">
        <v>721</v>
      </c>
      <c r="B733" s="50">
        <v>4080</v>
      </c>
      <c r="C733" s="84" t="s">
        <v>1040</v>
      </c>
      <c r="D733" s="84" t="s">
        <v>1387</v>
      </c>
      <c r="E733" s="85" t="s">
        <v>1383</v>
      </c>
      <c r="F733" s="68">
        <v>41472</v>
      </c>
      <c r="G733" s="51">
        <v>280</v>
      </c>
      <c r="H733" s="52">
        <v>26</v>
      </c>
      <c r="I733" s="53">
        <f t="shared" si="376"/>
        <v>280</v>
      </c>
      <c r="J733" s="86"/>
      <c r="K733" s="87">
        <f t="shared" si="377"/>
        <v>0</v>
      </c>
      <c r="L733" s="86"/>
      <c r="M733" s="88">
        <f t="shared" si="378"/>
        <v>0</v>
      </c>
      <c r="N733" s="89"/>
      <c r="O733" s="87">
        <f t="shared" si="379"/>
        <v>0</v>
      </c>
      <c r="P733" s="57">
        <v>0</v>
      </c>
      <c r="Q733" s="57">
        <v>0</v>
      </c>
      <c r="R733" s="54">
        <v>140</v>
      </c>
      <c r="S733" s="55"/>
      <c r="T733" s="56"/>
      <c r="U733" s="57">
        <f t="shared" si="380"/>
        <v>0</v>
      </c>
      <c r="V733" s="57"/>
      <c r="W733" s="90"/>
      <c r="X733" s="56"/>
      <c r="Y733" s="91">
        <f t="shared" si="381"/>
        <v>0</v>
      </c>
      <c r="Z733" s="58"/>
      <c r="AA733" s="59"/>
      <c r="AB733" s="59">
        <v>0</v>
      </c>
      <c r="AC733" s="60">
        <f t="shared" si="382"/>
        <v>420</v>
      </c>
      <c r="AD733" s="60"/>
      <c r="AE733" s="61">
        <f t="shared" ref="AE733:AE741" si="406">IF(AC733&gt;=300,300*2%,IF(AC733&lt;=0,0*2%,IF(AC733&lt;=100,100*2%,SUM(AC733*2%))))</f>
        <v>6</v>
      </c>
      <c r="AF733" s="61"/>
      <c r="AG733" s="61"/>
      <c r="AH733" s="92"/>
      <c r="AI733" s="92">
        <v>0</v>
      </c>
      <c r="AJ733" s="93">
        <f t="shared" si="383"/>
        <v>414</v>
      </c>
      <c r="AK733" s="94"/>
      <c r="AL733" s="62"/>
      <c r="AM733" s="63">
        <f t="shared" si="384"/>
        <v>400</v>
      </c>
      <c r="AN733" s="63">
        <f t="shared" si="385"/>
        <v>4</v>
      </c>
      <c r="AO733" s="63">
        <f t="shared" si="386"/>
        <v>0</v>
      </c>
      <c r="AP733" s="63"/>
      <c r="AQ733" s="63">
        <f t="shared" si="387"/>
        <v>0</v>
      </c>
      <c r="AR733" s="63">
        <f t="shared" si="388"/>
        <v>0</v>
      </c>
      <c r="AS733" s="63">
        <f t="shared" si="389"/>
        <v>10</v>
      </c>
      <c r="AT733" s="63">
        <f t="shared" si="390"/>
        <v>1</v>
      </c>
      <c r="AU733" s="63">
        <f t="shared" si="391"/>
        <v>0</v>
      </c>
      <c r="AV733" s="63">
        <f t="shared" si="392"/>
        <v>0</v>
      </c>
      <c r="AW733" s="63">
        <f t="shared" si="393"/>
        <v>4</v>
      </c>
      <c r="AX733" s="63">
        <f t="shared" si="394"/>
        <v>4</v>
      </c>
      <c r="AY733" s="64">
        <f t="shared" si="395"/>
        <v>0</v>
      </c>
      <c r="AZ733" s="65">
        <f t="shared" si="396"/>
        <v>414</v>
      </c>
      <c r="BA733" s="45"/>
      <c r="BB733" s="66">
        <f t="shared" si="397"/>
        <v>414</v>
      </c>
      <c r="BC733" s="62">
        <f t="shared" si="398"/>
        <v>14</v>
      </c>
      <c r="BD733" s="62">
        <f t="shared" si="399"/>
        <v>14</v>
      </c>
      <c r="BE733" s="62">
        <f t="shared" si="400"/>
        <v>14</v>
      </c>
      <c r="BF733" s="62">
        <f t="shared" si="401"/>
        <v>4</v>
      </c>
      <c r="BG733" s="62">
        <f t="shared" si="402"/>
        <v>4</v>
      </c>
      <c r="BH733" s="62">
        <f t="shared" si="403"/>
        <v>0</v>
      </c>
      <c r="BI733" s="62"/>
    </row>
    <row r="734" spans="1:61" ht="30" customHeight="1">
      <c r="A734" s="83">
        <v>722</v>
      </c>
      <c r="B734" s="50">
        <v>4081</v>
      </c>
      <c r="C734" s="84" t="s">
        <v>455</v>
      </c>
      <c r="D734" s="84" t="s">
        <v>1388</v>
      </c>
      <c r="E734" s="85" t="s">
        <v>1383</v>
      </c>
      <c r="F734" s="68">
        <v>41474</v>
      </c>
      <c r="G734" s="51">
        <v>330</v>
      </c>
      <c r="H734" s="52">
        <v>26</v>
      </c>
      <c r="I734" s="53">
        <f t="shared" si="376"/>
        <v>330</v>
      </c>
      <c r="J734" s="86"/>
      <c r="K734" s="87">
        <f t="shared" si="377"/>
        <v>0</v>
      </c>
      <c r="L734" s="86"/>
      <c r="M734" s="88">
        <f t="shared" si="378"/>
        <v>0</v>
      </c>
      <c r="N734" s="89"/>
      <c r="O734" s="87">
        <f t="shared" si="379"/>
        <v>0</v>
      </c>
      <c r="P734" s="57">
        <v>0</v>
      </c>
      <c r="Q734" s="57">
        <v>0</v>
      </c>
      <c r="R734" s="54">
        <v>140</v>
      </c>
      <c r="S734" s="55">
        <v>11</v>
      </c>
      <c r="T734" s="56"/>
      <c r="U734" s="57">
        <f t="shared" si="380"/>
        <v>0</v>
      </c>
      <c r="V734" s="57">
        <v>10</v>
      </c>
      <c r="W734" s="90">
        <v>7</v>
      </c>
      <c r="X734" s="56"/>
      <c r="Y734" s="91">
        <f t="shared" si="381"/>
        <v>0</v>
      </c>
      <c r="Z734" s="58"/>
      <c r="AA734" s="59"/>
      <c r="AB734" s="59">
        <v>0</v>
      </c>
      <c r="AC734" s="60">
        <f t="shared" si="382"/>
        <v>498</v>
      </c>
      <c r="AD734" s="60"/>
      <c r="AE734" s="61">
        <f t="shared" si="406"/>
        <v>6</v>
      </c>
      <c r="AF734" s="61"/>
      <c r="AG734" s="61"/>
      <c r="AH734" s="92"/>
      <c r="AI734" s="92">
        <v>0</v>
      </c>
      <c r="AJ734" s="93">
        <f t="shared" si="383"/>
        <v>492</v>
      </c>
      <c r="AK734" s="94"/>
      <c r="AL734" s="62"/>
      <c r="AM734" s="63">
        <f t="shared" si="384"/>
        <v>400</v>
      </c>
      <c r="AN734" s="63">
        <f t="shared" si="385"/>
        <v>4</v>
      </c>
      <c r="AO734" s="63">
        <f t="shared" si="386"/>
        <v>0</v>
      </c>
      <c r="AP734" s="63"/>
      <c r="AQ734" s="63">
        <f t="shared" si="387"/>
        <v>80</v>
      </c>
      <c r="AR734" s="63">
        <f t="shared" si="388"/>
        <v>4</v>
      </c>
      <c r="AS734" s="63">
        <f t="shared" si="389"/>
        <v>10</v>
      </c>
      <c r="AT734" s="63">
        <f t="shared" si="390"/>
        <v>1</v>
      </c>
      <c r="AU734" s="63">
        <f t="shared" si="391"/>
        <v>0</v>
      </c>
      <c r="AV734" s="63">
        <f t="shared" si="392"/>
        <v>0</v>
      </c>
      <c r="AW734" s="63">
        <f t="shared" si="393"/>
        <v>2</v>
      </c>
      <c r="AX734" s="63">
        <f t="shared" si="394"/>
        <v>2</v>
      </c>
      <c r="AY734" s="64">
        <f t="shared" si="395"/>
        <v>0</v>
      </c>
      <c r="AZ734" s="65">
        <f t="shared" si="396"/>
        <v>492</v>
      </c>
      <c r="BA734" s="45"/>
      <c r="BB734" s="66">
        <f t="shared" si="397"/>
        <v>492</v>
      </c>
      <c r="BC734" s="62">
        <f t="shared" si="398"/>
        <v>92</v>
      </c>
      <c r="BD734" s="62">
        <f t="shared" si="399"/>
        <v>92</v>
      </c>
      <c r="BE734" s="62">
        <f t="shared" si="400"/>
        <v>12</v>
      </c>
      <c r="BF734" s="62">
        <f t="shared" si="401"/>
        <v>2</v>
      </c>
      <c r="BG734" s="62">
        <f t="shared" si="402"/>
        <v>2</v>
      </c>
      <c r="BH734" s="62">
        <f t="shared" si="403"/>
        <v>0</v>
      </c>
      <c r="BI734" s="62"/>
    </row>
    <row r="735" spans="1:61" ht="30" customHeight="1">
      <c r="A735" s="83">
        <v>723</v>
      </c>
      <c r="B735" s="50">
        <v>9307</v>
      </c>
      <c r="C735" s="84" t="s">
        <v>1389</v>
      </c>
      <c r="D735" s="84" t="s">
        <v>328</v>
      </c>
      <c r="E735" s="85" t="s">
        <v>1383</v>
      </c>
      <c r="F735" s="68">
        <v>43922</v>
      </c>
      <c r="G735" s="51">
        <v>240</v>
      </c>
      <c r="H735" s="52">
        <v>26</v>
      </c>
      <c r="I735" s="53">
        <f t="shared" si="376"/>
        <v>239.99999999999997</v>
      </c>
      <c r="J735" s="86"/>
      <c r="K735" s="87">
        <f t="shared" si="377"/>
        <v>0</v>
      </c>
      <c r="L735" s="86"/>
      <c r="M735" s="88">
        <f t="shared" si="378"/>
        <v>0</v>
      </c>
      <c r="N735" s="89"/>
      <c r="O735" s="87">
        <f t="shared" si="379"/>
        <v>0</v>
      </c>
      <c r="P735" s="57">
        <v>0</v>
      </c>
      <c r="Q735" s="57">
        <v>0</v>
      </c>
      <c r="R735" s="54">
        <v>140</v>
      </c>
      <c r="S735" s="55">
        <v>5</v>
      </c>
      <c r="T735" s="56"/>
      <c r="U735" s="57">
        <f t="shared" si="380"/>
        <v>0</v>
      </c>
      <c r="V735" s="57">
        <v>10</v>
      </c>
      <c r="W735" s="90">
        <v>7</v>
      </c>
      <c r="X735" s="56"/>
      <c r="Y735" s="91">
        <f t="shared" si="381"/>
        <v>0</v>
      </c>
      <c r="Z735" s="58"/>
      <c r="AA735" s="59"/>
      <c r="AB735" s="59">
        <v>0</v>
      </c>
      <c r="AC735" s="60">
        <f t="shared" si="382"/>
        <v>402</v>
      </c>
      <c r="AD735" s="60"/>
      <c r="AE735" s="61">
        <f t="shared" si="406"/>
        <v>6</v>
      </c>
      <c r="AF735" s="61"/>
      <c r="AG735" s="61"/>
      <c r="AH735" s="92"/>
      <c r="AI735" s="92">
        <v>0</v>
      </c>
      <c r="AJ735" s="93">
        <f t="shared" si="383"/>
        <v>396</v>
      </c>
      <c r="AK735" s="94"/>
      <c r="AL735" s="62"/>
      <c r="AM735" s="63">
        <f t="shared" si="384"/>
        <v>300</v>
      </c>
      <c r="AN735" s="63">
        <f t="shared" si="385"/>
        <v>3</v>
      </c>
      <c r="AO735" s="63">
        <f t="shared" si="386"/>
        <v>0</v>
      </c>
      <c r="AP735" s="63"/>
      <c r="AQ735" s="63">
        <f t="shared" si="387"/>
        <v>80</v>
      </c>
      <c r="AR735" s="63">
        <f t="shared" si="388"/>
        <v>4</v>
      </c>
      <c r="AS735" s="63">
        <f t="shared" si="389"/>
        <v>10</v>
      </c>
      <c r="AT735" s="63">
        <f t="shared" si="390"/>
        <v>1</v>
      </c>
      <c r="AU735" s="63">
        <f t="shared" si="391"/>
        <v>5</v>
      </c>
      <c r="AV735" s="63">
        <f t="shared" si="392"/>
        <v>1</v>
      </c>
      <c r="AW735" s="63">
        <f t="shared" si="393"/>
        <v>1</v>
      </c>
      <c r="AX735" s="63">
        <f t="shared" si="394"/>
        <v>1</v>
      </c>
      <c r="AY735" s="64">
        <f t="shared" si="395"/>
        <v>0</v>
      </c>
      <c r="AZ735" s="65">
        <f t="shared" si="396"/>
        <v>396</v>
      </c>
      <c r="BA735" s="45"/>
      <c r="BB735" s="66">
        <f t="shared" si="397"/>
        <v>396</v>
      </c>
      <c r="BC735" s="62">
        <f t="shared" si="398"/>
        <v>96</v>
      </c>
      <c r="BD735" s="62">
        <f t="shared" si="399"/>
        <v>96</v>
      </c>
      <c r="BE735" s="62">
        <f t="shared" si="400"/>
        <v>16</v>
      </c>
      <c r="BF735" s="62">
        <f t="shared" si="401"/>
        <v>6</v>
      </c>
      <c r="BG735" s="62">
        <f t="shared" si="402"/>
        <v>1</v>
      </c>
      <c r="BH735" s="62">
        <f t="shared" si="403"/>
        <v>0</v>
      </c>
      <c r="BI735" s="62"/>
    </row>
    <row r="736" spans="1:61" ht="30" customHeight="1">
      <c r="A736" s="83">
        <v>724</v>
      </c>
      <c r="B736" s="50">
        <v>9343</v>
      </c>
      <c r="C736" s="84" t="s">
        <v>336</v>
      </c>
      <c r="D736" s="84" t="s">
        <v>1390</v>
      </c>
      <c r="E736" s="85" t="s">
        <v>1383</v>
      </c>
      <c r="F736" s="68">
        <v>43983</v>
      </c>
      <c r="G736" s="51">
        <v>240</v>
      </c>
      <c r="H736" s="52">
        <v>26</v>
      </c>
      <c r="I736" s="53">
        <f t="shared" si="376"/>
        <v>239.99999999999997</v>
      </c>
      <c r="J736" s="86"/>
      <c r="K736" s="87">
        <f t="shared" si="377"/>
        <v>0</v>
      </c>
      <c r="L736" s="86"/>
      <c r="M736" s="88">
        <f t="shared" si="378"/>
        <v>0</v>
      </c>
      <c r="N736" s="89"/>
      <c r="O736" s="87">
        <f t="shared" si="379"/>
        <v>0</v>
      </c>
      <c r="P736" s="57">
        <v>0</v>
      </c>
      <c r="Q736" s="57">
        <v>0</v>
      </c>
      <c r="R736" s="54">
        <v>110</v>
      </c>
      <c r="S736" s="55">
        <v>5</v>
      </c>
      <c r="T736" s="56"/>
      <c r="U736" s="57">
        <f t="shared" si="380"/>
        <v>0</v>
      </c>
      <c r="V736" s="57">
        <v>10</v>
      </c>
      <c r="W736" s="90">
        <v>7</v>
      </c>
      <c r="X736" s="56"/>
      <c r="Y736" s="91">
        <f t="shared" si="381"/>
        <v>0</v>
      </c>
      <c r="Z736" s="58"/>
      <c r="AA736" s="59"/>
      <c r="AB736" s="59">
        <v>0</v>
      </c>
      <c r="AC736" s="60">
        <f t="shared" si="382"/>
        <v>372</v>
      </c>
      <c r="AD736" s="60"/>
      <c r="AE736" s="61">
        <f t="shared" si="406"/>
        <v>6</v>
      </c>
      <c r="AF736" s="61"/>
      <c r="AG736" s="61"/>
      <c r="AH736" s="92"/>
      <c r="AI736" s="92">
        <v>0</v>
      </c>
      <c r="AJ736" s="93">
        <f t="shared" si="383"/>
        <v>366</v>
      </c>
      <c r="AK736" s="94"/>
      <c r="AL736" s="62"/>
      <c r="AM736" s="63">
        <f t="shared" si="384"/>
        <v>300</v>
      </c>
      <c r="AN736" s="63">
        <f t="shared" si="385"/>
        <v>3</v>
      </c>
      <c r="AO736" s="63">
        <f t="shared" si="386"/>
        <v>0</v>
      </c>
      <c r="AP736" s="63"/>
      <c r="AQ736" s="63">
        <f t="shared" si="387"/>
        <v>60</v>
      </c>
      <c r="AR736" s="63">
        <f t="shared" si="388"/>
        <v>3</v>
      </c>
      <c r="AS736" s="63">
        <f t="shared" si="389"/>
        <v>0</v>
      </c>
      <c r="AT736" s="63">
        <f t="shared" si="390"/>
        <v>0</v>
      </c>
      <c r="AU736" s="63">
        <f t="shared" si="391"/>
        <v>5</v>
      </c>
      <c r="AV736" s="63">
        <f t="shared" si="392"/>
        <v>1</v>
      </c>
      <c r="AW736" s="63">
        <f t="shared" si="393"/>
        <v>1</v>
      </c>
      <c r="AX736" s="63">
        <f t="shared" si="394"/>
        <v>1</v>
      </c>
      <c r="AY736" s="64">
        <f t="shared" si="395"/>
        <v>0</v>
      </c>
      <c r="AZ736" s="65">
        <f t="shared" si="396"/>
        <v>366</v>
      </c>
      <c r="BA736" s="45"/>
      <c r="BB736" s="66">
        <f t="shared" si="397"/>
        <v>366</v>
      </c>
      <c r="BC736" s="62">
        <f t="shared" si="398"/>
        <v>66</v>
      </c>
      <c r="BD736" s="62">
        <f t="shared" si="399"/>
        <v>66</v>
      </c>
      <c r="BE736" s="62">
        <f t="shared" si="400"/>
        <v>6</v>
      </c>
      <c r="BF736" s="62">
        <f t="shared" si="401"/>
        <v>6</v>
      </c>
      <c r="BG736" s="62">
        <f t="shared" si="402"/>
        <v>1</v>
      </c>
      <c r="BH736" s="62">
        <f t="shared" si="403"/>
        <v>0</v>
      </c>
      <c r="BI736" s="62"/>
    </row>
    <row r="737" spans="1:61" ht="30" customHeight="1">
      <c r="A737" s="83">
        <v>725</v>
      </c>
      <c r="B737" s="50" t="s">
        <v>1391</v>
      </c>
      <c r="C737" s="84" t="s">
        <v>1297</v>
      </c>
      <c r="D737" s="84" t="s">
        <v>1392</v>
      </c>
      <c r="E737" s="85" t="s">
        <v>1383</v>
      </c>
      <c r="F737" s="68">
        <v>44562</v>
      </c>
      <c r="G737" s="51">
        <v>350</v>
      </c>
      <c r="H737" s="52">
        <v>26</v>
      </c>
      <c r="I737" s="53">
        <f t="shared" si="376"/>
        <v>350</v>
      </c>
      <c r="J737" s="86"/>
      <c r="K737" s="87">
        <f t="shared" si="377"/>
        <v>0</v>
      </c>
      <c r="L737" s="86"/>
      <c r="M737" s="88">
        <f t="shared" si="378"/>
        <v>0</v>
      </c>
      <c r="N737" s="89"/>
      <c r="O737" s="87">
        <f t="shared" si="379"/>
        <v>0</v>
      </c>
      <c r="P737" s="57">
        <v>0</v>
      </c>
      <c r="Q737" s="57">
        <v>0</v>
      </c>
      <c r="R737" s="54"/>
      <c r="S737" s="55"/>
      <c r="T737" s="56"/>
      <c r="U737" s="57">
        <f t="shared" si="380"/>
        <v>0</v>
      </c>
      <c r="V737" s="57"/>
      <c r="W737" s="90"/>
      <c r="X737" s="56"/>
      <c r="Y737" s="91">
        <f t="shared" si="381"/>
        <v>0</v>
      </c>
      <c r="Z737" s="58"/>
      <c r="AA737" s="59"/>
      <c r="AB737" s="59">
        <v>3</v>
      </c>
      <c r="AC737" s="60">
        <f t="shared" si="382"/>
        <v>353</v>
      </c>
      <c r="AD737" s="60"/>
      <c r="AE737" s="61">
        <f t="shared" si="406"/>
        <v>6</v>
      </c>
      <c r="AF737" s="61"/>
      <c r="AG737" s="61"/>
      <c r="AH737" s="92"/>
      <c r="AI737" s="92">
        <v>0</v>
      </c>
      <c r="AJ737" s="93">
        <f t="shared" si="383"/>
        <v>347</v>
      </c>
      <c r="AK737" s="94"/>
      <c r="AL737" s="62"/>
      <c r="AM737" s="63">
        <f t="shared" si="384"/>
        <v>300</v>
      </c>
      <c r="AN737" s="63">
        <f t="shared" si="385"/>
        <v>3</v>
      </c>
      <c r="AO737" s="63">
        <f t="shared" si="386"/>
        <v>0</v>
      </c>
      <c r="AP737" s="63"/>
      <c r="AQ737" s="63">
        <f t="shared" si="387"/>
        <v>40</v>
      </c>
      <c r="AR737" s="63">
        <f t="shared" si="388"/>
        <v>2</v>
      </c>
      <c r="AS737" s="63">
        <f t="shared" si="389"/>
        <v>0</v>
      </c>
      <c r="AT737" s="63">
        <f t="shared" si="390"/>
        <v>0</v>
      </c>
      <c r="AU737" s="63">
        <f t="shared" si="391"/>
        <v>5</v>
      </c>
      <c r="AV737" s="63">
        <f t="shared" si="392"/>
        <v>1</v>
      </c>
      <c r="AW737" s="63">
        <f t="shared" si="393"/>
        <v>2</v>
      </c>
      <c r="AX737" s="63">
        <f t="shared" si="394"/>
        <v>2</v>
      </c>
      <c r="AY737" s="64">
        <f t="shared" si="395"/>
        <v>0</v>
      </c>
      <c r="AZ737" s="65">
        <f t="shared" si="396"/>
        <v>347</v>
      </c>
      <c r="BA737" s="45"/>
      <c r="BB737" s="66">
        <f t="shared" si="397"/>
        <v>347</v>
      </c>
      <c r="BC737" s="62">
        <f t="shared" si="398"/>
        <v>47</v>
      </c>
      <c r="BD737" s="62">
        <f t="shared" si="399"/>
        <v>47</v>
      </c>
      <c r="BE737" s="62">
        <f t="shared" si="400"/>
        <v>7</v>
      </c>
      <c r="BF737" s="62">
        <f t="shared" si="401"/>
        <v>7</v>
      </c>
      <c r="BG737" s="62">
        <f t="shared" si="402"/>
        <v>2</v>
      </c>
      <c r="BH737" s="62">
        <f t="shared" si="403"/>
        <v>0</v>
      </c>
      <c r="BI737" s="62"/>
    </row>
    <row r="738" spans="1:61" ht="30" customHeight="1">
      <c r="A738" s="83">
        <v>726</v>
      </c>
      <c r="B738" s="50" t="s">
        <v>1393</v>
      </c>
      <c r="C738" s="84" t="s">
        <v>1394</v>
      </c>
      <c r="D738" s="84" t="s">
        <v>1395</v>
      </c>
      <c r="E738" s="85" t="s">
        <v>1383</v>
      </c>
      <c r="F738" s="68">
        <v>44621</v>
      </c>
      <c r="G738" s="51">
        <v>215</v>
      </c>
      <c r="H738" s="52">
        <v>26</v>
      </c>
      <c r="I738" s="53">
        <f t="shared" si="376"/>
        <v>215.00000000000003</v>
      </c>
      <c r="J738" s="86"/>
      <c r="K738" s="87">
        <f t="shared" si="377"/>
        <v>0</v>
      </c>
      <c r="L738" s="86"/>
      <c r="M738" s="88">
        <f t="shared" si="378"/>
        <v>0</v>
      </c>
      <c r="N738" s="89"/>
      <c r="O738" s="87">
        <f t="shared" si="379"/>
        <v>0</v>
      </c>
      <c r="P738" s="57">
        <v>0</v>
      </c>
      <c r="Q738" s="57">
        <v>0</v>
      </c>
      <c r="R738" s="54">
        <v>65</v>
      </c>
      <c r="S738" s="55">
        <v>3</v>
      </c>
      <c r="T738" s="56"/>
      <c r="U738" s="57">
        <f t="shared" si="380"/>
        <v>0</v>
      </c>
      <c r="V738" s="57">
        <v>10</v>
      </c>
      <c r="W738" s="90">
        <v>7</v>
      </c>
      <c r="X738" s="56"/>
      <c r="Y738" s="91">
        <f t="shared" si="381"/>
        <v>0</v>
      </c>
      <c r="Z738" s="58"/>
      <c r="AA738" s="59"/>
      <c r="AB738" s="59">
        <v>0</v>
      </c>
      <c r="AC738" s="60">
        <f t="shared" si="382"/>
        <v>300</v>
      </c>
      <c r="AD738" s="60"/>
      <c r="AE738" s="61">
        <f t="shared" si="406"/>
        <v>6</v>
      </c>
      <c r="AF738" s="61"/>
      <c r="AG738" s="61"/>
      <c r="AH738" s="92"/>
      <c r="AI738" s="92">
        <v>0</v>
      </c>
      <c r="AJ738" s="93">
        <f t="shared" si="383"/>
        <v>294</v>
      </c>
      <c r="AK738" s="94"/>
      <c r="AL738" s="62"/>
      <c r="AM738" s="63">
        <f t="shared" si="384"/>
        <v>200</v>
      </c>
      <c r="AN738" s="63">
        <f t="shared" si="385"/>
        <v>2</v>
      </c>
      <c r="AO738" s="63">
        <f t="shared" si="386"/>
        <v>0</v>
      </c>
      <c r="AP738" s="63"/>
      <c r="AQ738" s="63">
        <f t="shared" si="387"/>
        <v>80</v>
      </c>
      <c r="AR738" s="63">
        <f t="shared" si="388"/>
        <v>4</v>
      </c>
      <c r="AS738" s="63">
        <f t="shared" si="389"/>
        <v>10</v>
      </c>
      <c r="AT738" s="63">
        <f t="shared" si="390"/>
        <v>1</v>
      </c>
      <c r="AU738" s="63">
        <f t="shared" si="391"/>
        <v>0</v>
      </c>
      <c r="AV738" s="63">
        <f t="shared" si="392"/>
        <v>0</v>
      </c>
      <c r="AW738" s="63">
        <f t="shared" si="393"/>
        <v>4</v>
      </c>
      <c r="AX738" s="63">
        <f t="shared" si="394"/>
        <v>4</v>
      </c>
      <c r="AY738" s="64">
        <f t="shared" si="395"/>
        <v>0</v>
      </c>
      <c r="AZ738" s="65">
        <f t="shared" si="396"/>
        <v>294</v>
      </c>
      <c r="BA738" s="45"/>
      <c r="BB738" s="66">
        <f t="shared" si="397"/>
        <v>294</v>
      </c>
      <c r="BC738" s="62">
        <f t="shared" si="398"/>
        <v>94</v>
      </c>
      <c r="BD738" s="62">
        <f t="shared" si="399"/>
        <v>94</v>
      </c>
      <c r="BE738" s="62">
        <f t="shared" si="400"/>
        <v>14</v>
      </c>
      <c r="BF738" s="62">
        <f t="shared" si="401"/>
        <v>4</v>
      </c>
      <c r="BG738" s="62">
        <f t="shared" si="402"/>
        <v>4</v>
      </c>
      <c r="BH738" s="62">
        <f t="shared" si="403"/>
        <v>0</v>
      </c>
      <c r="BI738" s="62"/>
    </row>
    <row r="739" spans="1:61" ht="30" customHeight="1">
      <c r="A739" s="83">
        <v>727</v>
      </c>
      <c r="B739" s="50" t="s">
        <v>1397</v>
      </c>
      <c r="C739" s="84" t="s">
        <v>1398</v>
      </c>
      <c r="D739" s="84" t="s">
        <v>1399</v>
      </c>
      <c r="E739" s="85" t="s">
        <v>1396</v>
      </c>
      <c r="F739" s="68">
        <v>42552</v>
      </c>
      <c r="G739" s="51">
        <v>450</v>
      </c>
      <c r="H739" s="52">
        <v>30</v>
      </c>
      <c r="I739" s="53">
        <f>G739/IF(H739&gt;26,30,26)*H739</f>
        <v>450</v>
      </c>
      <c r="J739" s="86"/>
      <c r="K739" s="87">
        <f>G739/26/8*1.5*J739</f>
        <v>0</v>
      </c>
      <c r="L739" s="86"/>
      <c r="M739" s="88">
        <f>G739/26/8*2*L739</f>
        <v>0</v>
      </c>
      <c r="N739" s="89"/>
      <c r="O739" s="87">
        <f>(G739/26/8*2)*N739</f>
        <v>0</v>
      </c>
      <c r="P739" s="57">
        <v>0</v>
      </c>
      <c r="Q739" s="57">
        <v>0</v>
      </c>
      <c r="R739" s="54"/>
      <c r="S739" s="55"/>
      <c r="T739" s="56"/>
      <c r="U739" s="57">
        <f>G739/26*T739</f>
        <v>0</v>
      </c>
      <c r="V739" s="57"/>
      <c r="W739" s="90"/>
      <c r="X739" s="56"/>
      <c r="Y739" s="91">
        <f>G739/26/8*X739</f>
        <v>0</v>
      </c>
      <c r="Z739" s="58"/>
      <c r="AA739" s="59"/>
      <c r="AB739" s="59"/>
      <c r="AC739" s="60">
        <f>I739+K739+M739+O739+P739+Q739+R739+S739+U739+V739+W739-Y739-Z739-AA739+AB739</f>
        <v>450</v>
      </c>
      <c r="AD739" s="60"/>
      <c r="AE739" s="61">
        <f t="shared" si="406"/>
        <v>6</v>
      </c>
      <c r="AF739" s="61">
        <v>0</v>
      </c>
      <c r="AG739" s="61">
        <v>0</v>
      </c>
      <c r="AH739" s="92"/>
      <c r="AI739" s="92">
        <v>0</v>
      </c>
      <c r="AJ739" s="93">
        <f>AC739-AE739-AD739-AF739-AG739-AH739-AI739</f>
        <v>444</v>
      </c>
      <c r="AK739" s="94"/>
      <c r="AL739" s="62"/>
      <c r="AM739" s="63">
        <f>100*AN739</f>
        <v>400</v>
      </c>
      <c r="AN739" s="63">
        <f>INT(BB739/100)</f>
        <v>4</v>
      </c>
      <c r="AO739" s="63">
        <f>50*AP739</f>
        <v>0</v>
      </c>
      <c r="AP739" s="63"/>
      <c r="AQ739" s="63">
        <f>20*AR739</f>
        <v>40</v>
      </c>
      <c r="AR739" s="63">
        <f>INT(BD739/20)</f>
        <v>2</v>
      </c>
      <c r="AS739" s="63">
        <f>10*AT739</f>
        <v>0</v>
      </c>
      <c r="AT739" s="63">
        <f>INT(BE739/10)</f>
        <v>0</v>
      </c>
      <c r="AU739" s="63">
        <f>5*AV739</f>
        <v>0</v>
      </c>
      <c r="AV739" s="63">
        <f>INT(BF739/5)</f>
        <v>0</v>
      </c>
      <c r="AW739" s="63">
        <f>1*AX739</f>
        <v>4</v>
      </c>
      <c r="AX739" s="63">
        <f>INT(BG739/1)</f>
        <v>4</v>
      </c>
      <c r="AY739" s="64">
        <f>BH739</f>
        <v>0</v>
      </c>
      <c r="AZ739" s="65">
        <f>AM739+AO739+AQ739+AS739+AU739+AW739+AY739</f>
        <v>444</v>
      </c>
      <c r="BA739" s="45"/>
      <c r="BB739" s="66">
        <f>AJ739-0</f>
        <v>444</v>
      </c>
      <c r="BC739" s="62">
        <f>BB739-AM739</f>
        <v>44</v>
      </c>
      <c r="BD739" s="62">
        <f>BC739-AO739</f>
        <v>44</v>
      </c>
      <c r="BE739" s="62">
        <f>BD739-AQ739</f>
        <v>4</v>
      </c>
      <c r="BF739" s="62">
        <f>BE739-AS739</f>
        <v>4</v>
      </c>
      <c r="BG739" s="62">
        <f>BF739-AU739</f>
        <v>4</v>
      </c>
      <c r="BH739" s="62">
        <f>BG739-AW739</f>
        <v>0</v>
      </c>
      <c r="BI739" s="62"/>
    </row>
    <row r="740" spans="1:61" ht="30" customHeight="1">
      <c r="A740" s="83">
        <v>728</v>
      </c>
      <c r="B740" s="50" t="s">
        <v>1400</v>
      </c>
      <c r="C740" s="84" t="s">
        <v>1401</v>
      </c>
      <c r="D740" s="84" t="s">
        <v>1402</v>
      </c>
      <c r="E740" s="85" t="s">
        <v>1396</v>
      </c>
      <c r="F740" s="68">
        <v>42552</v>
      </c>
      <c r="G740" s="51">
        <v>500</v>
      </c>
      <c r="H740" s="52">
        <v>30</v>
      </c>
      <c r="I740" s="53">
        <f>G740/IF(H740&gt;26,30,26)*H740</f>
        <v>500.00000000000006</v>
      </c>
      <c r="J740" s="86"/>
      <c r="K740" s="87">
        <f>G740/26/8*1.5*J740</f>
        <v>0</v>
      </c>
      <c r="L740" s="86"/>
      <c r="M740" s="88">
        <f>G740/26/8*2*L740</f>
        <v>0</v>
      </c>
      <c r="N740" s="89"/>
      <c r="O740" s="87">
        <f>(G740/26/8*2)*N740</f>
        <v>0</v>
      </c>
      <c r="P740" s="57">
        <v>0</v>
      </c>
      <c r="Q740" s="57">
        <v>0</v>
      </c>
      <c r="R740" s="54"/>
      <c r="S740" s="55"/>
      <c r="T740" s="56"/>
      <c r="U740" s="57">
        <f>G740/26*T740</f>
        <v>0</v>
      </c>
      <c r="V740" s="57"/>
      <c r="W740" s="90"/>
      <c r="X740" s="56"/>
      <c r="Y740" s="91">
        <f>G740/26/8*X740</f>
        <v>0</v>
      </c>
      <c r="Z740" s="58"/>
      <c r="AA740" s="59"/>
      <c r="AB740" s="59"/>
      <c r="AC740" s="60">
        <f>I740+K740+M740+O740+P740+Q740+R740+S740+U740+V740+W740-Y740-Z740-AA740+AB740</f>
        <v>500.00000000000006</v>
      </c>
      <c r="AD740" s="60"/>
      <c r="AE740" s="61">
        <f t="shared" si="406"/>
        <v>6</v>
      </c>
      <c r="AF740" s="61">
        <v>0</v>
      </c>
      <c r="AG740" s="61">
        <v>0</v>
      </c>
      <c r="AH740" s="92"/>
      <c r="AI740" s="92">
        <v>0</v>
      </c>
      <c r="AJ740" s="93">
        <f>AC740-AE740-AD740-AF740-AG740-AH740-AI740</f>
        <v>494.00000000000006</v>
      </c>
      <c r="AK740" s="94"/>
      <c r="AL740" s="62"/>
      <c r="AM740" s="63">
        <f>100*AN740</f>
        <v>400</v>
      </c>
      <c r="AN740" s="63">
        <f>INT(BB740/100)</f>
        <v>4</v>
      </c>
      <c r="AO740" s="63">
        <f>50*AP740</f>
        <v>0</v>
      </c>
      <c r="AP740" s="63"/>
      <c r="AQ740" s="63">
        <f>20*AR740</f>
        <v>80</v>
      </c>
      <c r="AR740" s="63">
        <f>INT(BD740/20)</f>
        <v>4</v>
      </c>
      <c r="AS740" s="63">
        <f>10*AT740</f>
        <v>10</v>
      </c>
      <c r="AT740" s="63">
        <f>INT(BE740/10)</f>
        <v>1</v>
      </c>
      <c r="AU740" s="63">
        <f>5*AV740</f>
        <v>0</v>
      </c>
      <c r="AV740" s="63">
        <f>INT(BF740/5)</f>
        <v>0</v>
      </c>
      <c r="AW740" s="63">
        <f>1*AX740</f>
        <v>4</v>
      </c>
      <c r="AX740" s="63">
        <f>INT(BG740/1)</f>
        <v>4</v>
      </c>
      <c r="AY740" s="64">
        <f>BH740</f>
        <v>5.6843418860808015E-14</v>
      </c>
      <c r="AZ740" s="65">
        <f>AM740+AO740+AQ740+AS740+AU740+AW740+AY740</f>
        <v>494.00000000000006</v>
      </c>
      <c r="BA740" s="45"/>
      <c r="BB740" s="66">
        <f>AJ740-0</f>
        <v>494.00000000000006</v>
      </c>
      <c r="BC740" s="62">
        <f>BB740-AM740</f>
        <v>94.000000000000057</v>
      </c>
      <c r="BD740" s="62">
        <f>BC740-AO740</f>
        <v>94.000000000000057</v>
      </c>
      <c r="BE740" s="62">
        <f>BD740-AQ740</f>
        <v>14.000000000000057</v>
      </c>
      <c r="BF740" s="62">
        <f>BE740-AS740</f>
        <v>4.0000000000000568</v>
      </c>
      <c r="BG740" s="62">
        <f>BF740-AU740</f>
        <v>4.0000000000000568</v>
      </c>
      <c r="BH740" s="62">
        <f>BG740-AW740</f>
        <v>5.6843418860808015E-14</v>
      </c>
      <c r="BI740" s="62"/>
    </row>
    <row r="741" spans="1:61" ht="30" customHeight="1">
      <c r="A741" s="83">
        <v>729</v>
      </c>
      <c r="B741" s="50" t="s">
        <v>1403</v>
      </c>
      <c r="C741" s="84" t="s">
        <v>1404</v>
      </c>
      <c r="D741" s="84" t="s">
        <v>1405</v>
      </c>
      <c r="E741" s="85" t="s">
        <v>1396</v>
      </c>
      <c r="F741" s="68">
        <v>42751</v>
      </c>
      <c r="G741" s="51">
        <v>450</v>
      </c>
      <c r="H741" s="52">
        <v>30</v>
      </c>
      <c r="I741" s="53">
        <f>G741/IF(H741&gt;26,30,26)*H741</f>
        <v>450</v>
      </c>
      <c r="J741" s="86"/>
      <c r="K741" s="87">
        <f>G741/26/8*1.5*J741</f>
        <v>0</v>
      </c>
      <c r="L741" s="86"/>
      <c r="M741" s="88">
        <f>G741/26/8*2*L741</f>
        <v>0</v>
      </c>
      <c r="N741" s="89"/>
      <c r="O741" s="87">
        <f>(G741/26/8*2)*N741</f>
        <v>0</v>
      </c>
      <c r="P741" s="57">
        <v>0</v>
      </c>
      <c r="Q741" s="57">
        <v>0</v>
      </c>
      <c r="R741" s="54"/>
      <c r="S741" s="55"/>
      <c r="T741" s="56"/>
      <c r="U741" s="57">
        <f>G741/26*T741</f>
        <v>0</v>
      </c>
      <c r="V741" s="57"/>
      <c r="W741" s="90"/>
      <c r="X741" s="56"/>
      <c r="Y741" s="91">
        <f>G741/26/8*X741</f>
        <v>0</v>
      </c>
      <c r="Z741" s="58"/>
      <c r="AA741" s="59"/>
      <c r="AB741" s="59"/>
      <c r="AC741" s="60">
        <f>I741+K741+M741+O741+P741+Q741+R741+S741+U741+V741+W741-Y741-Z741-AA741+AB741</f>
        <v>450</v>
      </c>
      <c r="AD741" s="60"/>
      <c r="AE741" s="61">
        <f t="shared" si="406"/>
        <v>6</v>
      </c>
      <c r="AF741" s="61">
        <v>0</v>
      </c>
      <c r="AG741" s="61">
        <v>0</v>
      </c>
      <c r="AH741" s="92"/>
      <c r="AI741" s="92">
        <v>0</v>
      </c>
      <c r="AJ741" s="93">
        <f>AC741-AE741-AD741-AF741-AG741-AH741-AI741</f>
        <v>444</v>
      </c>
      <c r="AK741" s="94"/>
      <c r="AL741" s="62"/>
      <c r="AM741" s="63">
        <f>100*AN741</f>
        <v>400</v>
      </c>
      <c r="AN741" s="63">
        <f>INT(BB741/100)</f>
        <v>4</v>
      </c>
      <c r="AO741" s="63">
        <f>50*AP741</f>
        <v>0</v>
      </c>
      <c r="AP741" s="63"/>
      <c r="AQ741" s="63">
        <f>20*AR741</f>
        <v>40</v>
      </c>
      <c r="AR741" s="63">
        <f>INT(BD741/20)</f>
        <v>2</v>
      </c>
      <c r="AS741" s="63">
        <f>10*AT741</f>
        <v>0</v>
      </c>
      <c r="AT741" s="63">
        <f>INT(BE741/10)</f>
        <v>0</v>
      </c>
      <c r="AU741" s="63">
        <f>5*AV741</f>
        <v>0</v>
      </c>
      <c r="AV741" s="63">
        <f>INT(BF741/5)</f>
        <v>0</v>
      </c>
      <c r="AW741" s="63">
        <f>1*AX741</f>
        <v>4</v>
      </c>
      <c r="AX741" s="63">
        <f>INT(BG741/1)</f>
        <v>4</v>
      </c>
      <c r="AY741" s="64">
        <f>BH741</f>
        <v>0</v>
      </c>
      <c r="AZ741" s="65">
        <f>AM741+AO741+AQ741+AS741+AU741+AW741+AY741</f>
        <v>444</v>
      </c>
      <c r="BA741" s="45"/>
      <c r="BB741" s="66">
        <f>AJ741-0</f>
        <v>444</v>
      </c>
      <c r="BC741" s="62">
        <f>BB741-AM741</f>
        <v>44</v>
      </c>
      <c r="BD741" s="62">
        <f>BC741-AO741</f>
        <v>44</v>
      </c>
      <c r="BE741" s="62">
        <f>BD741-AQ741</f>
        <v>4</v>
      </c>
      <c r="BF741" s="62">
        <f>BE741-AS741</f>
        <v>4</v>
      </c>
      <c r="BG741" s="62">
        <f>BF741-AU741</f>
        <v>4</v>
      </c>
      <c r="BH741" s="62">
        <f>BG741-AW741</f>
        <v>0</v>
      </c>
      <c r="BI741" s="62"/>
    </row>
    <row r="742" spans="1:61" ht="30" customHeight="1">
      <c r="A742" s="83">
        <v>730</v>
      </c>
      <c r="B742" s="50" t="s">
        <v>1406</v>
      </c>
      <c r="C742" s="84" t="s">
        <v>1407</v>
      </c>
      <c r="D742" s="84" t="s">
        <v>1408</v>
      </c>
      <c r="E742" s="85" t="s">
        <v>1396</v>
      </c>
      <c r="F742" s="68">
        <v>44013</v>
      </c>
      <c r="G742" s="51">
        <v>450</v>
      </c>
      <c r="H742" s="52">
        <v>30</v>
      </c>
      <c r="I742" s="53">
        <f>G742/IF(H742&gt;26,30,26)*H742</f>
        <v>450</v>
      </c>
      <c r="J742" s="86"/>
      <c r="K742" s="87">
        <f>G742/26/8*1.5*J742</f>
        <v>0</v>
      </c>
      <c r="L742" s="86"/>
      <c r="M742" s="88">
        <f>G742/26/8*2*L742</f>
        <v>0</v>
      </c>
      <c r="N742" s="89"/>
      <c r="O742" s="87">
        <f>(G742/26/8*2)*N742</f>
        <v>0</v>
      </c>
      <c r="P742" s="57">
        <v>0</v>
      </c>
      <c r="Q742" s="57">
        <v>0</v>
      </c>
      <c r="R742" s="54"/>
      <c r="S742" s="55"/>
      <c r="T742" s="56"/>
      <c r="U742" s="57">
        <f>G742/26*T742</f>
        <v>0</v>
      </c>
      <c r="V742" s="57"/>
      <c r="W742" s="90"/>
      <c r="X742" s="56"/>
      <c r="Y742" s="91">
        <f>G742/26/8*X742</f>
        <v>0</v>
      </c>
      <c r="Z742" s="58"/>
      <c r="AA742" s="59"/>
      <c r="AB742" s="59"/>
      <c r="AC742" s="60">
        <f>I742+K742+M742+O742+P742+Q742+R742+S742+U742+V742+W742-Y742-Z742-AA742+AB742</f>
        <v>450</v>
      </c>
      <c r="AD742" s="60"/>
      <c r="AE742" s="61"/>
      <c r="AF742" s="61">
        <v>0</v>
      </c>
      <c r="AG742" s="61">
        <v>0</v>
      </c>
      <c r="AH742" s="92"/>
      <c r="AI742" s="92">
        <v>0</v>
      </c>
      <c r="AJ742" s="93">
        <f>AC742-AE742-AD742-AF742-AG742-AH742-AI742</f>
        <v>450</v>
      </c>
      <c r="AK742" s="94"/>
      <c r="AL742" s="62"/>
      <c r="AM742" s="63">
        <f>100*AN742</f>
        <v>400</v>
      </c>
      <c r="AN742" s="63">
        <f>INT(BB742/100)</f>
        <v>4</v>
      </c>
      <c r="AO742" s="63">
        <f>50*AP742</f>
        <v>0</v>
      </c>
      <c r="AP742" s="63"/>
      <c r="AQ742" s="63">
        <f>20*AR742</f>
        <v>40</v>
      </c>
      <c r="AR742" s="63">
        <f>INT(BD742/20)</f>
        <v>2</v>
      </c>
      <c r="AS742" s="63">
        <f>10*AT742</f>
        <v>10</v>
      </c>
      <c r="AT742" s="63">
        <f>INT(BE742/10)</f>
        <v>1</v>
      </c>
      <c r="AU742" s="63">
        <f>5*AV742</f>
        <v>0</v>
      </c>
      <c r="AV742" s="63">
        <f>INT(BF742/5)</f>
        <v>0</v>
      </c>
      <c r="AW742" s="63">
        <f>1*AX742</f>
        <v>0</v>
      </c>
      <c r="AX742" s="63">
        <f>INT(BG742/1)</f>
        <v>0</v>
      </c>
      <c r="AY742" s="64">
        <f>BH742</f>
        <v>0</v>
      </c>
      <c r="AZ742" s="65">
        <f>AM742+AO742+AQ742+AS742+AU742+AW742+AY742</f>
        <v>450</v>
      </c>
      <c r="BA742" s="45"/>
      <c r="BB742" s="66">
        <f>AJ742-0</f>
        <v>450</v>
      </c>
      <c r="BC742" s="62">
        <f>BB742-AM742</f>
        <v>50</v>
      </c>
      <c r="BD742" s="62">
        <f>BC742-AO742</f>
        <v>50</v>
      </c>
      <c r="BE742" s="62">
        <f>BD742-AQ742</f>
        <v>10</v>
      </c>
      <c r="BF742" s="62">
        <f>BE742-AS742</f>
        <v>0</v>
      </c>
      <c r="BG742" s="62">
        <f>BF742-AU742</f>
        <v>0</v>
      </c>
      <c r="BH742" s="62">
        <f>BG742-AW742</f>
        <v>0</v>
      </c>
      <c r="BI742" s="62"/>
    </row>
    <row r="743" spans="1:61" ht="30" customHeight="1">
      <c r="A743" s="83">
        <v>731</v>
      </c>
      <c r="B743" s="50" t="s">
        <v>1410</v>
      </c>
      <c r="C743" s="84" t="s">
        <v>1411</v>
      </c>
      <c r="D743" s="84" t="s">
        <v>1412</v>
      </c>
      <c r="E743" s="85" t="s">
        <v>1409</v>
      </c>
      <c r="F743" s="68">
        <v>41913</v>
      </c>
      <c r="G743" s="51">
        <v>250</v>
      </c>
      <c r="H743" s="52">
        <v>26</v>
      </c>
      <c r="I743" s="53">
        <f t="shared" ref="I743" si="407">G743/IF(H743&gt;26,30,26)*H743</f>
        <v>250</v>
      </c>
      <c r="J743" s="86"/>
      <c r="K743" s="87">
        <f t="shared" ref="K743:K745" si="408">G743/26/8*1.5*J743</f>
        <v>0</v>
      </c>
      <c r="L743" s="86"/>
      <c r="M743" s="88">
        <f t="shared" ref="M743:M745" si="409">G743/26/8*2*L743</f>
        <v>0</v>
      </c>
      <c r="N743" s="89"/>
      <c r="O743" s="87">
        <f t="shared" ref="O743:O745" si="410">(G743/26/8*2)*N743</f>
        <v>0</v>
      </c>
      <c r="P743" s="57">
        <v>0</v>
      </c>
      <c r="Q743" s="57">
        <v>0</v>
      </c>
      <c r="R743" s="54"/>
      <c r="S743" s="55"/>
      <c r="T743" s="56"/>
      <c r="U743" s="57">
        <f t="shared" ref="U743:U747" si="411">G743/26*T743</f>
        <v>0</v>
      </c>
      <c r="V743" s="57"/>
      <c r="W743" s="90"/>
      <c r="X743" s="56"/>
      <c r="Y743" s="91">
        <f t="shared" ref="Y743:Y745" si="412">G743/26/8*X743</f>
        <v>0</v>
      </c>
      <c r="Z743" s="58"/>
      <c r="AA743" s="59"/>
      <c r="AB743" s="59">
        <v>0</v>
      </c>
      <c r="AC743" s="60">
        <f t="shared" ref="AC743:AC745" si="413">I743+K743+M743+O743+P743+Q743+R743+S743+U743+V743+W743-Y743-Z743-AA743+AB743</f>
        <v>250</v>
      </c>
      <c r="AD743" s="60"/>
      <c r="AE743" s="61">
        <f t="shared" ref="AE743" si="414">IF(AC743&gt;=300,300*2%,IF(AC743&lt;=0,0*2%,IF(AC743&lt;=100,100*2%,SUM(AC743*2%))))</f>
        <v>5</v>
      </c>
      <c r="AF743" s="61">
        <v>0</v>
      </c>
      <c r="AG743" s="61">
        <v>0</v>
      </c>
      <c r="AH743" s="92"/>
      <c r="AI743" s="92">
        <v>0</v>
      </c>
      <c r="AJ743" s="93">
        <f t="shared" ref="AJ743:AJ747" si="415">AC743-AE743-AD743-AF743-AG743-AH743-AI743</f>
        <v>245</v>
      </c>
      <c r="AK743" s="94"/>
      <c r="AL743" s="62"/>
      <c r="AM743" s="63">
        <f t="shared" ref="AM743" si="416">100*AN743</f>
        <v>200</v>
      </c>
      <c r="AN743" s="63">
        <f t="shared" ref="AN743" si="417">INT(BB743/100)</f>
        <v>2</v>
      </c>
      <c r="AO743" s="63">
        <f t="shared" ref="AO743" si="418">50*AP743</f>
        <v>0</v>
      </c>
      <c r="AP743" s="63"/>
      <c r="AQ743" s="63">
        <f t="shared" ref="AQ743" si="419">20*AR743</f>
        <v>40</v>
      </c>
      <c r="AR743" s="63">
        <f t="shared" ref="AR743" si="420">INT(BD743/20)</f>
        <v>2</v>
      </c>
      <c r="AS743" s="63">
        <f t="shared" ref="AS743" si="421">10*AT743</f>
        <v>0</v>
      </c>
      <c r="AT743" s="63">
        <f t="shared" ref="AT743" si="422">INT(BE743/10)</f>
        <v>0</v>
      </c>
      <c r="AU743" s="63">
        <f t="shared" ref="AU743" si="423">5*AV743</f>
        <v>5</v>
      </c>
      <c r="AV743" s="63">
        <f t="shared" ref="AV743" si="424">INT(BF743/5)</f>
        <v>1</v>
      </c>
      <c r="AW743" s="63">
        <f t="shared" ref="AW743" si="425">1*AX743</f>
        <v>0</v>
      </c>
      <c r="AX743" s="63">
        <f t="shared" ref="AX743" si="426">INT(BG743/1)</f>
        <v>0</v>
      </c>
      <c r="AY743" s="64">
        <f t="shared" ref="AY743" si="427">BH743</f>
        <v>0</v>
      </c>
      <c r="AZ743" s="65">
        <f t="shared" ref="AZ743" si="428">AM743+AO743+AQ743+AS743+AU743+AW743+AY743</f>
        <v>245</v>
      </c>
      <c r="BA743" s="45"/>
      <c r="BB743" s="66">
        <f t="shared" ref="BB743" si="429">AJ743-0</f>
        <v>245</v>
      </c>
      <c r="BC743" s="62">
        <f t="shared" ref="BC743" si="430">BB743-AM743</f>
        <v>45</v>
      </c>
      <c r="BD743" s="62">
        <f t="shared" ref="BD743" si="431">BC743-AO743</f>
        <v>45</v>
      </c>
      <c r="BE743" s="62">
        <f t="shared" ref="BE743" si="432">BD743-AQ743</f>
        <v>5</v>
      </c>
      <c r="BF743" s="62">
        <f t="shared" ref="BF743" si="433">BE743-AS743</f>
        <v>5</v>
      </c>
      <c r="BG743" s="62">
        <f t="shared" ref="BG743" si="434">BF743-AU743</f>
        <v>0</v>
      </c>
      <c r="BH743" s="62">
        <f t="shared" ref="BH743" si="435">BG743-AW743</f>
        <v>0</v>
      </c>
      <c r="BI743" s="62"/>
    </row>
    <row r="744" spans="1:61" ht="33">
      <c r="A744" s="83">
        <v>732</v>
      </c>
      <c r="B744" s="106"/>
      <c r="C744" s="107" t="s">
        <v>1418</v>
      </c>
      <c r="D744" s="108"/>
      <c r="E744" s="109" t="s">
        <v>1417</v>
      </c>
      <c r="F744" s="110" t="s">
        <v>1415</v>
      </c>
      <c r="G744" s="51">
        <v>215</v>
      </c>
      <c r="H744" s="52">
        <v>30</v>
      </c>
      <c r="I744" s="53">
        <f>G744/30*30</f>
        <v>215</v>
      </c>
      <c r="J744" s="86"/>
      <c r="K744" s="87">
        <f t="shared" si="408"/>
        <v>0</v>
      </c>
      <c r="L744" s="86"/>
      <c r="M744" s="88">
        <f t="shared" si="409"/>
        <v>0</v>
      </c>
      <c r="N744" s="89"/>
      <c r="O744" s="87">
        <f t="shared" si="410"/>
        <v>0</v>
      </c>
      <c r="P744" s="57">
        <v>0</v>
      </c>
      <c r="Q744" s="57">
        <v>0</v>
      </c>
      <c r="R744" s="54">
        <v>3</v>
      </c>
      <c r="S744" s="55"/>
      <c r="T744" s="56"/>
      <c r="U744" s="57">
        <f t="shared" si="411"/>
        <v>0</v>
      </c>
      <c r="V744" s="57">
        <v>10</v>
      </c>
      <c r="W744" s="90">
        <v>7</v>
      </c>
      <c r="X744" s="56"/>
      <c r="Y744" s="91">
        <f t="shared" si="412"/>
        <v>0</v>
      </c>
      <c r="Z744" s="58"/>
      <c r="AA744" s="59"/>
      <c r="AB744" s="59">
        <v>0</v>
      </c>
      <c r="AC744" s="60">
        <f t="shared" si="413"/>
        <v>235</v>
      </c>
      <c r="AD744" s="60"/>
      <c r="AE744" s="61">
        <f>IF(AC744&gt;=300,300*2%,IF(AC744&lt;=0,0*2%,IF(AC744&lt;=100,100*2%,SUM(AC744*2%))))</f>
        <v>4.7</v>
      </c>
      <c r="AF744" s="61">
        <v>0</v>
      </c>
      <c r="AG744" s="61">
        <v>0</v>
      </c>
      <c r="AH744" s="92"/>
      <c r="AI744" s="92">
        <v>0</v>
      </c>
      <c r="AJ744" s="93">
        <f t="shared" si="415"/>
        <v>230.3</v>
      </c>
      <c r="AK744" s="94"/>
    </row>
    <row r="745" spans="1:61" ht="33">
      <c r="A745" s="83">
        <v>733</v>
      </c>
      <c r="B745" s="106"/>
      <c r="C745" s="107" t="s">
        <v>1419</v>
      </c>
      <c r="D745" s="108"/>
      <c r="E745" s="109" t="s">
        <v>1417</v>
      </c>
      <c r="F745" s="110" t="s">
        <v>1420</v>
      </c>
      <c r="G745" s="51">
        <v>225</v>
      </c>
      <c r="H745" s="111">
        <v>30</v>
      </c>
      <c r="I745" s="53">
        <f>G745/30*30</f>
        <v>225</v>
      </c>
      <c r="J745" s="86"/>
      <c r="K745" s="87">
        <f t="shared" si="408"/>
        <v>0</v>
      </c>
      <c r="L745" s="86"/>
      <c r="M745" s="88">
        <f t="shared" si="409"/>
        <v>0</v>
      </c>
      <c r="N745" s="89"/>
      <c r="O745" s="87">
        <f t="shared" si="410"/>
        <v>0</v>
      </c>
      <c r="P745" s="57">
        <v>0</v>
      </c>
      <c r="Q745" s="57">
        <v>0</v>
      </c>
      <c r="R745" s="54"/>
      <c r="S745" s="55"/>
      <c r="T745" s="56"/>
      <c r="U745" s="57">
        <f t="shared" si="411"/>
        <v>0</v>
      </c>
      <c r="V745" s="57">
        <v>10</v>
      </c>
      <c r="W745" s="90">
        <v>7</v>
      </c>
      <c r="X745" s="56"/>
      <c r="Y745" s="91">
        <f t="shared" si="412"/>
        <v>0</v>
      </c>
      <c r="Z745" s="58"/>
      <c r="AA745" s="59"/>
      <c r="AB745" s="59">
        <v>0</v>
      </c>
      <c r="AC745" s="60">
        <f t="shared" si="413"/>
        <v>242</v>
      </c>
      <c r="AD745" s="60"/>
      <c r="AE745" s="61">
        <f>IF(AC745&gt;=300,300*2%,IF(AC745&lt;=0,0*2%,IF(AC745&lt;=100,100*2%,SUM(AC745*2%))))</f>
        <v>4.84</v>
      </c>
      <c r="AF745" s="61">
        <v>0</v>
      </c>
      <c r="AG745" s="61">
        <v>0</v>
      </c>
      <c r="AH745" s="92"/>
      <c r="AI745" s="92">
        <v>0</v>
      </c>
      <c r="AJ745" s="93">
        <f t="shared" si="415"/>
        <v>237.16</v>
      </c>
      <c r="AK745" s="94"/>
    </row>
    <row r="746" spans="1:61" ht="33">
      <c r="A746" s="83">
        <v>734</v>
      </c>
      <c r="B746" s="96"/>
      <c r="C746" s="97" t="s">
        <v>1414</v>
      </c>
      <c r="D746" s="98"/>
      <c r="E746" s="99" t="s">
        <v>1413</v>
      </c>
      <c r="F746" s="100" t="s">
        <v>1415</v>
      </c>
      <c r="G746" s="101">
        <f>208*4000</f>
        <v>832000</v>
      </c>
      <c r="H746" s="102">
        <v>26</v>
      </c>
      <c r="I746" s="103">
        <f>G746/26*26</f>
        <v>832000</v>
      </c>
      <c r="J746" s="95"/>
      <c r="K746" s="95">
        <f>G746/26*1.5*J746</f>
        <v>0</v>
      </c>
      <c r="L746" s="95"/>
      <c r="M746" s="95">
        <f>G746/26*8*2*L746</f>
        <v>0</v>
      </c>
      <c r="N746" s="95"/>
      <c r="O746" s="113">
        <f>(G746/26/8*2)*N746</f>
        <v>0</v>
      </c>
      <c r="P746" s="114">
        <v>0</v>
      </c>
      <c r="Q746" s="114">
        <v>0</v>
      </c>
      <c r="R746" s="95"/>
      <c r="S746" s="95"/>
      <c r="T746" s="83">
        <v>1.5</v>
      </c>
      <c r="U746" s="114">
        <f t="shared" si="411"/>
        <v>48000</v>
      </c>
      <c r="V746" s="95">
        <f>10*4000</f>
        <v>40000</v>
      </c>
      <c r="W746" s="95">
        <f>7*4000</f>
        <v>28000</v>
      </c>
      <c r="X746" s="95">
        <v>32</v>
      </c>
      <c r="Y746" s="115">
        <f>G746/26/8*X746</f>
        <v>128000</v>
      </c>
      <c r="Z746" s="95"/>
      <c r="AA746" s="95"/>
      <c r="AB746" s="95"/>
      <c r="AC746" s="116">
        <f>I746+K746+M746+O746+P746+Q746+R746+S746+U746+V746+W746-Y746-Z746-AA746+AB746</f>
        <v>820000</v>
      </c>
      <c r="AD746" s="95"/>
      <c r="AE746" s="95"/>
      <c r="AF746" s="61">
        <v>0</v>
      </c>
      <c r="AG746" s="61">
        <v>0</v>
      </c>
      <c r="AH746" s="95"/>
      <c r="AI746" s="117">
        <v>0</v>
      </c>
      <c r="AJ746" s="118">
        <f t="shared" si="415"/>
        <v>820000</v>
      </c>
      <c r="AK746" s="95"/>
    </row>
    <row r="747" spans="1:61" ht="33">
      <c r="A747" s="83">
        <v>735</v>
      </c>
      <c r="B747" s="96"/>
      <c r="C747" s="97" t="s">
        <v>1416</v>
      </c>
      <c r="D747" s="98"/>
      <c r="E747" s="99" t="s">
        <v>1413</v>
      </c>
      <c r="F747" s="100" t="s">
        <v>1415</v>
      </c>
      <c r="G747" s="101">
        <f>208*4000</f>
        <v>832000</v>
      </c>
      <c r="H747" s="104">
        <v>26</v>
      </c>
      <c r="I747" s="103">
        <f>G747/26*26</f>
        <v>832000</v>
      </c>
      <c r="J747" s="95"/>
      <c r="K747" s="95">
        <f>G747/26*1.5*J747</f>
        <v>0</v>
      </c>
      <c r="L747" s="95"/>
      <c r="M747" s="95">
        <f>G747/26*8*2*L747</f>
        <v>0</v>
      </c>
      <c r="N747" s="95"/>
      <c r="O747" s="113">
        <f t="shared" ref="O747" si="436">(G747/26/8*2)*N747</f>
        <v>0</v>
      </c>
      <c r="P747" s="114">
        <v>0</v>
      </c>
      <c r="Q747" s="114">
        <v>0</v>
      </c>
      <c r="R747" s="95"/>
      <c r="S747" s="95"/>
      <c r="T747" s="83">
        <v>1.5</v>
      </c>
      <c r="U747" s="114">
        <f t="shared" si="411"/>
        <v>48000</v>
      </c>
      <c r="V747" s="95">
        <f>10*4000</f>
        <v>40000</v>
      </c>
      <c r="W747" s="95">
        <f>7*4000</f>
        <v>28000</v>
      </c>
      <c r="X747" s="95">
        <v>32</v>
      </c>
      <c r="Y747" s="115">
        <f t="shared" ref="Y747" si="437">G747/26/8*X747</f>
        <v>128000</v>
      </c>
      <c r="Z747" s="95"/>
      <c r="AA747" s="95"/>
      <c r="AB747" s="95"/>
      <c r="AC747" s="116">
        <f t="shared" ref="AC747" si="438">I747+K747+M747+O747+P747+Q747+R747+S747+U747+V747+W747-Y747-Z747-AA747+AB747</f>
        <v>820000</v>
      </c>
      <c r="AD747" s="95"/>
      <c r="AE747" s="95"/>
      <c r="AF747" s="61">
        <v>0</v>
      </c>
      <c r="AG747" s="61">
        <v>0</v>
      </c>
      <c r="AH747" s="95"/>
      <c r="AI747" s="117">
        <v>0</v>
      </c>
      <c r="AJ747" s="118">
        <f t="shared" si="415"/>
        <v>820000</v>
      </c>
      <c r="AK747" s="95"/>
    </row>
    <row r="748" spans="1:61" s="105" customFormat="1" ht="34.5" customHeight="1">
      <c r="A748" s="150" t="s">
        <v>225</v>
      </c>
      <c r="B748" s="151"/>
      <c r="C748" s="151"/>
      <c r="D748" s="151"/>
      <c r="E748" s="151"/>
      <c r="F748" s="151"/>
      <c r="G748" s="119">
        <f t="shared" ref="G748:X748" si="439">SUM(G13:G745)</f>
        <v>155334</v>
      </c>
      <c r="H748" s="120">
        <f t="shared" si="439"/>
        <v>18831.099999999999</v>
      </c>
      <c r="I748" s="121">
        <f t="shared" si="439"/>
        <v>153328.4923076923</v>
      </c>
      <c r="J748" s="123">
        <f t="shared" si="439"/>
        <v>0</v>
      </c>
      <c r="K748" s="121">
        <f t="shared" si="439"/>
        <v>0</v>
      </c>
      <c r="L748" s="123">
        <f t="shared" si="439"/>
        <v>0</v>
      </c>
      <c r="M748" s="121">
        <f t="shared" si="439"/>
        <v>0</v>
      </c>
      <c r="N748" s="123">
        <f t="shared" si="439"/>
        <v>0</v>
      </c>
      <c r="O748" s="121">
        <f t="shared" si="439"/>
        <v>0</v>
      </c>
      <c r="P748" s="121">
        <f t="shared" si="439"/>
        <v>0</v>
      </c>
      <c r="Q748" s="121">
        <f t="shared" si="439"/>
        <v>0</v>
      </c>
      <c r="R748" s="122">
        <f t="shared" si="439"/>
        <v>1558</v>
      </c>
      <c r="S748" s="122">
        <f t="shared" si="439"/>
        <v>3196</v>
      </c>
      <c r="T748" s="123">
        <f t="shared" si="439"/>
        <v>0</v>
      </c>
      <c r="U748" s="121">
        <f t="shared" si="439"/>
        <v>0</v>
      </c>
      <c r="V748" s="121">
        <f t="shared" si="439"/>
        <v>5954.8939999999857</v>
      </c>
      <c r="W748" s="121">
        <f t="shared" si="439"/>
        <v>4977</v>
      </c>
      <c r="X748" s="123">
        <f t="shared" si="439"/>
        <v>3914.9999999999986</v>
      </c>
      <c r="Y748" s="121">
        <f t="shared" ref="Y748:AI748" si="440">SUM(Y13:Y745)</f>
        <v>3917.1457692307686</v>
      </c>
      <c r="Z748" s="121">
        <f t="shared" si="440"/>
        <v>0</v>
      </c>
      <c r="AA748" s="121">
        <f t="shared" si="440"/>
        <v>0</v>
      </c>
      <c r="AB748" s="121">
        <f t="shared" si="440"/>
        <v>84</v>
      </c>
      <c r="AC748" s="121">
        <f t="shared" si="440"/>
        <v>165181.24053846148</v>
      </c>
      <c r="AD748" s="121">
        <f t="shared" si="440"/>
        <v>0</v>
      </c>
      <c r="AE748" s="121">
        <f t="shared" si="440"/>
        <v>3216.9233588461493</v>
      </c>
      <c r="AF748" s="121">
        <f t="shared" si="440"/>
        <v>0</v>
      </c>
      <c r="AG748" s="121">
        <f t="shared" si="440"/>
        <v>0</v>
      </c>
      <c r="AH748" s="121">
        <f t="shared" si="440"/>
        <v>93.5</v>
      </c>
      <c r="AI748" s="121">
        <f t="shared" si="440"/>
        <v>69400</v>
      </c>
      <c r="AJ748" s="122">
        <f>SUM(AJ13:AJ745)</f>
        <v>92470.817179615333</v>
      </c>
      <c r="AK748" s="120"/>
      <c r="AM748" s="124">
        <f t="shared" ref="AM748:BH748" si="441">SUM(AM689:AM747)</f>
        <v>8600</v>
      </c>
      <c r="AN748" s="124">
        <f t="shared" si="441"/>
        <v>86</v>
      </c>
      <c r="AO748" s="124">
        <f t="shared" si="441"/>
        <v>0</v>
      </c>
      <c r="AP748" s="124">
        <f t="shared" si="441"/>
        <v>0</v>
      </c>
      <c r="AQ748" s="124">
        <f t="shared" si="441"/>
        <v>1460</v>
      </c>
      <c r="AR748" s="124">
        <f t="shared" si="441"/>
        <v>73</v>
      </c>
      <c r="AS748" s="124">
        <f t="shared" si="441"/>
        <v>300</v>
      </c>
      <c r="AT748" s="124">
        <f t="shared" si="441"/>
        <v>30</v>
      </c>
      <c r="AU748" s="124">
        <f t="shared" si="441"/>
        <v>120</v>
      </c>
      <c r="AV748" s="124">
        <f t="shared" si="441"/>
        <v>24</v>
      </c>
      <c r="AW748" s="124">
        <f t="shared" si="441"/>
        <v>112</v>
      </c>
      <c r="AX748" s="124">
        <f t="shared" si="441"/>
        <v>112</v>
      </c>
      <c r="AY748" s="125">
        <f t="shared" si="441"/>
        <v>16.561164615384712</v>
      </c>
      <c r="AZ748" s="126">
        <f t="shared" si="441"/>
        <v>10608.561164615385</v>
      </c>
      <c r="BA748" s="105">
        <f t="shared" si="441"/>
        <v>0</v>
      </c>
      <c r="BB748" s="127">
        <f t="shared" si="441"/>
        <v>10608.561164615385</v>
      </c>
      <c r="BC748" s="128">
        <f t="shared" si="441"/>
        <v>2008.5611646153841</v>
      </c>
      <c r="BD748" s="128">
        <f t="shared" si="441"/>
        <v>2008.5611646153841</v>
      </c>
      <c r="BE748" s="128">
        <f t="shared" si="441"/>
        <v>548.56116461538454</v>
      </c>
      <c r="BF748" s="128">
        <f t="shared" si="441"/>
        <v>248.56116461538471</v>
      </c>
      <c r="BG748" s="128">
        <f t="shared" si="441"/>
        <v>128.56116461538471</v>
      </c>
      <c r="BH748" s="128">
        <f t="shared" si="441"/>
        <v>16.561164615384712</v>
      </c>
    </row>
    <row r="749" spans="1:61" s="105" customFormat="1"/>
    <row r="750" spans="1:61" s="105" customFormat="1">
      <c r="D750" s="105" t="s">
        <v>226</v>
      </c>
      <c r="P750" s="105" t="s">
        <v>227</v>
      </c>
      <c r="AE750" s="129" t="s">
        <v>228</v>
      </c>
    </row>
    <row r="751" spans="1:61" s="105" customFormat="1">
      <c r="AE751" s="105" t="s">
        <v>229</v>
      </c>
    </row>
    <row r="752" spans="1:61" s="105" customFormat="1" ht="29.25" customHeight="1"/>
    <row r="753" spans="4:33" s="105" customFormat="1" ht="29.25" customHeight="1"/>
    <row r="754" spans="4:33" s="105" customFormat="1">
      <c r="D754" s="105" t="s">
        <v>230</v>
      </c>
      <c r="Q754" s="105" t="s">
        <v>231</v>
      </c>
      <c r="AG754" s="129" t="s">
        <v>1421</v>
      </c>
    </row>
  </sheetData>
  <mergeCells count="19">
    <mergeCell ref="A748:F748"/>
    <mergeCell ref="C12:D12"/>
    <mergeCell ref="N9:O9"/>
    <mergeCell ref="T9:U9"/>
    <mergeCell ref="X9:Y9"/>
    <mergeCell ref="C10:D10"/>
    <mergeCell ref="T10:U10"/>
    <mergeCell ref="AD10:AD11"/>
    <mergeCell ref="C11:D11"/>
    <mergeCell ref="V2:AJ2"/>
    <mergeCell ref="V3:AJ3"/>
    <mergeCell ref="C8:D8"/>
    <mergeCell ref="J8:Q8"/>
    <mergeCell ref="R8:W8"/>
    <mergeCell ref="X8:AA8"/>
    <mergeCell ref="AD8:AD9"/>
    <mergeCell ref="C9:D9"/>
    <mergeCell ref="J9:K9"/>
    <mergeCell ref="L9:M9"/>
  </mergeCells>
  <printOptions horizontalCentered="1"/>
  <pageMargins left="0.1" right="0.1" top="0.3" bottom="0" header="0.1" footer="0.1"/>
  <pageSetup paperSize="9" scale="54" orientation="landscape" r:id="rId1"/>
  <headerFooter alignWithMargins="0">
    <oddHeader xml:space="preserve">&amp;L                                  &amp;P&amp;C                                                                                                       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Company>camtech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ctc</dc:creator>
  <cp:lastModifiedBy>naracsn@outlook.com</cp:lastModifiedBy>
  <cp:lastPrinted>2025-02-22T04:15:47Z</cp:lastPrinted>
  <dcterms:created xsi:type="dcterms:W3CDTF">2001-12-26T09:40:22Z</dcterms:created>
  <dcterms:modified xsi:type="dcterms:W3CDTF">2025-02-22T04:15:59Z</dcterms:modified>
</cp:coreProperties>
</file>