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5" yWindow="5580" windowWidth="21615" windowHeight="5625" tabRatio="839"/>
  </bookViews>
  <sheets>
    <sheet name="Basic Salaries" sheetId="60" r:id="rId1"/>
  </sheets>
  <definedNames>
    <definedName name="_xlnm._FilterDatabase" localSheetId="0" hidden="1">'Basic Salaries'!$A$11:$BT$825</definedName>
    <definedName name="_xlnm.Print_Area" localSheetId="0">'Basic Salaries'!$A$1:$AK$824</definedName>
    <definedName name="Z_E843E52A_D520_4B49_9C0B_F6977E5398C7_.wvu.Cols" localSheetId="0" hidden="1">'Basic Salaries'!$I:$I</definedName>
    <definedName name="Z_E843E52A_D520_4B49_9C0B_F6977E5398C7_.wvu.FilterData" localSheetId="0" hidden="1">'Basic Salaries'!$A$11:$BR$830</definedName>
    <definedName name="Z_E843E52A_D520_4B49_9C0B_F6977E5398C7_.wvu.PrintArea" localSheetId="0" hidden="1">'Basic Salaries'!$A$2:$AK$824</definedName>
  </definedNames>
  <calcPr calcId="144525"/>
  <customWorkbookViews>
    <customWorkbookView name="Prak bopha - Personal View" guid="{E843E52A-D520-4B49-9C0B-F6977E5398C7}" mergeInterval="0" personalView="1" maximized="1" windowWidth="1596" windowHeight="675" activeSheetId="1"/>
  </customWorkbookViews>
</workbook>
</file>

<file path=xl/calcChain.xml><?xml version="1.0" encoding="utf-8"?>
<calcChain xmlns="http://schemas.openxmlformats.org/spreadsheetml/2006/main">
  <c r="A576" i="60" l="1"/>
  <c r="A454" i="60"/>
  <c r="BL767" i="60" l="1"/>
  <c r="BM767" i="60" s="1"/>
  <c r="BL561" i="60"/>
  <c r="BM561" i="60" s="1"/>
  <c r="BL560" i="60"/>
  <c r="BM560" i="60" s="1"/>
  <c r="BL559" i="60"/>
  <c r="BM559" i="60" s="1"/>
  <c r="BL532" i="60"/>
  <c r="BM532" i="60" s="1"/>
  <c r="BL531" i="60"/>
  <c r="BM531" i="60" s="1"/>
  <c r="BL481" i="60"/>
  <c r="BM481" i="60" s="1"/>
  <c r="BL392" i="60"/>
  <c r="BM392" i="60" s="1"/>
  <c r="BL339" i="60"/>
  <c r="BM339" i="60" s="1"/>
  <c r="BL338" i="60"/>
  <c r="BM338" i="60" s="1"/>
  <c r="BL241" i="60"/>
  <c r="BM241" i="60" s="1"/>
  <c r="BL127" i="60"/>
  <c r="BM127" i="60" s="1"/>
  <c r="BL126" i="60"/>
  <c r="BM126" i="60" s="1"/>
  <c r="A758" i="60" l="1"/>
  <c r="A407" i="60"/>
  <c r="A329" i="60"/>
  <c r="A190" i="60"/>
  <c r="BU11" i="60" l="1"/>
  <c r="BT767" i="60" s="1"/>
  <c r="BL611" i="60"/>
  <c r="BM611" i="60" s="1"/>
  <c r="BL610" i="60"/>
  <c r="BM610" i="60" s="1"/>
  <c r="BL609" i="60"/>
  <c r="BM609" i="60" s="1"/>
  <c r="BL608" i="60"/>
  <c r="BM608" i="60" s="1"/>
  <c r="BL766" i="60"/>
  <c r="BM766" i="60" s="1"/>
  <c r="BL558" i="60"/>
  <c r="BM558" i="60" s="1"/>
  <c r="BL557" i="60"/>
  <c r="BM557" i="60" s="1"/>
  <c r="BL556" i="60"/>
  <c r="BM556" i="60" s="1"/>
  <c r="BL555" i="60"/>
  <c r="BM555" i="60" s="1"/>
  <c r="BL554" i="60"/>
  <c r="BM554" i="60" s="1"/>
  <c r="BL553" i="60"/>
  <c r="BM553" i="60" s="1"/>
  <c r="BL530" i="60"/>
  <c r="BM530" i="60" s="1"/>
  <c r="BL463" i="60"/>
  <c r="BM463" i="60" s="1"/>
  <c r="BL462" i="60"/>
  <c r="BM462" i="60" s="1"/>
  <c r="BL461" i="60"/>
  <c r="BM461" i="60" s="1"/>
  <c r="BL460" i="60"/>
  <c r="BM460" i="60" s="1"/>
  <c r="BL459" i="60"/>
  <c r="BM459" i="60" s="1"/>
  <c r="BL458" i="60"/>
  <c r="BM458" i="60" s="1"/>
  <c r="BL457" i="60"/>
  <c r="BM457" i="60" s="1"/>
  <c r="BL456" i="60"/>
  <c r="BM456" i="60" s="1"/>
  <c r="BL455" i="60"/>
  <c r="BM455" i="60" s="1"/>
  <c r="BL391" i="60"/>
  <c r="BM391" i="60" s="1"/>
  <c r="BL390" i="60"/>
  <c r="BM390" i="60" s="1"/>
  <c r="BL389" i="60"/>
  <c r="BM389" i="60" s="1"/>
  <c r="BL337" i="60"/>
  <c r="BM337" i="60" s="1"/>
  <c r="BL336" i="60"/>
  <c r="BM336" i="60" s="1"/>
  <c r="BL240" i="60"/>
  <c r="BM240" i="60" s="1"/>
  <c r="BL196" i="60"/>
  <c r="BM196" i="60" s="1"/>
  <c r="BL195" i="60"/>
  <c r="BM195" i="60" s="1"/>
  <c r="BL194" i="60"/>
  <c r="BM194" i="60" s="1"/>
  <c r="BT559" i="60" l="1"/>
  <c r="BT560" i="60"/>
  <c r="BT561" i="60"/>
  <c r="BT532" i="60"/>
  <c r="BT531" i="60"/>
  <c r="BT392" i="60"/>
  <c r="BT481" i="60"/>
  <c r="BT241" i="60"/>
  <c r="BT339" i="60"/>
  <c r="BT338" i="60"/>
  <c r="BT126" i="60"/>
  <c r="BT127" i="60"/>
  <c r="BL125" i="60" l="1"/>
  <c r="BM125" i="60" s="1"/>
  <c r="BL480" i="60" l="1"/>
  <c r="BM480" i="60" s="1"/>
  <c r="BL765" i="60" l="1"/>
  <c r="BM765" i="60" s="1"/>
  <c r="BL479" i="60"/>
  <c r="BM479" i="60" s="1"/>
  <c r="BL388" i="60"/>
  <c r="BM388" i="60" s="1"/>
  <c r="BL506" i="60" l="1"/>
  <c r="BM506" i="60" s="1"/>
  <c r="BL505" i="60"/>
  <c r="BM505" i="60" s="1"/>
  <c r="BL504" i="60"/>
  <c r="BM504" i="60" s="1"/>
  <c r="BL439" i="60"/>
  <c r="BM439" i="60" s="1"/>
  <c r="BL438" i="60"/>
  <c r="BM438" i="60" s="1"/>
  <c r="BL437" i="60"/>
  <c r="BM437" i="60" s="1"/>
  <c r="BL436" i="60"/>
  <c r="BM436" i="60" s="1"/>
  <c r="BL393" i="60"/>
  <c r="BM393" i="60" s="1"/>
  <c r="BL314" i="60"/>
  <c r="BM314" i="60" s="1"/>
  <c r="BL175" i="60"/>
  <c r="BM175" i="60" s="1"/>
  <c r="BL174" i="60"/>
  <c r="BM174" i="60" s="1"/>
  <c r="BL65" i="60" l="1"/>
  <c r="BM65" i="60" s="1"/>
  <c r="A477" i="60" l="1"/>
  <c r="BT766" i="60" l="1"/>
  <c r="BT611" i="60"/>
  <c r="BT610" i="60"/>
  <c r="BT608" i="60"/>
  <c r="BT609" i="60"/>
  <c r="BT558" i="60"/>
  <c r="BT555" i="60"/>
  <c r="BT553" i="60"/>
  <c r="BT557" i="60"/>
  <c r="BT554" i="60"/>
  <c r="BT556" i="60"/>
  <c r="BT530" i="60"/>
  <c r="BT463" i="60"/>
  <c r="BT461" i="60"/>
  <c r="BT459" i="60"/>
  <c r="BT457" i="60"/>
  <c r="BT455" i="60"/>
  <c r="BT462" i="60"/>
  <c r="BT460" i="60"/>
  <c r="BT458" i="60"/>
  <c r="BT456" i="60"/>
  <c r="BT390" i="60"/>
  <c r="BT389" i="60"/>
  <c r="BT391" i="60"/>
  <c r="BT240" i="60"/>
  <c r="BT336" i="60"/>
  <c r="BT337" i="60"/>
  <c r="BT195" i="60"/>
  <c r="BT194" i="60"/>
  <c r="BT196" i="60"/>
  <c r="BT480" i="60"/>
  <c r="BT125" i="60"/>
  <c r="BT479" i="60"/>
  <c r="BT765" i="60"/>
  <c r="BT388" i="60"/>
  <c r="BT153" i="60"/>
  <c r="BT152" i="60"/>
  <c r="BT154" i="60"/>
  <c r="BT505" i="60"/>
  <c r="BT504" i="60"/>
  <c r="BT506" i="60"/>
  <c r="BT393" i="60"/>
  <c r="BT437" i="60"/>
  <c r="BT439" i="60"/>
  <c r="BT436" i="60"/>
  <c r="BT438" i="60"/>
  <c r="BT314" i="60"/>
  <c r="BT175" i="60"/>
  <c r="BT174" i="60"/>
  <c r="BT65" i="60"/>
  <c r="BT151" i="60"/>
  <c r="AK4" i="60" l="1"/>
  <c r="A478" i="60" l="1"/>
  <c r="A479" i="60" s="1"/>
  <c r="A480" i="60" s="1"/>
  <c r="A481" i="60" s="1"/>
  <c r="A482" i="60" s="1"/>
  <c r="A648" i="60" l="1"/>
  <c r="BT612" i="60"/>
  <c r="BL612" i="60"/>
  <c r="BM612" i="60" s="1"/>
  <c r="BT607" i="60"/>
  <c r="BL607" i="60"/>
  <c r="BM607" i="60" s="1"/>
  <c r="BT793" i="60"/>
  <c r="BL793" i="60"/>
  <c r="BM793" i="60" s="1"/>
  <c r="BT533" i="60"/>
  <c r="BL533" i="60"/>
  <c r="BM533" i="60" s="1"/>
  <c r="BT529" i="60"/>
  <c r="BL529" i="60"/>
  <c r="BM529" i="60" s="1"/>
  <c r="BT193" i="60"/>
  <c r="BL193" i="60"/>
  <c r="BM193" i="60" s="1"/>
  <c r="BT128" i="60"/>
  <c r="BL128" i="60"/>
  <c r="BM128" i="60" s="1"/>
  <c r="BT124" i="60"/>
  <c r="BL124" i="60"/>
  <c r="BM124" i="60" s="1"/>
  <c r="A759" i="60" l="1"/>
  <c r="A760" i="60" l="1"/>
  <c r="A761" i="60" s="1"/>
  <c r="A762" i="60" s="1"/>
  <c r="A763" i="60" s="1"/>
  <c r="A764" i="60" s="1"/>
  <c r="A765" i="60" s="1"/>
  <c r="A766" i="60" s="1"/>
  <c r="A767" i="60" s="1"/>
  <c r="BT552" i="60"/>
  <c r="BT482" i="60"/>
  <c r="BT150" i="60"/>
  <c r="BT149" i="60"/>
  <c r="BT66" i="60"/>
  <c r="BT64" i="60"/>
  <c r="BL66" i="60" l="1"/>
  <c r="BM66" i="60" s="1"/>
  <c r="BL552" i="60"/>
  <c r="BM552" i="60" s="1"/>
  <c r="BL482" i="60"/>
  <c r="BM482" i="60" s="1"/>
  <c r="BL64" i="60"/>
  <c r="BM64" i="60" s="1"/>
  <c r="BT696" i="60" l="1"/>
  <c r="BL696" i="60"/>
  <c r="BT792" i="60"/>
  <c r="BL792" i="60"/>
  <c r="BM792" i="60" s="1"/>
  <c r="BT791" i="60"/>
  <c r="BL791" i="60"/>
  <c r="BM791" i="60" s="1"/>
  <c r="BT562" i="60"/>
  <c r="BL562" i="60"/>
  <c r="BM562" i="60" s="1"/>
  <c r="BT478" i="60"/>
  <c r="BL478" i="60"/>
  <c r="BM478" i="60" s="1"/>
  <c r="BT387" i="60"/>
  <c r="BL387" i="60"/>
  <c r="BM387" i="60" l="1"/>
  <c r="BM696" i="60"/>
  <c r="A711" i="60" l="1"/>
  <c r="A144" i="60"/>
  <c r="BL718" i="60"/>
  <c r="BT718" i="60"/>
  <c r="BM718" i="60" l="1"/>
  <c r="BT454" i="60" l="1"/>
  <c r="BL454" i="60"/>
  <c r="BM454" i="60" s="1"/>
  <c r="BT809" i="60"/>
  <c r="BL809" i="60"/>
  <c r="BM809" i="60" s="1"/>
  <c r="BT743" i="60"/>
  <c r="BL743" i="60"/>
  <c r="BM743" i="60" s="1"/>
  <c r="BT790" i="60"/>
  <c r="BL790" i="60"/>
  <c r="BM790" i="60" s="1"/>
  <c r="BT789" i="60"/>
  <c r="BL789" i="60"/>
  <c r="BM789" i="60" s="1"/>
  <c r="BT788" i="60"/>
  <c r="BL788" i="60"/>
  <c r="BM788" i="60" s="1"/>
  <c r="BT764" i="60"/>
  <c r="BL764" i="60"/>
  <c r="BM764" i="60" s="1"/>
  <c r="BT763" i="60"/>
  <c r="BL763" i="60"/>
  <c r="BM763" i="60" s="1"/>
  <c r="BT762" i="60"/>
  <c r="BL762" i="60"/>
  <c r="BM762" i="60" s="1"/>
  <c r="BT761" i="60"/>
  <c r="BL761" i="60"/>
  <c r="BM761" i="60" s="1"/>
  <c r="BT551" i="60"/>
  <c r="BL551" i="60"/>
  <c r="BM551" i="60" s="1"/>
  <c r="BT550" i="60"/>
  <c r="BL550" i="60"/>
  <c r="BM550" i="60" s="1"/>
  <c r="BT549" i="60"/>
  <c r="BL549" i="60"/>
  <c r="BM549" i="60" s="1"/>
  <c r="BT503" i="60"/>
  <c r="BL503" i="60"/>
  <c r="BM503" i="60" s="1"/>
  <c r="BT502" i="60"/>
  <c r="BL502" i="60"/>
  <c r="BM502" i="60" s="1"/>
  <c r="BT386" i="60" l="1"/>
  <c r="BL386" i="60"/>
  <c r="BM386" i="60" s="1"/>
  <c r="BT385" i="60"/>
  <c r="BL385" i="60"/>
  <c r="BM385" i="60" s="1"/>
  <c r="BT384" i="60"/>
  <c r="BL384" i="60"/>
  <c r="BM384" i="60" s="1"/>
  <c r="BT313" i="60"/>
  <c r="BL313" i="60"/>
  <c r="BM313" i="60" s="1"/>
  <c r="BT312" i="60"/>
  <c r="BL312" i="60"/>
  <c r="BM312" i="60" s="1"/>
  <c r="BT311" i="60"/>
  <c r="BL311" i="60"/>
  <c r="BM311" i="60" s="1"/>
  <c r="BT239" i="60"/>
  <c r="BL239" i="60"/>
  <c r="BM239" i="60" s="1"/>
  <c r="BT192" i="60"/>
  <c r="BL192" i="60"/>
  <c r="BM192" i="60" s="1"/>
  <c r="BT191" i="60"/>
  <c r="BL191" i="60"/>
  <c r="BM191" i="60" s="1"/>
  <c r="BT695" i="60" l="1"/>
  <c r="BL695" i="60"/>
  <c r="BM695" i="60" s="1"/>
  <c r="BT190" i="60"/>
  <c r="BL190" i="60"/>
  <c r="BM190" i="60" s="1"/>
  <c r="BT582" i="60" l="1"/>
  <c r="BT808" i="60" l="1"/>
  <c r="BL808" i="60"/>
  <c r="BM808" i="60" s="1"/>
  <c r="BT694" i="60"/>
  <c r="BL694" i="60"/>
  <c r="BM694" i="60" s="1"/>
  <c r="BT760" i="60"/>
  <c r="BL760" i="60"/>
  <c r="BM760" i="60" s="1"/>
  <c r="BT501" i="60"/>
  <c r="BL501" i="60"/>
  <c r="BM501" i="60" s="1"/>
  <c r="BT500" i="60"/>
  <c r="BL500" i="60"/>
  <c r="BM500" i="60" s="1"/>
  <c r="BT340" i="60"/>
  <c r="BL340" i="60"/>
  <c r="BM340" i="60" s="1"/>
  <c r="BT335" i="60"/>
  <c r="BL335" i="60"/>
  <c r="BM335" i="60" s="1"/>
  <c r="BT334" i="60"/>
  <c r="BL334" i="60"/>
  <c r="BM334" i="60" s="1"/>
  <c r="BT333" i="60"/>
  <c r="BL333" i="60"/>
  <c r="BM333" i="60" s="1"/>
  <c r="BT332" i="60"/>
  <c r="BL332" i="60"/>
  <c r="BM332" i="60" s="1"/>
  <c r="BT267" i="60"/>
  <c r="BL267" i="60"/>
  <c r="BM267" i="60" s="1"/>
  <c r="BT266" i="60"/>
  <c r="BL266" i="60"/>
  <c r="BM266" i="60" s="1"/>
  <c r="BT265" i="60"/>
  <c r="BL265" i="60"/>
  <c r="BM265" i="60" s="1"/>
  <c r="A191" i="60" l="1"/>
  <c r="AF4" i="60"/>
  <c r="A192" i="60" l="1"/>
  <c r="A193" i="60" l="1"/>
  <c r="A194" i="60" s="1"/>
  <c r="A195" i="60" s="1"/>
  <c r="A196" i="60" s="1"/>
  <c r="A197" i="60" s="1"/>
  <c r="A781" i="60" l="1"/>
  <c r="A496" i="60"/>
  <c r="A497" i="60" s="1"/>
  <c r="A498" i="60" s="1"/>
  <c r="A499" i="60" s="1"/>
  <c r="A500" i="60" s="1"/>
  <c r="A354" i="60"/>
  <c r="A355" i="60" s="1"/>
  <c r="A356" i="60" s="1"/>
  <c r="A357" i="60" s="1"/>
  <c r="A358" i="60" s="1"/>
  <c r="A359" i="60" s="1"/>
  <c r="A360" i="60" s="1"/>
  <c r="A361" i="60" s="1"/>
  <c r="A362" i="60" s="1"/>
  <c r="A363" i="60" s="1"/>
  <c r="A364" i="60" s="1"/>
  <c r="A365" i="60" s="1"/>
  <c r="A366" i="60" s="1"/>
  <c r="A367" i="60" s="1"/>
  <c r="A256" i="60"/>
  <c r="A257" i="60" s="1"/>
  <c r="A258" i="60" s="1"/>
  <c r="A259" i="60" s="1"/>
  <c r="A260" i="60" s="1"/>
  <c r="A261" i="60" s="1"/>
  <c r="A262" i="60" s="1"/>
  <c r="A263" i="60" s="1"/>
  <c r="A264" i="60" s="1"/>
  <c r="A265" i="60" s="1"/>
  <c r="A266" i="60" s="1"/>
  <c r="A267" i="60" s="1"/>
  <c r="A268" i="60" s="1"/>
  <c r="A58" i="60"/>
  <c r="A59" i="60" s="1"/>
  <c r="A60" i="60" s="1"/>
  <c r="A61" i="60" s="1"/>
  <c r="A62" i="60" s="1"/>
  <c r="A63" i="60" s="1"/>
  <c r="A64" i="60" s="1"/>
  <c r="A65" i="60" s="1"/>
  <c r="A66" i="60" s="1"/>
  <c r="BO765" i="60" l="1"/>
  <c r="BS765" i="60" s="1"/>
  <c r="BT671" i="60"/>
  <c r="BL671" i="60"/>
  <c r="BM671" i="60" s="1"/>
  <c r="A501" i="60" l="1"/>
  <c r="A502" i="60" s="1"/>
  <c r="A503" i="60" s="1"/>
  <c r="A504" i="60" s="1"/>
  <c r="A505" i="60" s="1"/>
  <c r="A506" i="60" s="1"/>
  <c r="BT725" i="60"/>
  <c r="BL725" i="60"/>
  <c r="BM725" i="60" s="1"/>
  <c r="BT528" i="60"/>
  <c r="BL528" i="60"/>
  <c r="BM528" i="60" s="1"/>
  <c r="BT527" i="60"/>
  <c r="BL527" i="60"/>
  <c r="BM527" i="60" s="1"/>
  <c r="BT526" i="60"/>
  <c r="BL526" i="60"/>
  <c r="BM526" i="60" s="1"/>
  <c r="BT525" i="60"/>
  <c r="BL525" i="60"/>
  <c r="BM525" i="60" s="1"/>
  <c r="BT524" i="60"/>
  <c r="BL524" i="60"/>
  <c r="BM524" i="60" s="1"/>
  <c r="BT477" i="60"/>
  <c r="BL477" i="60"/>
  <c r="BM477" i="60" s="1"/>
  <c r="BT420" i="60"/>
  <c r="BL420" i="60"/>
  <c r="BM420" i="60" s="1"/>
  <c r="BT221" i="60"/>
  <c r="BL221" i="60"/>
  <c r="BM221" i="60" s="1"/>
  <c r="BT220" i="60"/>
  <c r="BL220" i="60"/>
  <c r="BM220" i="60" s="1"/>
  <c r="BT219" i="60"/>
  <c r="BL219" i="60"/>
  <c r="BM219" i="60" s="1"/>
  <c r="BT218" i="60"/>
  <c r="BL218" i="60"/>
  <c r="BM218" i="60" s="1"/>
  <c r="A520" i="60" l="1"/>
  <c r="A521" i="60" s="1"/>
  <c r="A522" i="60" s="1"/>
  <c r="A523" i="60" s="1"/>
  <c r="A524" i="60" s="1"/>
  <c r="A525" i="60" s="1"/>
  <c r="A526" i="60" s="1"/>
  <c r="A527" i="60" l="1"/>
  <c r="BT63" i="60"/>
  <c r="BL63" i="60"/>
  <c r="BM63" i="60" s="1"/>
  <c r="BO767" i="60" l="1"/>
  <c r="BS767" i="60" s="1"/>
  <c r="A528" i="60"/>
  <c r="A529" i="60" s="1"/>
  <c r="A530" i="60" s="1"/>
  <c r="A531" i="60" s="1"/>
  <c r="A532" i="60" s="1"/>
  <c r="A533" i="60" s="1"/>
  <c r="BL577" i="60"/>
  <c r="BM577" i="60" s="1"/>
  <c r="BO196" i="60" l="1"/>
  <c r="BS196" i="60" s="1"/>
  <c r="BO457" i="60"/>
  <c r="BS457" i="60" s="1"/>
  <c r="BO532" i="60"/>
  <c r="BS532" i="60" s="1"/>
  <c r="BF826" i="60"/>
  <c r="BO611" i="60" l="1"/>
  <c r="BS611" i="60" s="1"/>
  <c r="BO455" i="60"/>
  <c r="BS455" i="60" s="1"/>
  <c r="BO339" i="60"/>
  <c r="BS339" i="60" s="1"/>
  <c r="BO458" i="60"/>
  <c r="BS458" i="60" s="1"/>
  <c r="BO481" i="60"/>
  <c r="BS481" i="60" s="1"/>
  <c r="BO459" i="60"/>
  <c r="BS459" i="60" s="1"/>
  <c r="BO460" i="60"/>
  <c r="BS460" i="60" s="1"/>
  <c r="BO127" i="60"/>
  <c r="BS127" i="60" s="1"/>
  <c r="BO553" i="60"/>
  <c r="BS553" i="60" s="1"/>
  <c r="BO389" i="60"/>
  <c r="BS389" i="60" s="1"/>
  <c r="BO391" i="60"/>
  <c r="BS391" i="60" s="1"/>
  <c r="BO610" i="60"/>
  <c r="BS610" i="60" s="1"/>
  <c r="BO241" i="60"/>
  <c r="BS241" i="60" s="1"/>
  <c r="BO530" i="60"/>
  <c r="BS530" i="60" s="1"/>
  <c r="BO461" i="60"/>
  <c r="BS461" i="60" s="1"/>
  <c r="BO126" i="60"/>
  <c r="BS126" i="60" s="1"/>
  <c r="BO392" i="60"/>
  <c r="BS392" i="60" s="1"/>
  <c r="BO558" i="60"/>
  <c r="BS558" i="60" s="1"/>
  <c r="BO195" i="60"/>
  <c r="BS195" i="60" s="1"/>
  <c r="BO390" i="60"/>
  <c r="BS390" i="60" s="1"/>
  <c r="BO559" i="60"/>
  <c r="BS559" i="60" s="1"/>
  <c r="BO608" i="60"/>
  <c r="BS608" i="60" s="1"/>
  <c r="BO609" i="60"/>
  <c r="BS609" i="60" s="1"/>
  <c r="BO766" i="60"/>
  <c r="BS766" i="60" s="1"/>
  <c r="BO337" i="60"/>
  <c r="BS337" i="60" s="1"/>
  <c r="BO240" i="60"/>
  <c r="BS240" i="60" s="1"/>
  <c r="BO531" i="60"/>
  <c r="BS531" i="60" s="1"/>
  <c r="BO463" i="60"/>
  <c r="BS463" i="60" s="1"/>
  <c r="BO554" i="60"/>
  <c r="BS554" i="60" s="1"/>
  <c r="BO194" i="60"/>
  <c r="BS194" i="60" s="1"/>
  <c r="BO338" i="60"/>
  <c r="BS338" i="60" s="1"/>
  <c r="BO560" i="60"/>
  <c r="BS560" i="60" s="1"/>
  <c r="BO125" i="60"/>
  <c r="BS125" i="60" s="1"/>
  <c r="BO336" i="60"/>
  <c r="BS336" i="60" s="1"/>
  <c r="A211" i="60"/>
  <c r="A212" i="60" s="1"/>
  <c r="BO561" i="60" l="1"/>
  <c r="BS561" i="60" s="1"/>
  <c r="BO462" i="60"/>
  <c r="BS462" i="60" s="1"/>
  <c r="BO556" i="60"/>
  <c r="BS556" i="60" s="1"/>
  <c r="BO456" i="60"/>
  <c r="BS456" i="60" s="1"/>
  <c r="BO557" i="60"/>
  <c r="BS557" i="60" s="1"/>
  <c r="BO555" i="60"/>
  <c r="BS555" i="60" s="1"/>
  <c r="A435" i="60"/>
  <c r="A213" i="60"/>
  <c r="A214" i="60" s="1"/>
  <c r="A215" i="60" s="1"/>
  <c r="A216" i="60" s="1"/>
  <c r="A217" i="60" s="1"/>
  <c r="A218" i="60" s="1"/>
  <c r="A219" i="60" s="1"/>
  <c r="A220" i="60" s="1"/>
  <c r="A221" i="60" s="1"/>
  <c r="A222" i="60" s="1"/>
  <c r="A436" i="60" l="1"/>
  <c r="A437" i="60" s="1"/>
  <c r="A438" i="60" s="1"/>
  <c r="A439" i="60" s="1"/>
  <c r="A440" i="60" s="1"/>
  <c r="A381" i="60"/>
  <c r="A382" i="60" l="1"/>
  <c r="A383" i="60" s="1"/>
  <c r="A384" i="60" s="1"/>
  <c r="A385" i="60" s="1"/>
  <c r="A386" i="60" l="1"/>
  <c r="A387" i="60" l="1"/>
  <c r="BT787" i="60"/>
  <c r="BT366" i="60"/>
  <c r="BT365" i="60"/>
  <c r="BT217" i="60"/>
  <c r="BT216" i="60"/>
  <c r="BL216" i="60"/>
  <c r="BM216" i="60" s="1"/>
  <c r="BT215" i="60"/>
  <c r="BO480" i="60" l="1"/>
  <c r="BS480" i="60" s="1"/>
  <c r="A388" i="60"/>
  <c r="A389" i="60" s="1"/>
  <c r="A390" i="60" s="1"/>
  <c r="A391" i="60" s="1"/>
  <c r="A392" i="60" s="1"/>
  <c r="A393" i="60" s="1"/>
  <c r="BL215" i="60"/>
  <c r="BM215" i="60" s="1"/>
  <c r="BL787" i="60"/>
  <c r="BM787" i="60" s="1"/>
  <c r="BL365" i="60"/>
  <c r="BM365" i="60" s="1"/>
  <c r="BL366" i="60"/>
  <c r="BM366" i="60" s="1"/>
  <c r="BL217" i="60"/>
  <c r="BM217" i="60" s="1"/>
  <c r="BO153" i="60" l="1"/>
  <c r="BS153" i="60" s="1"/>
  <c r="BO152" i="60"/>
  <c r="BS152" i="60" s="1"/>
  <c r="BO388" i="60"/>
  <c r="BS388" i="60" s="1"/>
  <c r="BO154" i="60"/>
  <c r="BS154" i="60" s="1"/>
  <c r="BO479" i="60"/>
  <c r="BS479" i="60" s="1"/>
  <c r="Y4" i="60" l="1"/>
  <c r="BT742" i="60" l="1"/>
  <c r="BT724" i="60"/>
  <c r="BL724" i="60"/>
  <c r="BM724" i="60" s="1"/>
  <c r="BT588" i="60"/>
  <c r="BL588" i="60"/>
  <c r="BM588" i="60" s="1"/>
  <c r="A282" i="60"/>
  <c r="A283" i="60" s="1"/>
  <c r="A284" i="60" s="1"/>
  <c r="A285" i="60" s="1"/>
  <c r="A286" i="60" s="1"/>
  <c r="A287" i="60" s="1"/>
  <c r="A288" i="60" s="1"/>
  <c r="A289" i="60" s="1"/>
  <c r="A290" i="60" s="1"/>
  <c r="A291" i="60" s="1"/>
  <c r="BT293" i="60"/>
  <c r="BT292" i="60"/>
  <c r="BL123" i="60"/>
  <c r="BM123" i="60" s="1"/>
  <c r="BT123" i="60"/>
  <c r="A292" i="60" l="1"/>
  <c r="A293" i="60" s="1"/>
  <c r="BL742" i="60"/>
  <c r="BM742" i="60" s="1"/>
  <c r="BL292" i="60"/>
  <c r="BM292" i="60" s="1"/>
  <c r="BT364" i="60" l="1"/>
  <c r="BL364" i="60" l="1"/>
  <c r="BM364" i="60" s="1"/>
  <c r="A626" i="60" l="1"/>
  <c r="A627" i="60" s="1"/>
  <c r="A628" i="60" s="1"/>
  <c r="A629" i="60" s="1"/>
  <c r="A630" i="60" s="1"/>
  <c r="A330" i="60" l="1"/>
  <c r="A331" i="60" s="1"/>
  <c r="A332" i="60" s="1"/>
  <c r="A333" i="60" s="1"/>
  <c r="A631" i="60"/>
  <c r="A632" i="60" s="1"/>
  <c r="A334" i="60" l="1"/>
  <c r="A335" i="60" s="1"/>
  <c r="A336" i="60" l="1"/>
  <c r="A337" i="60" s="1"/>
  <c r="A338" i="60" s="1"/>
  <c r="A339" i="60" s="1"/>
  <c r="A340" i="60" s="1"/>
  <c r="BT330" i="60" l="1"/>
  <c r="BL330" i="60" l="1"/>
  <c r="BM330" i="60" s="1"/>
  <c r="BT20" i="60" l="1"/>
  <c r="BL20" i="60"/>
  <c r="BM20" i="60" s="1"/>
  <c r="BT19" i="60"/>
  <c r="BL19" i="60"/>
  <c r="BM19" i="60" s="1"/>
  <c r="BT18" i="60"/>
  <c r="BL18" i="60"/>
  <c r="BM18" i="60" s="1"/>
  <c r="BT214" i="60"/>
  <c r="BL214" i="60" l="1"/>
  <c r="BM214" i="60" s="1"/>
  <c r="BQ826" i="60" l="1"/>
  <c r="BT722" i="60" l="1"/>
  <c r="BT587" i="60"/>
  <c r="BT523" i="60"/>
  <c r="BT419" i="60"/>
  <c r="BT418" i="60"/>
  <c r="BT291" i="60"/>
  <c r="BL291" i="60"/>
  <c r="BL722" i="60" l="1"/>
  <c r="BM722" i="60" s="1"/>
  <c r="BL587" i="60"/>
  <c r="BM587" i="60" s="1"/>
  <c r="BL523" i="60"/>
  <c r="BM523" i="60" s="1"/>
  <c r="BL419" i="60"/>
  <c r="BM419" i="60" s="1"/>
  <c r="BL418" i="60"/>
  <c r="BM418" i="60" s="1"/>
  <c r="BN826" i="60" l="1"/>
  <c r="BJ826" i="60"/>
  <c r="BI826" i="60"/>
  <c r="BT823" i="60"/>
  <c r="A814" i="60"/>
  <c r="A813" i="60"/>
  <c r="BT810" i="60"/>
  <c r="BT807" i="60"/>
  <c r="A807" i="60"/>
  <c r="A808" i="60" s="1"/>
  <c r="BT806" i="60"/>
  <c r="A797" i="60"/>
  <c r="A796" i="60"/>
  <c r="BT786" i="60"/>
  <c r="BT785" i="60"/>
  <c r="BT784" i="60"/>
  <c r="BT783" i="60"/>
  <c r="BT782" i="60"/>
  <c r="BT781" i="60"/>
  <c r="BT780" i="60"/>
  <c r="A782" i="60"/>
  <c r="A783" i="60" s="1"/>
  <c r="A784" i="60" s="1"/>
  <c r="A771" i="60"/>
  <c r="A770" i="60"/>
  <c r="BT759" i="60"/>
  <c r="BT758" i="60"/>
  <c r="BT757" i="60"/>
  <c r="BT723" i="60"/>
  <c r="A748" i="60"/>
  <c r="A747" i="60"/>
  <c r="BT744" i="60"/>
  <c r="BT741" i="60"/>
  <c r="BT740" i="60"/>
  <c r="A740" i="60"/>
  <c r="A741" i="60" s="1"/>
  <c r="A742" i="60" s="1"/>
  <c r="A743" i="60" s="1"/>
  <c r="A744" i="60" s="1"/>
  <c r="BT739" i="60"/>
  <c r="A730" i="60"/>
  <c r="A729" i="60"/>
  <c r="BT726" i="60"/>
  <c r="BT721" i="60"/>
  <c r="BT720" i="60"/>
  <c r="BT719" i="60"/>
  <c r="BT717" i="60"/>
  <c r="BT716" i="60"/>
  <c r="BT715" i="60"/>
  <c r="BT714" i="60"/>
  <c r="BT713" i="60"/>
  <c r="BT712" i="60"/>
  <c r="BT711" i="60"/>
  <c r="BT710" i="60"/>
  <c r="A712" i="60"/>
  <c r="A713" i="60" s="1"/>
  <c r="A714" i="60" s="1"/>
  <c r="A715" i="60" s="1"/>
  <c r="A716" i="60" s="1"/>
  <c r="A717" i="60" s="1"/>
  <c r="A718" i="60" s="1"/>
  <c r="BT697" i="60"/>
  <c r="BT693" i="60"/>
  <c r="BT692" i="60"/>
  <c r="BT691" i="60"/>
  <c r="BT690" i="60"/>
  <c r="BT689" i="60"/>
  <c r="BT688" i="60"/>
  <c r="BT687" i="60"/>
  <c r="BT686" i="60"/>
  <c r="BT685" i="60"/>
  <c r="A686" i="60"/>
  <c r="A687" i="60" s="1"/>
  <c r="A688" i="60" s="1"/>
  <c r="A689" i="60" s="1"/>
  <c r="A690" i="60" s="1"/>
  <c r="A691" i="60" s="1"/>
  <c r="A692" i="60" s="1"/>
  <c r="A693" i="60" s="1"/>
  <c r="BT672" i="60"/>
  <c r="A663" i="60"/>
  <c r="A662" i="60"/>
  <c r="A661" i="60"/>
  <c r="BT658" i="60"/>
  <c r="BT657" i="60"/>
  <c r="BT656" i="60"/>
  <c r="BT655" i="60"/>
  <c r="BT654" i="60"/>
  <c r="BT653" i="60"/>
  <c r="BT652" i="60"/>
  <c r="BT651" i="60"/>
  <c r="BT650" i="60"/>
  <c r="BT649" i="60"/>
  <c r="BT648" i="60"/>
  <c r="A649" i="60"/>
  <c r="BT647" i="60"/>
  <c r="A639" i="60"/>
  <c r="A677" i="60" s="1"/>
  <c r="A702" i="60" s="1"/>
  <c r="A638" i="60"/>
  <c r="A676" i="60" s="1"/>
  <c r="A701" i="60" s="1"/>
  <c r="A637" i="60"/>
  <c r="A675" i="60" s="1"/>
  <c r="A700" i="60" s="1"/>
  <c r="BT632" i="60"/>
  <c r="BT631" i="60"/>
  <c r="BT630" i="60"/>
  <c r="BT629" i="60"/>
  <c r="BT628" i="60"/>
  <c r="BT627" i="60"/>
  <c r="BT626" i="60"/>
  <c r="BT625" i="60"/>
  <c r="A617" i="60"/>
  <c r="A616" i="60"/>
  <c r="A615" i="60"/>
  <c r="BT606" i="60"/>
  <c r="BT605" i="60"/>
  <c r="BT604" i="60"/>
  <c r="BT603" i="60"/>
  <c r="A603" i="60"/>
  <c r="BT602" i="60"/>
  <c r="A594" i="60"/>
  <c r="A593" i="60"/>
  <c r="A592" i="60"/>
  <c r="BT499" i="60"/>
  <c r="BT440" i="60"/>
  <c r="BT367" i="60"/>
  <c r="BT498" i="60"/>
  <c r="BT497" i="60"/>
  <c r="BT589" i="60"/>
  <c r="BT586" i="60"/>
  <c r="BT585" i="60"/>
  <c r="BT584" i="60"/>
  <c r="BT583" i="60"/>
  <c r="BT581" i="60"/>
  <c r="BT580" i="60"/>
  <c r="BT579" i="60"/>
  <c r="BT578" i="60"/>
  <c r="BT577" i="60"/>
  <c r="BT576" i="60"/>
  <c r="A577" i="60"/>
  <c r="A578" i="60" s="1"/>
  <c r="A579" i="60" s="1"/>
  <c r="A580" i="60" s="1"/>
  <c r="A581" i="60" s="1"/>
  <c r="A582" i="60" s="1"/>
  <c r="A583" i="60" s="1"/>
  <c r="A584" i="60" s="1"/>
  <c r="A585" i="60" s="1"/>
  <c r="A586" i="60" s="1"/>
  <c r="A587" i="60" s="1"/>
  <c r="BT575" i="60"/>
  <c r="A567" i="60"/>
  <c r="A566" i="60"/>
  <c r="A565" i="60"/>
  <c r="BT548" i="60"/>
  <c r="BT547" i="60"/>
  <c r="BT546" i="60"/>
  <c r="A538" i="60"/>
  <c r="A537" i="60"/>
  <c r="A536" i="60"/>
  <c r="BT522" i="60"/>
  <c r="BT521" i="60"/>
  <c r="BT520" i="60"/>
  <c r="BT519" i="60"/>
  <c r="A511" i="60"/>
  <c r="A510" i="60"/>
  <c r="A509" i="60"/>
  <c r="BT496" i="60"/>
  <c r="BT495" i="60"/>
  <c r="A487" i="60"/>
  <c r="A486" i="60"/>
  <c r="A485" i="60"/>
  <c r="BT476" i="60"/>
  <c r="A468" i="60"/>
  <c r="A467" i="60"/>
  <c r="A466" i="60"/>
  <c r="BT453" i="60"/>
  <c r="A445" i="60"/>
  <c r="A444" i="60"/>
  <c r="A443" i="60"/>
  <c r="BT435" i="60"/>
  <c r="BT434" i="60"/>
  <c r="A426" i="60"/>
  <c r="A425" i="60"/>
  <c r="A424" i="60"/>
  <c r="BT421" i="60"/>
  <c r="BT417" i="60"/>
  <c r="BT416" i="60"/>
  <c r="BT415" i="60"/>
  <c r="BT414" i="60"/>
  <c r="BT413" i="60"/>
  <c r="BT412" i="60"/>
  <c r="BT411" i="60"/>
  <c r="BT410" i="60"/>
  <c r="BT409" i="60"/>
  <c r="BT408" i="60"/>
  <c r="BT407" i="60"/>
  <c r="A408" i="60"/>
  <c r="A409" i="60" s="1"/>
  <c r="A410" i="60" s="1"/>
  <c r="BT406" i="60"/>
  <c r="A398" i="60"/>
  <c r="A397" i="60"/>
  <c r="A396" i="60"/>
  <c r="BT383" i="60"/>
  <c r="BT382" i="60"/>
  <c r="BT381" i="60"/>
  <c r="BT380" i="60"/>
  <c r="A372" i="60"/>
  <c r="A371" i="60"/>
  <c r="A370" i="60"/>
  <c r="BT363" i="60"/>
  <c r="BT362" i="60"/>
  <c r="BT361" i="60"/>
  <c r="BT360" i="60"/>
  <c r="BT359" i="60"/>
  <c r="BT358" i="60"/>
  <c r="BT357" i="60"/>
  <c r="BT356" i="60"/>
  <c r="BT355" i="60"/>
  <c r="BT354" i="60"/>
  <c r="BT353" i="60"/>
  <c r="A345" i="60"/>
  <c r="A344" i="60"/>
  <c r="A343" i="60"/>
  <c r="BT331" i="60"/>
  <c r="BT329" i="60"/>
  <c r="BT328" i="60"/>
  <c r="A320" i="60"/>
  <c r="A319" i="60"/>
  <c r="A318" i="60"/>
  <c r="BT315" i="60"/>
  <c r="BT310" i="60"/>
  <c r="BT309" i="60"/>
  <c r="BT308" i="60"/>
  <c r="BT307" i="60"/>
  <c r="A307" i="60"/>
  <c r="A308" i="60" s="1"/>
  <c r="A309" i="60" s="1"/>
  <c r="A310" i="60" s="1"/>
  <c r="BT306" i="60"/>
  <c r="A298" i="60"/>
  <c r="A297" i="60"/>
  <c r="A296" i="60"/>
  <c r="BT290" i="60"/>
  <c r="BT289" i="60"/>
  <c r="BT288" i="60"/>
  <c r="BT287" i="60"/>
  <c r="BT286" i="60"/>
  <c r="BT285" i="60"/>
  <c r="BT284" i="60"/>
  <c r="BT283" i="60"/>
  <c r="BT282" i="60"/>
  <c r="BT281" i="60"/>
  <c r="A273" i="60"/>
  <c r="A272" i="60"/>
  <c r="A271" i="60"/>
  <c r="BT268" i="60"/>
  <c r="BT264" i="60"/>
  <c r="BT263" i="60"/>
  <c r="BT262" i="60"/>
  <c r="BT261" i="60"/>
  <c r="BT260" i="60"/>
  <c r="BT259" i="60"/>
  <c r="BT258" i="60"/>
  <c r="BT257" i="60"/>
  <c r="BT256" i="60"/>
  <c r="BT255" i="60"/>
  <c r="A247" i="60"/>
  <c r="A246" i="60"/>
  <c r="A245" i="60"/>
  <c r="BT242" i="60"/>
  <c r="BT238" i="60"/>
  <c r="BT237" i="60"/>
  <c r="BT236" i="60"/>
  <c r="A236" i="60"/>
  <c r="A237" i="60" s="1"/>
  <c r="A238" i="60" s="1"/>
  <c r="BT235" i="60"/>
  <c r="A227" i="60"/>
  <c r="A226" i="60"/>
  <c r="A225" i="60"/>
  <c r="BT222" i="60"/>
  <c r="BT213" i="60"/>
  <c r="BT212" i="60"/>
  <c r="BT211" i="60"/>
  <c r="BT210" i="60"/>
  <c r="A202" i="60"/>
  <c r="A201" i="60"/>
  <c r="A200" i="60"/>
  <c r="BT197" i="60"/>
  <c r="BT189" i="60"/>
  <c r="A181" i="60"/>
  <c r="A180" i="60"/>
  <c r="A179" i="60"/>
  <c r="BT176" i="60"/>
  <c r="BT173" i="60"/>
  <c r="BT172" i="60"/>
  <c r="BT171" i="60"/>
  <c r="BT170" i="60"/>
  <c r="BT169" i="60"/>
  <c r="A170" i="60"/>
  <c r="BT168" i="60"/>
  <c r="A160" i="60"/>
  <c r="A159" i="60"/>
  <c r="A158" i="60"/>
  <c r="BT155" i="60"/>
  <c r="BT148" i="60"/>
  <c r="BT147" i="60"/>
  <c r="BT146" i="60"/>
  <c r="BT145" i="60"/>
  <c r="BT144" i="60"/>
  <c r="BT143" i="60"/>
  <c r="A145" i="60"/>
  <c r="A146" i="60" s="1"/>
  <c r="A147" i="60" s="1"/>
  <c r="A135" i="60"/>
  <c r="A134" i="60"/>
  <c r="A133" i="60"/>
  <c r="BT122" i="60"/>
  <c r="BT121" i="60"/>
  <c r="BT120" i="60"/>
  <c r="BT119" i="60"/>
  <c r="BT118" i="60"/>
  <c r="A119" i="60"/>
  <c r="A120" i="60" s="1"/>
  <c r="A121" i="60" s="1"/>
  <c r="A122" i="60" s="1"/>
  <c r="A123" i="60" s="1"/>
  <c r="A110" i="60"/>
  <c r="A109" i="60"/>
  <c r="A108" i="60"/>
  <c r="BT105" i="60"/>
  <c r="BT104" i="60"/>
  <c r="BT103" i="60"/>
  <c r="BT102" i="60"/>
  <c r="BT101" i="60"/>
  <c r="BT100" i="60"/>
  <c r="BT99" i="60"/>
  <c r="BT98" i="60"/>
  <c r="A98" i="60"/>
  <c r="A99" i="60" s="1"/>
  <c r="A100" i="60" s="1"/>
  <c r="A101" i="60" s="1"/>
  <c r="A102" i="60" s="1"/>
  <c r="A103" i="60" s="1"/>
  <c r="BT97" i="60"/>
  <c r="A89" i="60"/>
  <c r="A88" i="60"/>
  <c r="A87" i="60"/>
  <c r="BT82" i="60"/>
  <c r="BT81" i="60"/>
  <c r="BT80" i="60"/>
  <c r="A80" i="60"/>
  <c r="A81" i="60" s="1"/>
  <c r="A82" i="60" s="1"/>
  <c r="BT79" i="60"/>
  <c r="A71" i="60"/>
  <c r="A70" i="60"/>
  <c r="A69" i="60"/>
  <c r="BT62" i="60"/>
  <c r="BT61" i="60"/>
  <c r="BT60" i="60"/>
  <c r="BT59" i="60"/>
  <c r="BT58" i="60"/>
  <c r="BT57" i="60"/>
  <c r="A49" i="60"/>
  <c r="A48" i="60"/>
  <c r="A47" i="60"/>
  <c r="BT44" i="60"/>
  <c r="BT43" i="60"/>
  <c r="BT42" i="60"/>
  <c r="BT41" i="60"/>
  <c r="BT40" i="60"/>
  <c r="BT39" i="60"/>
  <c r="BT38" i="60"/>
  <c r="BT37" i="60"/>
  <c r="BT36" i="60"/>
  <c r="BT35" i="60"/>
  <c r="A35" i="60"/>
  <c r="A36" i="60" s="1"/>
  <c r="A37" i="60" s="1"/>
  <c r="BT34" i="60"/>
  <c r="A26" i="60"/>
  <c r="A25" i="60"/>
  <c r="A24" i="60"/>
  <c r="BT21" i="60"/>
  <c r="BL21" i="60"/>
  <c r="BM21" i="60" s="1"/>
  <c r="BT17" i="60"/>
  <c r="BL17" i="60"/>
  <c r="BM17" i="60" s="1"/>
  <c r="BT16" i="60"/>
  <c r="BT15" i="60"/>
  <c r="BL15" i="60"/>
  <c r="BM15" i="60" s="1"/>
  <c r="BT14" i="60"/>
  <c r="BT13" i="60"/>
  <c r="A13" i="60"/>
  <c r="A14" i="60" s="1"/>
  <c r="A15" i="60" s="1"/>
  <c r="A16" i="60" s="1"/>
  <c r="A17" i="60" s="1"/>
  <c r="A18" i="60" s="1"/>
  <c r="A19" i="60" s="1"/>
  <c r="A20" i="60" s="1"/>
  <c r="A21" i="60" s="1"/>
  <c r="BT12" i="60"/>
  <c r="A604" i="60" l="1"/>
  <c r="A239" i="60"/>
  <c r="A240" i="60" s="1"/>
  <c r="A241" i="60" s="1"/>
  <c r="A242" i="60" s="1"/>
  <c r="A148" i="60"/>
  <c r="A171" i="60"/>
  <c r="A411" i="60"/>
  <c r="A412" i="60" s="1"/>
  <c r="A413" i="60" s="1"/>
  <c r="A414" i="60" s="1"/>
  <c r="A415" i="60" s="1"/>
  <c r="A416" i="60" s="1"/>
  <c r="A417" i="60" s="1"/>
  <c r="A418" i="60" s="1"/>
  <c r="A419" i="60" s="1"/>
  <c r="A420" i="60" s="1"/>
  <c r="A421" i="60" s="1"/>
  <c r="A104" i="60"/>
  <c r="A105" i="60" s="1"/>
  <c r="A311" i="60"/>
  <c r="A312" i="60" s="1"/>
  <c r="A313" i="60" s="1"/>
  <c r="A314" i="60" s="1"/>
  <c r="A315" i="60" s="1"/>
  <c r="A38" i="60"/>
  <c r="A39" i="60" s="1"/>
  <c r="A40" i="60" s="1"/>
  <c r="A41" i="60" s="1"/>
  <c r="A42" i="60" s="1"/>
  <c r="A43" i="60" s="1"/>
  <c r="A44" i="60" s="1"/>
  <c r="A650" i="60"/>
  <c r="A651" i="60" s="1"/>
  <c r="A652" i="60" s="1"/>
  <c r="A653" i="60" s="1"/>
  <c r="A654" i="60" s="1"/>
  <c r="A655" i="60" s="1"/>
  <c r="A656" i="60" s="1"/>
  <c r="A657" i="60" s="1"/>
  <c r="A658" i="60" s="1"/>
  <c r="A605" i="60"/>
  <c r="A124" i="60"/>
  <c r="A127" i="60" s="1"/>
  <c r="A588" i="60"/>
  <c r="A589" i="60" s="1"/>
  <c r="A809" i="60"/>
  <c r="A810" i="60" s="1"/>
  <c r="A785" i="60"/>
  <c r="A547" i="60"/>
  <c r="A548" i="60" s="1"/>
  <c r="A549" i="60" s="1"/>
  <c r="A550" i="60" s="1"/>
  <c r="A551" i="60" s="1"/>
  <c r="A552" i="60" s="1"/>
  <c r="A553" i="60" s="1"/>
  <c r="A554" i="60" s="1"/>
  <c r="A555" i="60" s="1"/>
  <c r="A694" i="60"/>
  <c r="A719" i="60"/>
  <c r="A720" i="60" s="1"/>
  <c r="BL714" i="60"/>
  <c r="BM714" i="60" s="1"/>
  <c r="BL784" i="60"/>
  <c r="BM784" i="60" s="1"/>
  <c r="BL213" i="60"/>
  <c r="BM213" i="60" s="1"/>
  <c r="BL367" i="60"/>
  <c r="BM367" i="60" s="1"/>
  <c r="BL687" i="60"/>
  <c r="BM687" i="60" s="1"/>
  <c r="BL713" i="60"/>
  <c r="BM713" i="60" s="1"/>
  <c r="BL578" i="60"/>
  <c r="BM578" i="60" s="1"/>
  <c r="BL16" i="60"/>
  <c r="BM16" i="60" s="1"/>
  <c r="BL262" i="60"/>
  <c r="BM262" i="60" s="1"/>
  <c r="BL282" i="60"/>
  <c r="BM282" i="60" s="1"/>
  <c r="BL308" i="60"/>
  <c r="BM308" i="60" s="1"/>
  <c r="BL586" i="60"/>
  <c r="BM586" i="60" s="1"/>
  <c r="BL306" i="60"/>
  <c r="BM306" i="60" s="1"/>
  <c r="BL307" i="60"/>
  <c r="BM307" i="60" s="1"/>
  <c r="BL810" i="60"/>
  <c r="BM810" i="60" s="1"/>
  <c r="BL260" i="60"/>
  <c r="BM260" i="60" s="1"/>
  <c r="BL631" i="60"/>
  <c r="BM631" i="60" s="1"/>
  <c r="BL649" i="60"/>
  <c r="BM649" i="60" s="1"/>
  <c r="BL780" i="60"/>
  <c r="BM780" i="60" s="1"/>
  <c r="BL34" i="60"/>
  <c r="BM34" i="60" s="1"/>
  <c r="BL172" i="60"/>
  <c r="BM172" i="60" s="1"/>
  <c r="BL259" i="60"/>
  <c r="BM259" i="60" s="1"/>
  <c r="BL289" i="60"/>
  <c r="BL35" i="60"/>
  <c r="BM35" i="60" s="1"/>
  <c r="BL690" i="60"/>
  <c r="BM690" i="60" s="1"/>
  <c r="BL496" i="60"/>
  <c r="BM496" i="60" s="1"/>
  <c r="BL189" i="60"/>
  <c r="BM189" i="60" s="1"/>
  <c r="BL406" i="60"/>
  <c r="BM406" i="60" s="1"/>
  <c r="BL495" i="60"/>
  <c r="BM495" i="60" s="1"/>
  <c r="BL744" i="60"/>
  <c r="BM744" i="60" s="1"/>
  <c r="BL143" i="60"/>
  <c r="BM143" i="60" s="1"/>
  <c r="BL720" i="60"/>
  <c r="BM720" i="60" s="1"/>
  <c r="BL693" i="60"/>
  <c r="BM693" i="60" s="1"/>
  <c r="BL328" i="60"/>
  <c r="BM328" i="60" s="1"/>
  <c r="BL222" i="60"/>
  <c r="BM222" i="60" s="1"/>
  <c r="BL605" i="60"/>
  <c r="BM605" i="60" s="1"/>
  <c r="BL823" i="60"/>
  <c r="BM823" i="60" s="1"/>
  <c r="BL97" i="60"/>
  <c r="BM97" i="60" s="1"/>
  <c r="BL284" i="60"/>
  <c r="BM284" i="60" s="1"/>
  <c r="BL576" i="60"/>
  <c r="BM576" i="60" s="1"/>
  <c r="BL168" i="60"/>
  <c r="BM168" i="60" s="1"/>
  <c r="BL382" i="60"/>
  <c r="BM382" i="60" s="1"/>
  <c r="BL654" i="60"/>
  <c r="BM654" i="60" s="1"/>
  <c r="BL781" i="60"/>
  <c r="BM781" i="60" s="1"/>
  <c r="BL290" i="60"/>
  <c r="BL584" i="60"/>
  <c r="BM584" i="60" s="1"/>
  <c r="BL606" i="60"/>
  <c r="BM606" i="60" s="1"/>
  <c r="BL197" i="60"/>
  <c r="BM197" i="60" s="1"/>
  <c r="BL102" i="60"/>
  <c r="BM102" i="60" s="1"/>
  <c r="BL169" i="60"/>
  <c r="BM169" i="60" s="1"/>
  <c r="BL602" i="60"/>
  <c r="BM602" i="60" s="1"/>
  <c r="BL691" i="60"/>
  <c r="BM691" i="60" s="1"/>
  <c r="BL238" i="60"/>
  <c r="BM238" i="60" s="1"/>
  <c r="BL579" i="60"/>
  <c r="BM579" i="60" s="1"/>
  <c r="BL580" i="60"/>
  <c r="BM580" i="60" s="1"/>
  <c r="BL147" i="60"/>
  <c r="BM147" i="60" s="1"/>
  <c r="BL79" i="60"/>
  <c r="BM79" i="60" s="1"/>
  <c r="BL257" i="60"/>
  <c r="BM257" i="60" s="1"/>
  <c r="BL581" i="60"/>
  <c r="BM581" i="60" s="1"/>
  <c r="BL547" i="60"/>
  <c r="BM547" i="60" s="1"/>
  <c r="BL211" i="60"/>
  <c r="BM211" i="60" s="1"/>
  <c r="BL256" i="60"/>
  <c r="BM256" i="60" s="1"/>
  <c r="BL242" i="60"/>
  <c r="BM242" i="60" s="1"/>
  <c r="BL647" i="60"/>
  <c r="BM647" i="60" s="1"/>
  <c r="BL658" i="60"/>
  <c r="BM658" i="60" s="1"/>
  <c r="BL715" i="60"/>
  <c r="BM715" i="60" s="1"/>
  <c r="BL604" i="60"/>
  <c r="BM604" i="60" s="1"/>
  <c r="BL627" i="60"/>
  <c r="BM627" i="60" s="1"/>
  <c r="BL807" i="60"/>
  <c r="BM807" i="60" s="1"/>
  <c r="BL628" i="60"/>
  <c r="BM628" i="60" s="1"/>
  <c r="BL692" i="60"/>
  <c r="BM692" i="60" s="1"/>
  <c r="BL497" i="60"/>
  <c r="BM497" i="60" s="1"/>
  <c r="BL650" i="60"/>
  <c r="BM650" i="60" s="1"/>
  <c r="BL173" i="60"/>
  <c r="BM173" i="60" s="1"/>
  <c r="BL12" i="60"/>
  <c r="BM12" i="60" s="1"/>
  <c r="BL80" i="60"/>
  <c r="BM80" i="60" s="1"/>
  <c r="BL235" i="60"/>
  <c r="BM235" i="60" s="1"/>
  <c r="BL236" i="60"/>
  <c r="BM236" i="60" s="1"/>
  <c r="BL36" i="60"/>
  <c r="BM36" i="60" s="1"/>
  <c r="BL82" i="60"/>
  <c r="BM82" i="60" s="1"/>
  <c r="BL285" i="60"/>
  <c r="BM285" i="60" s="1"/>
  <c r="BL57" i="60"/>
  <c r="BM57" i="60" s="1"/>
  <c r="BL44" i="60"/>
  <c r="BM44" i="60" s="1"/>
  <c r="BL99" i="60"/>
  <c r="BM99" i="60" s="1"/>
  <c r="BL122" i="60"/>
  <c r="BM122" i="60" s="1"/>
  <c r="BL281" i="60"/>
  <c r="BM281" i="60" s="1"/>
  <c r="BL435" i="60"/>
  <c r="BM435" i="60" s="1"/>
  <c r="BL519" i="60"/>
  <c r="BM519" i="60" s="1"/>
  <c r="BL697" i="60"/>
  <c r="BM697" i="60" s="1"/>
  <c r="BL261" i="60"/>
  <c r="BM261" i="60" s="1"/>
  <c r="BL381" i="60"/>
  <c r="BM381" i="60" s="1"/>
  <c r="BL453" i="60"/>
  <c r="BM453" i="60" s="1"/>
  <c r="BL548" i="60"/>
  <c r="BM548" i="60" s="1"/>
  <c r="BL575" i="60"/>
  <c r="BM575" i="60" s="1"/>
  <c r="BL585" i="60"/>
  <c r="BM585" i="60" s="1"/>
  <c r="BL589" i="60"/>
  <c r="BM589" i="60" s="1"/>
  <c r="BL672" i="60"/>
  <c r="BM672" i="60" s="1"/>
  <c r="BL688" i="60"/>
  <c r="BM688" i="60" s="1"/>
  <c r="BL407" i="60"/>
  <c r="BM407" i="60" s="1"/>
  <c r="BL546" i="60"/>
  <c r="BM546" i="60" s="1"/>
  <c r="BL383" i="60"/>
  <c r="BM383" i="60" s="1"/>
  <c r="BL716" i="60"/>
  <c r="BM716" i="60" s="1"/>
  <c r="BL726" i="60"/>
  <c r="BM726" i="60" s="1"/>
  <c r="BL310" i="60"/>
  <c r="BM310" i="60" s="1"/>
  <c r="BL408" i="60"/>
  <c r="BM408" i="60" s="1"/>
  <c r="BL421" i="60"/>
  <c r="BM421" i="60" s="1"/>
  <c r="BL656" i="60"/>
  <c r="BM656" i="60" s="1"/>
  <c r="BL710" i="60"/>
  <c r="BM710" i="60" s="1"/>
  <c r="BL723" i="60"/>
  <c r="BM723" i="60" s="1"/>
  <c r="BL626" i="60"/>
  <c r="BM626" i="60" s="1"/>
  <c r="BL380" i="60"/>
  <c r="BM380" i="60" s="1"/>
  <c r="BL520" i="60"/>
  <c r="BM520" i="60" s="1"/>
  <c r="BL786" i="60"/>
  <c r="BM786" i="60" s="1"/>
  <c r="BL603" i="60"/>
  <c r="BM603" i="60" s="1"/>
  <c r="BL258" i="60"/>
  <c r="BM258" i="60" s="1"/>
  <c r="BL415" i="60"/>
  <c r="BM415" i="60" s="1"/>
  <c r="BL652" i="60"/>
  <c r="BM652" i="60" s="1"/>
  <c r="BL782" i="60"/>
  <c r="BM782" i="60" s="1"/>
  <c r="BL62" i="60"/>
  <c r="BM62" i="60" s="1"/>
  <c r="BL100" i="60"/>
  <c r="BM100" i="60" s="1"/>
  <c r="BL105" i="60"/>
  <c r="BM105" i="60" s="1"/>
  <c r="BL101" i="60"/>
  <c r="BM101" i="60" s="1"/>
  <c r="BL37" i="60"/>
  <c r="BM37" i="60" s="1"/>
  <c r="BL38" i="60"/>
  <c r="BM38" i="60" s="1"/>
  <c r="BL13" i="60"/>
  <c r="BM13" i="60" s="1"/>
  <c r="BL41" i="60"/>
  <c r="BM41" i="60" s="1"/>
  <c r="BL59" i="60"/>
  <c r="BM59" i="60" s="1"/>
  <c r="BL120" i="60"/>
  <c r="BM120" i="60" s="1"/>
  <c r="BL39" i="60"/>
  <c r="BM39" i="60" s="1"/>
  <c r="BL60" i="60"/>
  <c r="BM60" i="60" s="1"/>
  <c r="BL61" i="60"/>
  <c r="BM61" i="60" s="1"/>
  <c r="BL103" i="60"/>
  <c r="BM103" i="60" s="1"/>
  <c r="BL42" i="60"/>
  <c r="BM42" i="60" s="1"/>
  <c r="BL104" i="60"/>
  <c r="BM104" i="60" s="1"/>
  <c r="BL43" i="60"/>
  <c r="BM43" i="60" s="1"/>
  <c r="BL81" i="60"/>
  <c r="BM81" i="60" s="1"/>
  <c r="BL40" i="60"/>
  <c r="BM40" i="60" s="1"/>
  <c r="BL98" i="60"/>
  <c r="BM98" i="60" s="1"/>
  <c r="BL14" i="60"/>
  <c r="BM14" i="60" s="1"/>
  <c r="BL119" i="60"/>
  <c r="BM119" i="60" s="1"/>
  <c r="BL58" i="60"/>
  <c r="BM58" i="60" s="1"/>
  <c r="BL118" i="60"/>
  <c r="BM118" i="60" s="1"/>
  <c r="BL144" i="60"/>
  <c r="BM144" i="60" s="1"/>
  <c r="BL171" i="60"/>
  <c r="BM171" i="60" s="1"/>
  <c r="BL121" i="60"/>
  <c r="BM121" i="60" s="1"/>
  <c r="BL170" i="60"/>
  <c r="BM170" i="60" s="1"/>
  <c r="BL145" i="60"/>
  <c r="BM145" i="60" s="1"/>
  <c r="BL146" i="60"/>
  <c r="BM146" i="60" s="1"/>
  <c r="BL268" i="60"/>
  <c r="BM268" i="60" s="1"/>
  <c r="BL176" i="60"/>
  <c r="BM176" i="60" s="1"/>
  <c r="BL237" i="60"/>
  <c r="BM237" i="60" s="1"/>
  <c r="BL283" i="60"/>
  <c r="BM283" i="60" s="1"/>
  <c r="BL212" i="60"/>
  <c r="BM212" i="60" s="1"/>
  <c r="BL255" i="60"/>
  <c r="BM255" i="60" s="1"/>
  <c r="BL263" i="60"/>
  <c r="BM263" i="60" s="1"/>
  <c r="BL210" i="60"/>
  <c r="BM210" i="60" s="1"/>
  <c r="BL264" i="60"/>
  <c r="BM264" i="60" s="1"/>
  <c r="BL353" i="60"/>
  <c r="BM353" i="60" s="1"/>
  <c r="BL354" i="60"/>
  <c r="BM354" i="60" s="1"/>
  <c r="BL309" i="60"/>
  <c r="BM309" i="60" s="1"/>
  <c r="BL360" i="60"/>
  <c r="BM360" i="60" s="1"/>
  <c r="BL357" i="60"/>
  <c r="BM357" i="60" s="1"/>
  <c r="BL363" i="60"/>
  <c r="BM363" i="60" s="1"/>
  <c r="BL359" i="60"/>
  <c r="BM359" i="60" s="1"/>
  <c r="BL288" i="60"/>
  <c r="BL355" i="60"/>
  <c r="BM355" i="60" s="1"/>
  <c r="BL356" i="60"/>
  <c r="BM356" i="60" s="1"/>
  <c r="BL361" i="60"/>
  <c r="BM361" i="60" s="1"/>
  <c r="BL362" i="60"/>
  <c r="BM362" i="60" s="1"/>
  <c r="BL286" i="60"/>
  <c r="BM286" i="60" s="1"/>
  <c r="BL287" i="60"/>
  <c r="BM287" i="60" s="1"/>
  <c r="BL315" i="60"/>
  <c r="BM315" i="60" s="1"/>
  <c r="BL358" i="60"/>
  <c r="BM358" i="60" s="1"/>
  <c r="BL329" i="60"/>
  <c r="BM329" i="60" s="1"/>
  <c r="BL331" i="60"/>
  <c r="BM331" i="60" s="1"/>
  <c r="BL417" i="60"/>
  <c r="BM417" i="60" s="1"/>
  <c r="BL409" i="60"/>
  <c r="BM409" i="60" s="1"/>
  <c r="BL416" i="60"/>
  <c r="BM416" i="60" s="1"/>
  <c r="BL411" i="60"/>
  <c r="BM411" i="60" s="1"/>
  <c r="BL412" i="60"/>
  <c r="BM412" i="60" s="1"/>
  <c r="BL414" i="60"/>
  <c r="BM414" i="60" s="1"/>
  <c r="BL410" i="60"/>
  <c r="BM410" i="60" s="1"/>
  <c r="BL413" i="60"/>
  <c r="BM413" i="60" s="1"/>
  <c r="BL434" i="60"/>
  <c r="BM434" i="60" s="1"/>
  <c r="BL476" i="60"/>
  <c r="BM476" i="60" s="1"/>
  <c r="BL521" i="60"/>
  <c r="BM521" i="60" s="1"/>
  <c r="BL522" i="60"/>
  <c r="BM522" i="60" s="1"/>
  <c r="BL582" i="60"/>
  <c r="BM582" i="60" s="1"/>
  <c r="BL583" i="60"/>
  <c r="BM583" i="60" s="1"/>
  <c r="BL440" i="60"/>
  <c r="BM440" i="60" s="1"/>
  <c r="BL498" i="60"/>
  <c r="BM498" i="60" s="1"/>
  <c r="BL499" i="60"/>
  <c r="BM499" i="60" s="1"/>
  <c r="BL625" i="60"/>
  <c r="BM625" i="60" s="1"/>
  <c r="BL629" i="60"/>
  <c r="BM629" i="60" s="1"/>
  <c r="BL651" i="60"/>
  <c r="BM651" i="60" s="1"/>
  <c r="BL632" i="60"/>
  <c r="BM632" i="60" s="1"/>
  <c r="BL293" i="60"/>
  <c r="BM293" i="60" s="1"/>
  <c r="BL648" i="60"/>
  <c r="BM648" i="60" s="1"/>
  <c r="BL689" i="60"/>
  <c r="BM689" i="60" s="1"/>
  <c r="BL630" i="60"/>
  <c r="BM630" i="60" s="1"/>
  <c r="BL653" i="60"/>
  <c r="BM653" i="60" s="1"/>
  <c r="BL657" i="60"/>
  <c r="BM657" i="60" s="1"/>
  <c r="BL686" i="60"/>
  <c r="BM686" i="60" s="1"/>
  <c r="BL655" i="60"/>
  <c r="BM655" i="60" s="1"/>
  <c r="BL685" i="60"/>
  <c r="BM685" i="60" s="1"/>
  <c r="BL711" i="60"/>
  <c r="BM711" i="60" s="1"/>
  <c r="BL712" i="60"/>
  <c r="BM712" i="60" s="1"/>
  <c r="BL719" i="60"/>
  <c r="BM719" i="60" s="1"/>
  <c r="BL717" i="60"/>
  <c r="BM717" i="60" s="1"/>
  <c r="BL721" i="60"/>
  <c r="BM721" i="60" s="1"/>
  <c r="BL739" i="60"/>
  <c r="BM739" i="60" s="1"/>
  <c r="BL740" i="60"/>
  <c r="BM740" i="60" s="1"/>
  <c r="BL741" i="60"/>
  <c r="BM741" i="60" s="1"/>
  <c r="BL757" i="60"/>
  <c r="BM757" i="60" s="1"/>
  <c r="BL758" i="60"/>
  <c r="BM758" i="60" s="1"/>
  <c r="BL759" i="60"/>
  <c r="BM759" i="60" s="1"/>
  <c r="BL783" i="60"/>
  <c r="BM783" i="60" s="1"/>
  <c r="BL785" i="60"/>
  <c r="BM785" i="60" s="1"/>
  <c r="BL806" i="60"/>
  <c r="BM806" i="60" s="1"/>
  <c r="A556" i="60" l="1"/>
  <c r="A125" i="60"/>
  <c r="A128" i="60" s="1"/>
  <c r="A126" i="60"/>
  <c r="A721" i="60"/>
  <c r="A722" i="60" s="1"/>
  <c r="A723" i="60" s="1"/>
  <c r="A724" i="60" s="1"/>
  <c r="A725" i="60" s="1"/>
  <c r="A726" i="60" s="1"/>
  <c r="A455" i="60"/>
  <c r="A456" i="60" s="1"/>
  <c r="A457" i="60" s="1"/>
  <c r="A458" i="60" s="1"/>
  <c r="A459" i="60" s="1"/>
  <c r="A460" i="60" s="1"/>
  <c r="A461" i="60" s="1"/>
  <c r="A462" i="60" s="1"/>
  <c r="A463" i="60" s="1"/>
  <c r="A149" i="60"/>
  <c r="A150" i="60" s="1"/>
  <c r="A151" i="60" s="1"/>
  <c r="A152" i="60" s="1"/>
  <c r="A153" i="60" s="1"/>
  <c r="A154" i="60" s="1"/>
  <c r="A155" i="60" s="1"/>
  <c r="A172" i="60"/>
  <c r="A173" i="60" s="1"/>
  <c r="A174" i="60" s="1"/>
  <c r="A175" i="60" s="1"/>
  <c r="A176" i="60" s="1"/>
  <c r="A606" i="60"/>
  <c r="A695" i="60"/>
  <c r="A696" i="60" s="1"/>
  <c r="A697" i="60" s="1"/>
  <c r="A786" i="60"/>
  <c r="A557" i="60" l="1"/>
  <c r="A607" i="60"/>
  <c r="A608" i="60" s="1"/>
  <c r="A609" i="60" s="1"/>
  <c r="A610" i="60" s="1"/>
  <c r="A611" i="60" s="1"/>
  <c r="A612" i="60" s="1"/>
  <c r="A787" i="60"/>
  <c r="A788" i="60" s="1"/>
  <c r="A789" i="60" s="1"/>
  <c r="A790" i="60" s="1"/>
  <c r="A791" i="60" s="1"/>
  <c r="A792" i="60" s="1"/>
  <c r="A793" i="60" s="1"/>
  <c r="A558" i="60" l="1"/>
  <c r="A559" i="60" s="1"/>
  <c r="A560" i="60" s="1"/>
  <c r="A561" i="60" s="1"/>
  <c r="A562" i="60" s="1"/>
  <c r="BR826" i="60" l="1"/>
  <c r="BO785" i="60" l="1"/>
  <c r="BS785" i="60" s="1"/>
  <c r="BO780" i="60"/>
  <c r="BS780" i="60" s="1"/>
  <c r="BO330" i="60" l="1"/>
  <c r="BS330" i="60" s="1"/>
  <c r="BO506" i="60" l="1"/>
  <c r="BS506" i="60" s="1"/>
  <c r="BG826" i="60"/>
  <c r="BO315" i="60" l="1"/>
  <c r="BS315" i="60" s="1"/>
  <c r="BO505" i="60"/>
  <c r="BS505" i="60" s="1"/>
  <c r="BO393" i="60" l="1"/>
  <c r="BS393" i="60" s="1"/>
  <c r="BO440" i="60"/>
  <c r="BS440" i="60" s="1"/>
  <c r="BO439" i="60"/>
  <c r="BS439" i="60" s="1"/>
  <c r="BO438" i="60"/>
  <c r="BS438" i="60" s="1"/>
  <c r="BO687" i="60" l="1"/>
  <c r="BS687" i="60" s="1"/>
  <c r="BO146" i="60" l="1"/>
  <c r="BS146" i="60" s="1"/>
  <c r="BO726" i="60"/>
  <c r="BS726" i="60" s="1"/>
  <c r="BO740" i="60" l="1"/>
  <c r="BS740" i="60" s="1"/>
  <c r="BO64" i="60"/>
  <c r="BS64" i="60" s="1"/>
  <c r="BO37" i="60"/>
  <c r="BS37" i="60" s="1"/>
  <c r="BO14" i="60"/>
  <c r="BS14" i="60" s="1"/>
  <c r="BO121" i="60"/>
  <c r="BS121" i="60" s="1"/>
  <c r="BO17" i="60"/>
  <c r="BS17" i="60" s="1"/>
  <c r="BO715" i="60"/>
  <c r="BS715" i="60" s="1"/>
  <c r="BO365" i="60" l="1"/>
  <c r="BS365" i="60" s="1"/>
  <c r="BO41" i="60"/>
  <c r="BS41" i="60" s="1"/>
  <c r="BO256" i="60"/>
  <c r="BS256" i="60" s="1"/>
  <c r="BO354" i="60"/>
  <c r="BS354" i="60" s="1"/>
  <c r="BO60" i="60"/>
  <c r="BS60" i="60" s="1"/>
  <c r="BO760" i="60"/>
  <c r="BS760" i="60" s="1"/>
  <c r="BO382" i="60"/>
  <c r="BS382" i="60" s="1"/>
  <c r="BO172" i="60"/>
  <c r="BS172" i="60" s="1"/>
  <c r="BO35" i="60"/>
  <c r="BS35" i="60" s="1"/>
  <c r="BO806" i="60"/>
  <c r="BS806" i="60" s="1"/>
  <c r="BO587" i="60"/>
  <c r="BS587" i="60" s="1"/>
  <c r="BO97" i="60"/>
  <c r="BS97" i="60" s="1"/>
  <c r="BO714" i="60"/>
  <c r="BS714" i="60" s="1"/>
  <c r="BO16" i="60"/>
  <c r="BS16" i="60" s="1"/>
  <c r="BO290" i="60"/>
  <c r="BS290" i="60" s="1"/>
  <c r="BO606" i="60"/>
  <c r="BS606" i="60" s="1"/>
  <c r="BO13" i="60"/>
  <c r="BS13" i="60" s="1"/>
  <c r="BO409" i="60"/>
  <c r="BS409" i="60" s="1"/>
  <c r="BO40" i="60"/>
  <c r="BS40" i="60" s="1"/>
  <c r="BO741" i="60"/>
  <c r="BS741" i="60" s="1"/>
  <c r="BO38" i="60"/>
  <c r="BS38" i="60" s="1"/>
  <c r="BO218" i="60"/>
  <c r="BS218" i="60" s="1"/>
  <c r="BO104" i="60"/>
  <c r="BS104" i="60" s="1"/>
  <c r="BO807" i="60"/>
  <c r="BS807" i="60" s="1"/>
  <c r="BO170" i="60"/>
  <c r="BS170" i="60" s="1"/>
  <c r="BO627" i="60"/>
  <c r="BS627" i="60" s="1"/>
  <c r="BO260" i="60"/>
  <c r="BS260" i="60" s="1"/>
  <c r="BO59" i="60"/>
  <c r="BS59" i="60" s="1"/>
  <c r="BO576" i="60"/>
  <c r="BS576" i="60" s="1"/>
  <c r="BO39" i="60"/>
  <c r="BS39" i="60" s="1"/>
  <c r="BO407" i="60"/>
  <c r="BS407" i="60" s="1"/>
  <c r="BO81" i="60"/>
  <c r="BS81" i="60" s="1"/>
  <c r="BO722" i="60"/>
  <c r="BS722" i="60" s="1"/>
  <c r="BO61" i="60"/>
  <c r="BS61" i="60" s="1"/>
  <c r="BO36" i="60"/>
  <c r="BS36" i="60" s="1"/>
  <c r="BO215" i="60"/>
  <c r="BS215" i="60" s="1"/>
  <c r="BO58" i="60"/>
  <c r="BS58" i="60" s="1"/>
  <c r="BO781" i="60" l="1"/>
  <c r="BS781" i="60" s="1"/>
  <c r="BO628" i="60"/>
  <c r="BS628" i="60" s="1"/>
  <c r="BO34" i="60"/>
  <c r="BS34" i="60" s="1"/>
  <c r="BO43" i="60"/>
  <c r="BS43" i="60" s="1"/>
  <c r="BO414" i="60"/>
  <c r="BS414" i="60" s="1"/>
  <c r="BO308" i="60"/>
  <c r="BS308" i="60" s="1"/>
  <c r="BO79" i="60"/>
  <c r="BS79" i="60" s="1"/>
  <c r="BO236" i="60"/>
  <c r="BS236" i="60" s="1"/>
  <c r="BO713" i="60"/>
  <c r="BS713" i="60" s="1"/>
  <c r="BO761" i="60"/>
  <c r="BS761" i="60" s="1"/>
  <c r="BO332" i="60"/>
  <c r="BS332" i="60" s="1"/>
  <c r="BO123" i="60"/>
  <c r="BS123" i="60" s="1"/>
  <c r="BO63" i="60"/>
  <c r="BS63" i="60" s="1"/>
  <c r="BO743" i="60"/>
  <c r="BS743" i="60" s="1"/>
  <c r="BO808" i="60"/>
  <c r="BS808" i="60" s="1"/>
  <c r="BO259" i="60"/>
  <c r="BS259" i="60" s="1"/>
  <c r="BO266" i="60"/>
  <c r="BS266" i="60" s="1"/>
  <c r="BO823" i="60"/>
  <c r="BS823" i="60" s="1"/>
  <c r="BO625" i="60" l="1"/>
  <c r="BS625" i="60" s="1"/>
  <c r="BO649" i="60"/>
  <c r="BS649" i="60" s="1"/>
  <c r="BO255" i="60"/>
  <c r="BS255" i="60" s="1"/>
  <c r="BO235" i="60"/>
  <c r="BS235" i="60" s="1"/>
  <c r="BO57" i="60"/>
  <c r="BS57" i="60" s="1"/>
  <c r="BO197" i="60"/>
  <c r="BS197" i="60" s="1"/>
  <c r="BO12" i="60"/>
  <c r="BS12" i="60" s="1"/>
  <c r="BO739" i="60" l="1"/>
  <c r="BS739" i="60" s="1"/>
  <c r="BO265" i="60" l="1"/>
  <c r="BS265" i="60" s="1"/>
  <c r="BO498" i="60" l="1"/>
  <c r="BS498" i="60" s="1"/>
  <c r="BO20" i="60"/>
  <c r="BS20" i="60" s="1"/>
  <c r="BO288" i="60" l="1"/>
  <c r="BS288" i="60" s="1"/>
  <c r="BO435" i="60"/>
  <c r="BS435" i="60" s="1"/>
  <c r="BO585" i="60"/>
  <c r="BS585" i="60" s="1"/>
  <c r="BO149" i="60"/>
  <c r="BS149" i="60" s="1"/>
  <c r="BO497" i="60"/>
  <c r="BS497" i="60" s="1"/>
  <c r="BO782" i="60"/>
  <c r="BS782" i="60" s="1"/>
  <c r="BO437" i="60" l="1"/>
  <c r="BS437" i="60" s="1"/>
  <c r="BO787" i="60"/>
  <c r="BS787" i="60" s="1"/>
  <c r="BO504" i="60"/>
  <c r="BS504" i="60" s="1"/>
  <c r="BO503" i="60"/>
  <c r="BS503" i="60" s="1"/>
  <c r="BO436" i="60"/>
  <c r="BS436" i="60" s="1"/>
  <c r="BO528" i="60"/>
  <c r="BS528" i="60" s="1"/>
  <c r="BO612" i="60"/>
  <c r="BS612" i="60" s="1"/>
  <c r="BO519" i="60"/>
  <c r="BS519" i="60" s="1"/>
  <c r="BO721" i="60"/>
  <c r="BS721" i="60" s="1"/>
  <c r="BO242" i="60"/>
  <c r="BS242" i="60" s="1"/>
  <c r="BO151" i="60"/>
  <c r="BS151" i="60" s="1"/>
  <c r="BO311" i="60"/>
  <c r="BS311" i="60" s="1"/>
  <c r="BO582" i="60"/>
  <c r="BS582" i="60" s="1"/>
  <c r="BO171" i="60"/>
  <c r="BS171" i="60" s="1"/>
  <c r="BO691" i="60"/>
  <c r="BS691" i="60" s="1"/>
  <c r="BO383" i="60"/>
  <c r="BS383" i="60" s="1"/>
  <c r="BO155" i="60"/>
  <c r="BS155" i="60" s="1"/>
  <c r="BO128" i="60"/>
  <c r="BS128" i="60" s="1"/>
  <c r="BO262" i="60"/>
  <c r="BS262" i="60" s="1"/>
  <c r="BO174" i="60"/>
  <c r="BS174" i="60" s="1"/>
  <c r="BO546" i="60"/>
  <c r="BS546" i="60" s="1"/>
  <c r="BO783" i="60"/>
  <c r="BS783" i="60" s="1"/>
  <c r="BO551" i="60" l="1"/>
  <c r="BS551" i="60" s="1"/>
  <c r="BO413" i="60"/>
  <c r="BS413" i="60" s="1"/>
  <c r="BO214" i="60"/>
  <c r="BS214" i="60" s="1"/>
  <c r="BO790" i="60"/>
  <c r="BS790" i="60" s="1"/>
  <c r="BO588" i="60"/>
  <c r="BS588" i="60" s="1"/>
  <c r="BO653" i="60"/>
  <c r="BS653" i="60" s="1"/>
  <c r="BO589" i="60"/>
  <c r="BS589" i="60" s="1"/>
  <c r="BO381" i="60"/>
  <c r="BS381" i="60" s="1"/>
  <c r="BO387" i="60"/>
  <c r="BS387" i="60" s="1"/>
  <c r="BO384" i="60"/>
  <c r="BS384" i="60" s="1"/>
  <c r="BO454" i="60"/>
  <c r="BS454" i="60" s="1"/>
  <c r="BO419" i="60"/>
  <c r="BS419" i="60" s="1"/>
  <c r="BO150" i="60"/>
  <c r="BS150" i="60" s="1"/>
  <c r="BO697" i="60"/>
  <c r="BS697" i="60" s="1"/>
  <c r="BO103" i="60"/>
  <c r="BS103" i="60" s="1"/>
  <c r="BO219" i="60"/>
  <c r="BS219" i="60" s="1"/>
  <c r="BO238" i="60"/>
  <c r="BS238" i="60" s="1"/>
  <c r="BO793" i="60"/>
  <c r="BS793" i="60" s="1"/>
  <c r="BO607" i="60"/>
  <c r="BS607" i="60" s="1"/>
  <c r="BO281" i="60"/>
  <c r="BS281" i="60" s="1"/>
  <c r="BO759" i="60"/>
  <c r="BS759" i="60" s="1"/>
  <c r="BO361" i="60"/>
  <c r="BS361" i="60" s="1"/>
  <c r="BO686" i="60"/>
  <c r="BS686" i="60" s="1"/>
  <c r="BO334" i="60"/>
  <c r="BS334" i="60" s="1"/>
  <c r="BO145" i="60"/>
  <c r="BS145" i="60" s="1"/>
  <c r="BO477" i="60"/>
  <c r="BS477" i="60" s="1"/>
  <c r="BO547" i="60"/>
  <c r="BS547" i="60" s="1"/>
  <c r="BO312" i="60"/>
  <c r="BS312" i="60" s="1"/>
  <c r="BO719" i="60"/>
  <c r="BS719" i="60" s="1"/>
  <c r="BO175" i="60"/>
  <c r="BS175" i="60" s="1"/>
  <c r="BO692" i="60"/>
  <c r="BS692" i="60" s="1"/>
  <c r="BO525" i="60"/>
  <c r="BS525" i="60" s="1"/>
  <c r="BO716" i="60"/>
  <c r="BS716" i="60" s="1"/>
  <c r="BO632" i="60"/>
  <c r="BS632" i="60" s="1"/>
  <c r="BO724" i="60"/>
  <c r="BS724" i="60" s="1"/>
  <c r="BO367" i="60"/>
  <c r="BS367" i="60" s="1"/>
  <c r="BO654" i="60"/>
  <c r="BS654" i="60" s="1"/>
  <c r="BO192" i="60"/>
  <c r="BS192" i="60" s="1"/>
  <c r="BO412" i="60"/>
  <c r="BS412" i="60" s="1"/>
  <c r="BO696" i="60"/>
  <c r="BS696" i="60" s="1"/>
  <c r="BO499" i="60"/>
  <c r="BS499" i="60" s="1"/>
  <c r="BO18" i="60"/>
  <c r="BS18" i="60" s="1"/>
  <c r="BO364" i="60"/>
  <c r="BS364" i="60" s="1"/>
  <c r="BO261" i="60"/>
  <c r="BS261" i="60" s="1"/>
  <c r="BO314" i="60"/>
  <c r="BS314" i="60" s="1"/>
  <c r="BO584" i="60"/>
  <c r="BS584" i="60" s="1"/>
  <c r="BO786" i="60"/>
  <c r="BS786" i="60" s="1"/>
  <c r="BO99" i="60"/>
  <c r="BS99" i="60" s="1"/>
  <c r="BO711" i="60"/>
  <c r="BS711" i="60" s="1"/>
  <c r="BO579" i="60"/>
  <c r="BS579" i="60" s="1"/>
  <c r="BO410" i="60"/>
  <c r="BS410" i="60" s="1"/>
  <c r="BO239" i="60"/>
  <c r="BS239" i="60" s="1"/>
  <c r="BO100" i="60"/>
  <c r="BS100" i="60" s="1"/>
  <c r="BO762" i="60"/>
  <c r="BS762" i="60" s="1"/>
  <c r="BO335" i="60"/>
  <c r="BS335" i="60" s="1"/>
  <c r="BO216" i="60"/>
  <c r="BS216" i="60" s="1"/>
  <c r="BO522" i="60"/>
  <c r="BS522" i="60" s="1"/>
  <c r="BO658" i="60"/>
  <c r="BS658" i="60" s="1"/>
  <c r="BO169" i="60"/>
  <c r="BS169" i="60" s="1"/>
  <c r="BO119" i="60"/>
  <c r="BS119" i="60" s="1"/>
  <c r="BO124" i="60"/>
  <c r="BS124" i="60" s="1"/>
  <c r="BO282" i="60"/>
  <c r="BS282" i="60" s="1"/>
  <c r="BO340" i="60"/>
  <c r="BS340" i="60" s="1"/>
  <c r="BO526" i="60"/>
  <c r="BS526" i="60" s="1"/>
  <c r="BO313" i="60"/>
  <c r="BS313" i="60" s="1"/>
  <c r="BO358" i="60"/>
  <c r="BS358" i="60" s="1"/>
  <c r="BO220" i="60"/>
  <c r="BS220" i="60" s="1"/>
  <c r="BO386" i="60"/>
  <c r="BS386" i="60" s="1"/>
  <c r="BO268" i="60"/>
  <c r="BS268" i="60" s="1"/>
  <c r="BO306" i="60"/>
  <c r="BS306" i="60" s="1"/>
  <c r="BO257" i="60"/>
  <c r="BS257" i="60" s="1"/>
  <c r="BO434" i="60"/>
  <c r="BS434" i="60" s="1"/>
  <c r="BO789" i="60"/>
  <c r="BS789" i="60" s="1"/>
  <c r="BO710" i="60"/>
  <c r="BS710" i="60" s="1"/>
  <c r="BO650" i="60" l="1"/>
  <c r="BS650" i="60" s="1"/>
  <c r="BO122" i="60"/>
  <c r="BS122" i="60" s="1"/>
  <c r="BO359" i="60"/>
  <c r="BS359" i="60" s="1"/>
  <c r="BO293" i="60"/>
  <c r="BS293" i="60" s="1"/>
  <c r="BO21" i="60"/>
  <c r="BS21" i="60" s="1"/>
  <c r="BO723" i="60"/>
  <c r="BS723" i="60" s="1"/>
  <c r="BO190" i="60"/>
  <c r="BS190" i="60" s="1"/>
  <c r="BO656" i="60"/>
  <c r="BS656" i="60" s="1"/>
  <c r="BO148" i="60"/>
  <c r="BS148" i="60" s="1"/>
  <c r="BO533" i="60"/>
  <c r="BS533" i="60" s="1"/>
  <c r="BO501" i="60"/>
  <c r="BS501" i="60" s="1"/>
  <c r="BO418" i="60"/>
  <c r="BS418" i="60" s="1"/>
  <c r="BO263" i="60"/>
  <c r="BS263" i="60" s="1"/>
  <c r="BO289" i="60"/>
  <c r="BS289" i="60" s="1"/>
  <c r="BO408" i="60"/>
  <c r="BS408" i="60" s="1"/>
  <c r="BO758" i="60"/>
  <c r="BS758" i="60" s="1"/>
  <c r="BO583" i="60"/>
  <c r="BS583" i="60" s="1"/>
  <c r="BO285" i="60"/>
  <c r="BS285" i="60" s="1"/>
  <c r="BO524" i="60"/>
  <c r="BS524" i="60" s="1"/>
  <c r="BO217" i="60"/>
  <c r="BS217" i="60" s="1"/>
  <c r="BO191" i="60"/>
  <c r="BS191" i="60" s="1"/>
  <c r="BO788" i="60"/>
  <c r="BS788" i="60" s="1"/>
  <c r="BO712" i="60"/>
  <c r="BS712" i="60" s="1"/>
  <c r="BO562" i="60"/>
  <c r="BS562" i="60" s="1"/>
  <c r="BO421" i="60"/>
  <c r="BS421" i="60" s="1"/>
  <c r="BO500" i="60"/>
  <c r="BS500" i="60" s="1"/>
  <c r="BO385" i="60"/>
  <c r="BS385" i="60" s="1"/>
  <c r="BO420" i="60"/>
  <c r="BS420" i="60" s="1"/>
  <c r="BO482" i="60"/>
  <c r="BS482" i="60" s="1"/>
  <c r="BO520" i="60"/>
  <c r="BS520" i="60" s="1"/>
  <c r="BO502" i="60"/>
  <c r="BS502" i="60" s="1"/>
  <c r="BO176" i="60"/>
  <c r="BS176" i="60" s="1"/>
  <c r="BO578" i="60"/>
  <c r="BS578" i="60" s="1"/>
  <c r="BO496" i="60"/>
  <c r="BS496" i="60" s="1"/>
  <c r="BO284" i="60"/>
  <c r="BS284" i="60" s="1"/>
  <c r="BO784" i="60"/>
  <c r="BS784" i="60" s="1"/>
  <c r="BO331" i="60"/>
  <c r="BS331" i="60" s="1"/>
  <c r="BO329" i="60"/>
  <c r="BS329" i="60" s="1"/>
  <c r="BO292" i="60"/>
  <c r="BS292" i="60" s="1"/>
  <c r="BO586" i="60"/>
  <c r="BS586" i="60" s="1"/>
  <c r="BO552" i="60"/>
  <c r="BS552" i="60" s="1"/>
  <c r="BO657" i="60"/>
  <c r="BS657" i="60" s="1"/>
  <c r="BO193" i="60"/>
  <c r="BS193" i="60" s="1"/>
  <c r="BO363" i="60"/>
  <c r="BS363" i="60" s="1"/>
  <c r="BO652" i="60"/>
  <c r="BS652" i="60" s="1"/>
  <c r="BO417" i="60"/>
  <c r="BS417" i="60" s="1"/>
  <c r="BO685" i="60"/>
  <c r="BS685" i="60" s="1"/>
  <c r="BO267" i="60"/>
  <c r="BS267" i="60" s="1"/>
  <c r="BO147" i="60"/>
  <c r="BS147" i="60" s="1"/>
  <c r="BO211" i="60"/>
  <c r="BS211" i="60" s="1"/>
  <c r="BO213" i="60"/>
  <c r="BS213" i="60" s="1"/>
  <c r="BO416" i="60"/>
  <c r="BS416" i="60" s="1"/>
  <c r="BO19" i="60"/>
  <c r="BS19" i="60" s="1"/>
  <c r="BO720" i="60"/>
  <c r="BS720" i="60" s="1"/>
  <c r="BO258" i="60"/>
  <c r="BS258" i="60" s="1"/>
  <c r="BO309" i="60"/>
  <c r="BS309" i="60" s="1"/>
  <c r="BO717" i="60"/>
  <c r="BS717" i="60" s="1"/>
  <c r="BO82" i="60"/>
  <c r="BS82" i="60" s="1"/>
  <c r="BO478" i="60"/>
  <c r="BS478" i="60" s="1"/>
  <c r="BO695" i="60"/>
  <c r="BS695" i="60" s="1"/>
  <c r="BO357" i="60"/>
  <c r="BS357" i="60" s="1"/>
  <c r="BO688" i="60"/>
  <c r="BS688" i="60" s="1"/>
  <c r="BO550" i="60"/>
  <c r="BS550" i="60" s="1"/>
  <c r="BO356" i="60"/>
  <c r="BS356" i="60" s="1"/>
  <c r="BO651" i="60"/>
  <c r="BS651" i="60" s="1"/>
  <c r="BO221" i="60"/>
  <c r="BS221" i="60" s="1"/>
  <c r="BO549" i="60"/>
  <c r="BS549" i="60" s="1"/>
  <c r="BO362" i="60"/>
  <c r="BS362" i="60" s="1"/>
  <c r="BO291" i="60"/>
  <c r="BS291" i="60" s="1"/>
  <c r="BO366" i="60"/>
  <c r="BS366" i="60" s="1"/>
  <c r="BO764" i="60"/>
  <c r="BS764" i="60" s="1"/>
  <c r="BO791" i="60"/>
  <c r="BS791" i="60" s="1"/>
  <c r="BO725" i="60"/>
  <c r="BS725" i="60" s="1"/>
  <c r="BO763" i="60"/>
  <c r="BS763" i="60" s="1"/>
  <c r="BO548" i="60"/>
  <c r="BS548" i="60" s="1"/>
  <c r="BO210" i="60"/>
  <c r="BS210" i="60" s="1"/>
  <c r="BO353" i="60"/>
  <c r="BS353" i="60" s="1"/>
  <c r="BO380" i="60"/>
  <c r="BS380" i="60" s="1"/>
  <c r="BO328" i="60" l="1"/>
  <c r="BS328" i="60" s="1"/>
  <c r="BO101" i="60"/>
  <c r="BS101" i="60" s="1"/>
  <c r="BO307" i="60"/>
  <c r="BS307" i="60" s="1"/>
  <c r="BO810" i="60"/>
  <c r="BS810" i="60" s="1"/>
  <c r="BO65" i="60"/>
  <c r="BS65" i="60" s="1"/>
  <c r="BO360" i="60"/>
  <c r="BS360" i="60" s="1"/>
  <c r="BO66" i="60"/>
  <c r="BS66" i="60" s="1"/>
  <c r="BO105" i="60"/>
  <c r="BS105" i="60" s="1"/>
  <c r="BO690" i="60"/>
  <c r="BS690" i="60" s="1"/>
  <c r="BO102" i="60"/>
  <c r="BS102" i="60" s="1"/>
  <c r="BO792" i="60"/>
  <c r="BS792" i="60" s="1"/>
  <c r="BO521" i="60"/>
  <c r="BS521" i="60" s="1"/>
  <c r="BO577" i="60"/>
  <c r="BS577" i="60" s="1"/>
  <c r="BO580" i="60"/>
  <c r="BS580" i="60" s="1"/>
  <c r="BO222" i="60"/>
  <c r="BS222" i="60" s="1"/>
  <c r="BO523" i="60"/>
  <c r="BS523" i="60" s="1"/>
  <c r="BO527" i="60"/>
  <c r="BS527" i="60" s="1"/>
  <c r="BO264" i="60"/>
  <c r="BS264" i="60" s="1"/>
  <c r="BO672" i="60"/>
  <c r="BS672" i="60" s="1"/>
  <c r="BO333" i="60"/>
  <c r="BS333" i="60" s="1"/>
  <c r="BO630" i="60"/>
  <c r="BS630" i="60" s="1"/>
  <c r="BO655" i="60"/>
  <c r="BS655" i="60" s="1"/>
  <c r="BO694" i="60"/>
  <c r="BS694" i="60" s="1"/>
  <c r="BO120" i="60"/>
  <c r="BS120" i="60" s="1"/>
  <c r="BO693" i="60"/>
  <c r="BS693" i="60" s="1"/>
  <c r="BO529" i="60"/>
  <c r="BS529" i="60" s="1"/>
  <c r="BO648" i="60"/>
  <c r="BS648" i="60" s="1"/>
  <c r="BO415" i="60"/>
  <c r="BS415" i="60" s="1"/>
  <c r="BO144" i="60"/>
  <c r="BS144" i="60" s="1"/>
  <c r="BO62" i="60"/>
  <c r="BS62" i="60" s="1"/>
  <c r="BO42" i="60"/>
  <c r="BS42" i="60" s="1"/>
  <c r="BO98" i="60"/>
  <c r="BS98" i="60" s="1"/>
  <c r="BO168" i="60"/>
  <c r="BS168" i="60" s="1"/>
  <c r="BO626" i="60"/>
  <c r="BS626" i="60" s="1"/>
  <c r="BO310" i="60"/>
  <c r="BS310" i="60" s="1"/>
  <c r="BO604" i="60" l="1"/>
  <c r="BS604" i="60" s="1"/>
  <c r="BO744" i="60"/>
  <c r="BS744" i="60" s="1"/>
  <c r="BO809" i="60"/>
  <c r="BS809" i="60" s="1"/>
  <c r="BO575" i="60"/>
  <c r="BS575" i="60" s="1"/>
  <c r="BO718" i="60"/>
  <c r="BS718" i="60" s="1"/>
  <c r="BO495" i="60"/>
  <c r="BS495" i="60" s="1"/>
  <c r="BO671" i="60"/>
  <c r="BS671" i="60" s="1"/>
  <c r="BO757" i="60"/>
  <c r="BS757" i="60" s="1"/>
  <c r="BO742" i="60"/>
  <c r="BS742" i="60" s="1"/>
  <c r="BO15" i="60"/>
  <c r="BO631" i="60" l="1"/>
  <c r="BS631" i="60" s="1"/>
  <c r="BO605" i="60"/>
  <c r="BS605" i="60" s="1"/>
  <c r="BO411" i="60"/>
  <c r="BS411" i="60" s="1"/>
  <c r="BO287" i="60"/>
  <c r="BS287" i="60" s="1"/>
  <c r="BP826" i="60"/>
  <c r="BS15" i="60"/>
  <c r="BO143" i="60"/>
  <c r="BS143" i="60" s="1"/>
  <c r="BO406" i="60"/>
  <c r="BS406" i="60" s="1"/>
  <c r="BO647" i="60"/>
  <c r="BS647" i="60" s="1"/>
  <c r="BO453" i="60"/>
  <c r="BS453" i="60" s="1"/>
  <c r="BO355" i="60" l="1"/>
  <c r="BS355" i="60" s="1"/>
  <c r="BO118" i="60"/>
  <c r="BS118" i="60" s="1"/>
  <c r="BO286" i="60"/>
  <c r="BS286" i="60" s="1"/>
  <c r="BO212" i="60"/>
  <c r="BS212" i="60" s="1"/>
  <c r="BO689" i="60"/>
  <c r="BS689" i="60" s="1"/>
  <c r="BO173" i="60"/>
  <c r="BS173" i="60" s="1"/>
  <c r="BO283" i="60"/>
  <c r="BS283" i="60" s="1"/>
  <c r="BO476" i="60"/>
  <c r="BS476" i="60" s="1"/>
  <c r="BO603" i="60" l="1"/>
  <c r="BS603" i="60" s="1"/>
  <c r="BO237" i="60"/>
  <c r="BS237" i="60" s="1"/>
  <c r="BO80" i="60"/>
  <c r="BS80" i="60" s="1"/>
  <c r="BO44" i="60"/>
  <c r="BO189" i="60"/>
  <c r="BS189" i="60" s="1"/>
  <c r="BS44" i="60" l="1"/>
  <c r="BO602" i="60"/>
  <c r="BS602" i="60" s="1"/>
  <c r="BO581" i="60"/>
  <c r="BS581" i="60" s="1"/>
  <c r="BO629" i="60" l="1"/>
  <c r="BS629" i="60" l="1"/>
  <c r="BO826" i="60"/>
  <c r="BS826" i="60" l="1"/>
</calcChain>
</file>

<file path=xl/comments1.xml><?xml version="1.0" encoding="utf-8"?>
<comments xmlns="http://schemas.openxmlformats.org/spreadsheetml/2006/main">
  <authors>
    <author>DELL</author>
    <author>LY</author>
  </authors>
  <commentList>
    <comment ref="BP11" authorId="0">
      <text>
        <r>
          <rPr>
            <b/>
            <sz val="9"/>
            <color indexed="81"/>
            <rFont val="Tahoma"/>
            <family val="2"/>
          </rPr>
          <t>Average Balance AL</t>
        </r>
      </text>
    </comment>
    <comment ref="AG15" authorId="0">
      <text>
        <r>
          <rPr>
            <b/>
            <sz val="9"/>
            <color indexed="81"/>
            <rFont val="Tahoma"/>
            <family val="2"/>
          </rPr>
          <t>No deduct 2%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0" authorId="0">
      <text>
        <r>
          <rPr>
            <b/>
            <sz val="9"/>
            <color indexed="81"/>
            <rFont val="Tahoma"/>
            <family val="2"/>
          </rPr>
          <t>no deduct 2%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4" authorId="1">
      <text>
        <r>
          <rPr>
            <b/>
            <sz val="9"/>
            <color indexed="81"/>
            <rFont val="Tahoma"/>
            <family val="2"/>
          </rPr>
          <t xml:space="preserve">29-Oct-23 with customers </t>
        </r>
      </text>
    </comment>
    <comment ref="K59" authorId="1">
      <text>
        <r>
          <rPr>
            <sz val="9"/>
            <color indexed="81"/>
            <rFont val="Tahoma"/>
            <family val="2"/>
          </rPr>
          <t xml:space="preserve">Effective from May'23 (520$ to 720$)
Adjustment May'23 to Oct'23
Allowance(200*6=1200$)
Salary(30*6=180$)
Adjustment=1200-180=1020$
</t>
        </r>
      </text>
    </comment>
    <comment ref="K60" authorId="1">
      <text>
        <r>
          <rPr>
            <b/>
            <sz val="9"/>
            <color indexed="81"/>
            <rFont val="Tahoma"/>
            <family val="2"/>
          </rPr>
          <t>effective from May'23 (135$ to 185$)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4" authorId="0">
      <text>
        <r>
          <rPr>
            <b/>
            <sz val="9"/>
            <color indexed="81"/>
            <rFont val="Tahoma"/>
            <family val="2"/>
          </rPr>
          <t>Change from Team Leader to Sewer</t>
        </r>
      </text>
    </comment>
    <comment ref="AK150" authorId="1">
      <text>
        <r>
          <rPr>
            <b/>
            <sz val="9"/>
            <color indexed="81"/>
            <rFont val="Tahoma"/>
            <family val="2"/>
          </rPr>
          <t>12-10-23 to 12-10-24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5" authorId="1">
      <text>
        <r>
          <rPr>
            <b/>
            <sz val="9"/>
            <color indexed="81"/>
            <rFont val="Tahoma"/>
            <family val="2"/>
          </rPr>
          <t>Basic 220$ + allowance 45$ start from Jul'23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265" authorId="1">
      <text>
        <r>
          <rPr>
            <b/>
            <sz val="9"/>
            <color indexed="81"/>
            <rFont val="Tahoma"/>
            <family val="2"/>
          </rPr>
          <t>26-09-23 to 26-12-23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281" authorId="1">
      <text>
        <r>
          <rPr>
            <b/>
            <sz val="9"/>
            <color indexed="81"/>
            <rFont val="Tahoma"/>
            <family val="2"/>
          </rPr>
          <t>17-Jul-23 to 17-Oct-23 
one more month till 17-Nov-23</t>
        </r>
      </text>
    </comment>
    <comment ref="AK288" authorId="1">
      <text>
        <r>
          <rPr>
            <b/>
            <sz val="9"/>
            <color indexed="81"/>
            <rFont val="Tahoma"/>
            <family val="2"/>
          </rPr>
          <t>02-10-23 to 02-01-24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481" authorId="1">
      <text>
        <r>
          <rPr>
            <b/>
            <sz val="9"/>
            <color indexed="81"/>
            <rFont val="Tahoma"/>
            <family val="2"/>
          </rPr>
          <t>Have holiday 9th Nov, 23</t>
        </r>
      </text>
    </comment>
    <comment ref="AK497" authorId="1">
      <text>
        <r>
          <rPr>
            <b/>
            <sz val="9"/>
            <color indexed="81"/>
            <rFont val="Tahoma"/>
            <family val="2"/>
          </rPr>
          <t>01-Aug-23 to 01-Oct-23</t>
        </r>
        <r>
          <rPr>
            <sz val="9"/>
            <color indexed="81"/>
            <rFont val="Tahoma"/>
            <family val="2"/>
          </rPr>
          <t xml:space="preserve">
return 1-12-23</t>
        </r>
      </text>
    </comment>
    <comment ref="AK498" authorId="1">
      <text>
        <r>
          <rPr>
            <b/>
            <sz val="9"/>
            <color indexed="81"/>
            <rFont val="Tahoma"/>
            <family val="2"/>
          </rPr>
          <t>22-Aug-23 to 22-Nov-23</t>
        </r>
        <r>
          <rPr>
            <sz val="9"/>
            <color indexed="81"/>
            <rFont val="Tahoma"/>
            <family val="2"/>
          </rPr>
          <t xml:space="preserve">
Return 22-12-23</t>
        </r>
      </text>
    </comment>
    <comment ref="AK581" authorId="1">
      <text>
        <r>
          <rPr>
            <b/>
            <sz val="9"/>
            <color indexed="81"/>
            <rFont val="Tahoma"/>
            <family val="2"/>
          </rPr>
          <t>02-10-23 to 02-01-24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585" authorId="1">
      <text>
        <r>
          <rPr>
            <b/>
            <sz val="9"/>
            <color indexed="81"/>
            <rFont val="Tahoma"/>
            <family val="2"/>
          </rPr>
          <t>11-Sep-23 to 11-Dec-23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609" authorId="1">
      <text>
        <r>
          <rPr>
            <b/>
            <sz val="9"/>
            <color indexed="81"/>
            <rFont val="Tahoma"/>
            <family val="2"/>
          </rPr>
          <t>Have holiday 9th Nov, 23</t>
        </r>
      </text>
    </comment>
    <comment ref="AN610" authorId="1">
      <text>
        <r>
          <rPr>
            <b/>
            <sz val="9"/>
            <color indexed="81"/>
            <rFont val="Tahoma"/>
            <family val="2"/>
          </rPr>
          <t>Have holiday 9th Nov, 23</t>
        </r>
      </text>
    </comment>
    <comment ref="AN611" authorId="1">
      <text>
        <r>
          <rPr>
            <b/>
            <sz val="9"/>
            <color indexed="81"/>
            <rFont val="Tahoma"/>
            <family val="2"/>
          </rPr>
          <t>Have holiday 9th Nov, 23</t>
        </r>
      </text>
    </comment>
    <comment ref="AN612" authorId="1">
      <text>
        <r>
          <rPr>
            <b/>
            <sz val="9"/>
            <color indexed="81"/>
            <rFont val="Tahoma"/>
            <family val="2"/>
          </rPr>
          <t>Have holiday 9th Nov, 23</t>
        </r>
      </text>
    </comment>
    <comment ref="AK650" authorId="1">
      <text>
        <r>
          <rPr>
            <b/>
            <sz val="9"/>
            <color indexed="81"/>
            <rFont val="Tahoma"/>
            <family val="2"/>
          </rPr>
          <t>09-10-23 to 09-01-24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71" authorId="1">
      <text>
        <r>
          <rPr>
            <b/>
            <sz val="9"/>
            <color indexed="81"/>
            <rFont val="Tahoma"/>
            <family val="2"/>
          </rPr>
          <t>basic salary $300+allowance $40 = $340 start from Aug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687" authorId="1">
      <text>
        <r>
          <rPr>
            <b/>
            <sz val="9"/>
            <color indexed="81"/>
            <rFont val="Tahoma"/>
            <family val="2"/>
          </rPr>
          <t>29-09-23 to 29-12-23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691" authorId="1">
      <text>
        <r>
          <rPr>
            <b/>
            <sz val="9"/>
            <color indexed="81"/>
            <rFont val="Tahoma"/>
            <family val="2"/>
          </rPr>
          <t>1-11-23 to 1-2-24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39" authorId="0">
      <text>
        <r>
          <rPr>
            <sz val="9"/>
            <color indexed="81"/>
            <rFont val="Tahoma"/>
            <family val="2"/>
          </rPr>
          <t xml:space="preserve">ID in Attendence List QA2019-016
</t>
        </r>
      </text>
    </comment>
    <comment ref="K740" authorId="1">
      <text>
        <r>
          <rPr>
            <b/>
            <sz val="9"/>
            <color indexed="81"/>
            <rFont val="Tahoma"/>
            <family val="2"/>
          </rPr>
          <t>Oct'23 no Nov'23 no</t>
        </r>
      </text>
    </comment>
    <comment ref="J757" authorId="1">
      <text>
        <r>
          <rPr>
            <b/>
            <sz val="9"/>
            <color indexed="81"/>
            <rFont val="Tahoma"/>
            <family val="2"/>
          </rPr>
          <t>Basic 220$ + allowance 35$ start from Jul'23</t>
        </r>
      </text>
    </comment>
    <comment ref="B765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Z2023-1677 to SZ2023-1677
on Jul 11'2023. </t>
        </r>
      </text>
    </comment>
    <comment ref="B780" authorId="1">
      <text>
        <r>
          <rPr>
            <b/>
            <sz val="9"/>
            <color indexed="81"/>
            <rFont val="Tahoma"/>
            <family val="2"/>
          </rPr>
          <t>T2021-1215 to Z2021-1215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780" authorId="0">
      <text>
        <r>
          <rPr>
            <b/>
            <sz val="9"/>
            <color indexed="81"/>
            <rFont val="Tahoma"/>
            <family val="2"/>
          </rPr>
          <t>his senoirity 2$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09" authorId="1">
      <text>
        <r>
          <rPr>
            <b/>
            <sz val="9"/>
            <color indexed="81"/>
            <rFont val="Tahoma"/>
            <family val="2"/>
          </rPr>
          <t>H2023-1649 to Z2023-1649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<sst xmlns="http://schemas.openxmlformats.org/spreadsheetml/2006/main" count="6353" uniqueCount="1268">
  <si>
    <t>kUn</t>
  </si>
  <si>
    <t>CHILD</t>
  </si>
  <si>
    <t>R)ak;QñÜlsrub</t>
  </si>
  <si>
    <t>R)ak;QñÜlRtUvkat;</t>
  </si>
  <si>
    <t>htßelxa</t>
  </si>
  <si>
    <t>W-DAY</t>
  </si>
  <si>
    <t>cMnYnéf¶Qb;</t>
  </si>
  <si>
    <t>éf¶Fmµta</t>
  </si>
  <si>
    <t>N-Day</t>
  </si>
  <si>
    <t>éf¶Qb;</t>
  </si>
  <si>
    <t>HOLIDAY</t>
  </si>
  <si>
    <t>éf¶buNü</t>
  </si>
  <si>
    <t>OT.SALARY</t>
  </si>
  <si>
    <t>HO.SALARY</t>
  </si>
  <si>
    <t>R)ak;RbcaMqñaM</t>
  </si>
  <si>
    <t>cMnYnTwkR)ak;</t>
  </si>
  <si>
    <t>BnæelIR)ak;QñÜl</t>
  </si>
  <si>
    <t>l&gt;r</t>
  </si>
  <si>
    <t>Gtþelx</t>
  </si>
  <si>
    <t>eKatþnam nig nam</t>
  </si>
  <si>
    <t>sBaØati</t>
  </si>
  <si>
    <t>éf¶cUleFVIkar</t>
  </si>
  <si>
    <t>muxgar</t>
  </si>
  <si>
    <t>R)ak;éf¶ rW R)ak;Ex</t>
  </si>
  <si>
    <t>No</t>
  </si>
  <si>
    <t>ID No</t>
  </si>
  <si>
    <t>NAME</t>
  </si>
  <si>
    <t>N.T</t>
  </si>
  <si>
    <t>WORKING</t>
  </si>
  <si>
    <t>MSTATUS</t>
  </si>
  <si>
    <t>YEARLY INCENTIVE</t>
  </si>
  <si>
    <t>AMOUNT</t>
  </si>
  <si>
    <t>ABSENT</t>
  </si>
  <si>
    <t>TOTAL PAID</t>
  </si>
  <si>
    <t>SIGNATURE</t>
  </si>
  <si>
    <t>cMnYn éf¶eFVIkar</t>
  </si>
  <si>
    <t>DATE OF JOINING</t>
  </si>
  <si>
    <t>POSITION</t>
  </si>
  <si>
    <t>BASIC SALARY</t>
  </si>
  <si>
    <t>TAX ON  SALARY</t>
  </si>
  <si>
    <t>Total</t>
  </si>
  <si>
    <t>SC006</t>
  </si>
  <si>
    <t>SC010</t>
  </si>
  <si>
    <t>R)ak;eTogTat;</t>
  </si>
  <si>
    <t>R)ak;GtItPaB</t>
  </si>
  <si>
    <t>SENIORITY BONUS</t>
  </si>
  <si>
    <r>
      <t xml:space="preserve">R)ak;bMNac; </t>
    </r>
    <r>
      <rPr>
        <sz val="8"/>
        <rFont val="Aairl"/>
        <family val="2"/>
      </rPr>
      <t>5%</t>
    </r>
  </si>
  <si>
    <t>SEVERANCE PAY 5%</t>
  </si>
  <si>
    <t>FULL ATTENDANCE BONUS</t>
  </si>
  <si>
    <t>P086</t>
  </si>
  <si>
    <t>S602</t>
  </si>
  <si>
    <t>M008</t>
  </si>
  <si>
    <t>R)ak;eFVIdMeNIr</t>
  </si>
  <si>
    <t>S941</t>
  </si>
  <si>
    <t>S1376</t>
  </si>
  <si>
    <r>
      <t xml:space="preserve">Rkumh‘un </t>
    </r>
    <r>
      <rPr>
        <sz val="14"/>
        <color indexed="8"/>
        <rFont val="Lucida Fax"/>
        <family val="1"/>
      </rPr>
      <t xml:space="preserve"> Fairdon (Cambodia) Limited </t>
    </r>
  </si>
  <si>
    <t>S1398</t>
  </si>
  <si>
    <t>S1416</t>
  </si>
  <si>
    <t>P224</t>
  </si>
  <si>
    <t>S1472</t>
  </si>
  <si>
    <t>S1487</t>
  </si>
  <si>
    <t>S1488</t>
  </si>
  <si>
    <t>S1490</t>
  </si>
  <si>
    <t>S1491</t>
  </si>
  <si>
    <t>SC015</t>
  </si>
  <si>
    <t>P290</t>
  </si>
  <si>
    <t>P294</t>
  </si>
  <si>
    <t>QA005</t>
  </si>
  <si>
    <t>Section code</t>
  </si>
  <si>
    <t>GtþelxEpñk</t>
  </si>
  <si>
    <t>SB</t>
  </si>
  <si>
    <t>SP</t>
  </si>
  <si>
    <t>AB</t>
  </si>
  <si>
    <t>PP</t>
  </si>
  <si>
    <t>WB</t>
  </si>
  <si>
    <t>S1918</t>
  </si>
  <si>
    <t>D002</t>
  </si>
  <si>
    <t>E001</t>
  </si>
  <si>
    <t>NSSF Rate 1 USD =</t>
  </si>
  <si>
    <t>Tax</t>
  </si>
  <si>
    <t>R)ak;éfø)ay</t>
  </si>
  <si>
    <t>Food Allowance</t>
  </si>
  <si>
    <t>Absent  Day</t>
  </si>
  <si>
    <t>Incentive</t>
  </si>
  <si>
    <t>1st Payment salary  ( Date 01 to 15 )</t>
  </si>
  <si>
    <t>R)ak;QñÜlebIkelIkTI 1</t>
  </si>
  <si>
    <t>Warehouse</t>
  </si>
  <si>
    <t>Cutting</t>
  </si>
  <si>
    <t>Packing</t>
  </si>
  <si>
    <t>USD</t>
  </si>
  <si>
    <t>RIEL</t>
  </si>
  <si>
    <t>ប៉ិញ ស្រីណែត</t>
  </si>
  <si>
    <t>ហ៊ូ ស្រីល័ក្ខ</t>
  </si>
  <si>
    <t>ហេង ស្រីលាក់</t>
  </si>
  <si>
    <t>គ្រុយ សុផាត</t>
  </si>
  <si>
    <t>យឹម ស្រីរ័ត្ន</t>
  </si>
  <si>
    <t>គង់ ស្រីនាង</t>
  </si>
  <si>
    <t>ហ្វា អាហ្ស៉ី</t>
  </si>
  <si>
    <t>អ៊ុក ស៊ីមគីម</t>
  </si>
  <si>
    <t>Wages - Direct Labour</t>
  </si>
  <si>
    <t>បាន សុវ៉ន</t>
  </si>
  <si>
    <t>សុខ សុផៃ</t>
  </si>
  <si>
    <t>ភឹម រ៉េន</t>
  </si>
  <si>
    <t>យី គុន្ធាវី</t>
  </si>
  <si>
    <t>ថុន សំអ៊ុំ</t>
  </si>
  <si>
    <t>សុខ ស្រីផល</t>
  </si>
  <si>
    <t>ខុម ចន្នី</t>
  </si>
  <si>
    <t>ចាន់ សុភា</t>
  </si>
  <si>
    <t>ឥន្ទ ស្រីនាង</t>
  </si>
  <si>
    <t>ឃុត សុភ័ណ្ឌ</t>
  </si>
  <si>
    <t>ចាន់ វ៉ាន់គួន</t>
  </si>
  <si>
    <t>គីម សុខលាង</t>
  </si>
  <si>
    <t>ចៅ ថា</t>
  </si>
  <si>
    <t>រស់ រី</t>
  </si>
  <si>
    <t>សៀង រដ្ឋា</t>
  </si>
  <si>
    <t>សម្បត្តិ ស្រីនាត</t>
  </si>
  <si>
    <t>ពឿន ស្រីណុច</t>
  </si>
  <si>
    <t>វ៉េង ប៊ុនថេង</t>
  </si>
  <si>
    <t>អាត សុភា</t>
  </si>
  <si>
    <t>ថោង សុគន្ធា</t>
  </si>
  <si>
    <t>ឃឹម កក្កដា</t>
  </si>
  <si>
    <t>ម៉ាត់ ម៉ាស់ណើ</t>
  </si>
  <si>
    <t>លី សូដានី</t>
  </si>
  <si>
    <t>មឿន កញ្ញា</t>
  </si>
  <si>
    <t>តុន រុំ</t>
  </si>
  <si>
    <t>ណុល យ៉ាត</t>
  </si>
  <si>
    <t>គ្រុយ គឹមសេង</t>
  </si>
  <si>
    <t>រឿន ស្រីតូច</t>
  </si>
  <si>
    <t>ផន សុភីន</t>
  </si>
  <si>
    <t>លី ការីម</t>
  </si>
  <si>
    <t>សៅ មុំ</t>
  </si>
  <si>
    <t>ឡា ចាន់ណាត</t>
  </si>
  <si>
    <t>វឿន ឡាំងសាត</t>
  </si>
  <si>
    <t>អិត សំណាង</t>
  </si>
  <si>
    <t>ភន សុភ័ស្ភ</t>
  </si>
  <si>
    <t>កុល រស្មី</t>
  </si>
  <si>
    <t>យន់ វ៉ាន់នី</t>
  </si>
  <si>
    <t>S2019-198</t>
  </si>
  <si>
    <t>Salary - Admin.</t>
  </si>
  <si>
    <t>Salary - Office</t>
  </si>
  <si>
    <t>Wages - Indirect Labour</t>
  </si>
  <si>
    <t>S2019-304</t>
  </si>
  <si>
    <t>CP</t>
  </si>
  <si>
    <t>QB</t>
  </si>
  <si>
    <t>សួន លាវ</t>
  </si>
  <si>
    <t>ស៊ឹម សុគា</t>
  </si>
  <si>
    <t>លាន ដានី</t>
  </si>
  <si>
    <t>ហេង ចាន់ដារ៉ា</t>
  </si>
  <si>
    <t>លាន សំអាត</t>
  </si>
  <si>
    <t>ហេង រចនា</t>
  </si>
  <si>
    <t>ទុយ នីរតី</t>
  </si>
  <si>
    <t>ប៊ុន បាវ</t>
  </si>
  <si>
    <t>ខុន ណាវី</t>
  </si>
  <si>
    <t xml:space="preserve">1st Payment </t>
  </si>
  <si>
    <t>ក្រុម</t>
  </si>
  <si>
    <t>Production</t>
  </si>
  <si>
    <t>Line F</t>
  </si>
  <si>
    <t>Line H</t>
  </si>
  <si>
    <t>Line E</t>
  </si>
  <si>
    <t>Sewing helper</t>
  </si>
  <si>
    <t>Line G</t>
  </si>
  <si>
    <t>E1922</t>
  </si>
  <si>
    <t>QL295</t>
  </si>
  <si>
    <t>SL002</t>
  </si>
  <si>
    <t>SL879</t>
  </si>
  <si>
    <t>SL001</t>
  </si>
  <si>
    <t>SL075</t>
  </si>
  <si>
    <t>SL869</t>
  </si>
  <si>
    <t>M1489</t>
  </si>
  <si>
    <t>CN001</t>
  </si>
  <si>
    <t>CN004</t>
  </si>
  <si>
    <t>CN006</t>
  </si>
  <si>
    <t>C008</t>
  </si>
  <si>
    <t>C058</t>
  </si>
  <si>
    <t>H1408</t>
  </si>
  <si>
    <t>S003</t>
  </si>
  <si>
    <t>I232</t>
  </si>
  <si>
    <t>Admin&amp;HR</t>
  </si>
  <si>
    <t>Cleaning</t>
  </si>
  <si>
    <t>Security</t>
  </si>
  <si>
    <t>Line A</t>
  </si>
  <si>
    <t>Line B</t>
  </si>
  <si>
    <t>Line C</t>
  </si>
  <si>
    <t>Line D</t>
  </si>
  <si>
    <t>QC End Line</t>
  </si>
  <si>
    <t>QC in Line</t>
  </si>
  <si>
    <t>Sewing Helper</t>
  </si>
  <si>
    <t>Sewing Mechanic</t>
  </si>
  <si>
    <t>Sewing Warehouse</t>
  </si>
  <si>
    <t>Allowance</t>
  </si>
  <si>
    <t>កេង គា</t>
  </si>
  <si>
    <t>ហេង គឹមស្រ៊ុន</t>
  </si>
  <si>
    <t>QC2019-427</t>
  </si>
  <si>
    <t>អាន ណាវី</t>
  </si>
  <si>
    <t>ឯម វ៉ាន់ណារី</t>
  </si>
  <si>
    <t>ភី សុគន្ធ</t>
  </si>
  <si>
    <t>ឈឿន ចាន់ធឿន</t>
  </si>
  <si>
    <t>ភួង ផល្លា</t>
  </si>
  <si>
    <t>សន ស្រីមុំ</t>
  </si>
  <si>
    <t>សួន ចន្ធី</t>
  </si>
  <si>
    <t>QA205</t>
  </si>
  <si>
    <t>QAL001</t>
  </si>
  <si>
    <t>QA Final</t>
  </si>
  <si>
    <t>QC in line</t>
  </si>
  <si>
    <t>យ៉ែម ស្រីណេត</t>
  </si>
  <si>
    <t>អឿន ឡៃហង្ស</t>
  </si>
  <si>
    <t>មុំ ចាន់ណា</t>
  </si>
  <si>
    <t>P2019-495</t>
  </si>
  <si>
    <t>ឡយ សារ៉ស់</t>
  </si>
  <si>
    <t>ណាង​ រត្ថា</t>
  </si>
  <si>
    <t>ម៉េង ពន្លឺ</t>
  </si>
  <si>
    <t>QC2019-497</t>
  </si>
  <si>
    <t>ហ៊ា យ៉ាដា</t>
  </si>
  <si>
    <t>SS010</t>
  </si>
  <si>
    <t>SL2019-005</t>
  </si>
  <si>
    <t>ម៉ែន ធីតា</t>
  </si>
  <si>
    <t>ហូ ស្នា</t>
  </si>
  <si>
    <t>ម៉ាន អាហ្វីនី</t>
  </si>
  <si>
    <t>ជ័យ ដារ៉ន</t>
  </si>
  <si>
    <t>ច្រាយ សុភ័ណ្ឌ</t>
  </si>
  <si>
    <t>កែវ ចំរើន</t>
  </si>
  <si>
    <t>ស្តើង ចាន់ណា</t>
  </si>
  <si>
    <t>ប៊ី ស៊ីថា</t>
  </si>
  <si>
    <t>ឡុង កុសល្យ</t>
  </si>
  <si>
    <t>កែ​ អាន</t>
  </si>
  <si>
    <t>អាន សុវណ្ណ</t>
  </si>
  <si>
    <t>ហែម សុងហៃ</t>
  </si>
  <si>
    <t>ហេង រតនៈ</t>
  </si>
  <si>
    <t>យុំាង ណេវ</t>
  </si>
  <si>
    <t>ធូ សំអាត</t>
  </si>
  <si>
    <t>ឃិន ធួន</t>
  </si>
  <si>
    <t>អឿន ឡៃហៀក</t>
  </si>
  <si>
    <t>ឡោះ ហ្វាស៊ីយ៉ាស់</t>
  </si>
  <si>
    <t>ឈាវ ពេជ្រឆវី</t>
  </si>
  <si>
    <t>កូប ម៉ៃស៊ីត្រស់</t>
  </si>
  <si>
    <t>យឿន ស្រីមុំ</t>
  </si>
  <si>
    <t>ម៉ៅ មុំ</t>
  </si>
  <si>
    <t>ម៉ែន សុរិន</t>
  </si>
  <si>
    <t>មូល សើទីរ៉ស់</t>
  </si>
  <si>
    <t>វុន ដាវី</t>
  </si>
  <si>
    <t>គាន អូន</t>
  </si>
  <si>
    <t>គុន សារឿន</t>
  </si>
  <si>
    <t>សុខ ឈុនអេង</t>
  </si>
  <si>
    <t>យឹម ផានិត</t>
  </si>
  <si>
    <t>ស៊ឹម សុភា</t>
  </si>
  <si>
    <t>សឹង យូហាក់</t>
  </si>
  <si>
    <t>ជា សែម</t>
  </si>
  <si>
    <t>អៀម សាវ៉េត</t>
  </si>
  <si>
    <t>កែវ ស្រីឡូត</t>
  </si>
  <si>
    <t>ខុន ស្រីល័ក្ខ</t>
  </si>
  <si>
    <t>គង់ ចាន់ថេត</t>
  </si>
  <si>
    <t>សន ដារ៉ា</t>
  </si>
  <si>
    <t>កែវ សៃ</t>
  </si>
  <si>
    <t>សំ សិរីរដ្ឋ</t>
  </si>
  <si>
    <t>ហ៊ូ សិលា</t>
  </si>
  <si>
    <t>ឈិន ម៉ុម</t>
  </si>
  <si>
    <t>ហ៊ឹម គឹមឡេង</t>
  </si>
  <si>
    <t>រៀល រ៉ា</t>
  </si>
  <si>
    <t>មួង លីណាត</t>
  </si>
  <si>
    <t>សឹង សូត្រ</t>
  </si>
  <si>
    <t>អ៊ែល ស្រីហង្ស</t>
  </si>
  <si>
    <t>រឿន វ៉ាន់នី</t>
  </si>
  <si>
    <t>ណៃ សិរី</t>
  </si>
  <si>
    <t>សេន ស៊ីនេត</t>
  </si>
  <si>
    <t>សឹង សុភាស់</t>
  </si>
  <si>
    <t>ភន សុម៉ាលី</t>
  </si>
  <si>
    <t>អ៊ុំ ស៊ីលាង</t>
  </si>
  <si>
    <t>ទុយ រតនា</t>
  </si>
  <si>
    <t>កុយ ស្រីនាង</t>
  </si>
  <si>
    <t>វ៉ន សារឹម</t>
  </si>
  <si>
    <t>ថេង ស្រីលក្ខណា</t>
  </si>
  <si>
    <t>ហ៊ីម ហ្វារ៉េត</t>
  </si>
  <si>
    <t>ទ្រីម ទ្រឿន</t>
  </si>
  <si>
    <t>ផល ស្រីពៅ</t>
  </si>
  <si>
    <t>អឿន ស្រីពៅ</t>
  </si>
  <si>
    <t>ប៉ែន ស្រីនាត</t>
  </si>
  <si>
    <t>ជា វណ្ណៈ</t>
  </si>
  <si>
    <t>មែន សុភ័ក្រ</t>
  </si>
  <si>
    <t>ឡយ ទីវ៉ាន់</t>
  </si>
  <si>
    <t>ខុន ណាវ៉េត</t>
  </si>
  <si>
    <t>ជ័យ សំណល់</t>
  </si>
  <si>
    <t>ប៉ាង ពេញ</t>
  </si>
  <si>
    <t>យ៉ា សារ៉ស់</t>
  </si>
  <si>
    <t>ឆឹម ផល្លី</t>
  </si>
  <si>
    <t>យ៉ា ម៉ាលី</t>
  </si>
  <si>
    <t>ចាន់ បរមី</t>
  </si>
  <si>
    <t>រ៉េត វណ្ណា</t>
  </si>
  <si>
    <t>សយ វណ្ណៈ</t>
  </si>
  <si>
    <t>ឆឹង សោភា</t>
  </si>
  <si>
    <t>ម៉ែន ទូច</t>
  </si>
  <si>
    <t>ម៉ាត់ វណ្ណរី</t>
  </si>
  <si>
    <t>QC2020-544</t>
  </si>
  <si>
    <t>ហ៊ីម វ៉ាន់ឌី</t>
  </si>
  <si>
    <t xml:space="preserve">Packing </t>
  </si>
  <si>
    <t>Incentive  Leader</t>
  </si>
  <si>
    <t>Incentive worker</t>
  </si>
  <si>
    <t>Driver</t>
  </si>
  <si>
    <t>Electrician</t>
  </si>
  <si>
    <t>Security Guard</t>
  </si>
  <si>
    <t>Team Leader</t>
  </si>
  <si>
    <t>Management</t>
  </si>
  <si>
    <t>AL Used</t>
  </si>
  <si>
    <t>H2020-625</t>
  </si>
  <si>
    <t>S2020-654</t>
  </si>
  <si>
    <t>ម៉ន ស៊ីថេន</t>
  </si>
  <si>
    <t>អ៊ឹម សុភី</t>
  </si>
  <si>
    <t>ហៃ រិន</t>
  </si>
  <si>
    <t>ហ៊ឹម ស្រីលាប</t>
  </si>
  <si>
    <t>សេន ស្រីមុំ</t>
  </si>
  <si>
    <t>វ៉ុន យន់</t>
  </si>
  <si>
    <t>រ៉ូន សុខជា</t>
  </si>
  <si>
    <t>ឃុន ហ៊ីម</t>
  </si>
  <si>
    <t>រ៉ង សុខរី</t>
  </si>
  <si>
    <t>ម៉ន ចាន់ធីម</t>
  </si>
  <si>
    <t>គង់ ស្រីល័ក្ខ</t>
  </si>
  <si>
    <t>Ironing</t>
  </si>
  <si>
    <t>Payment of Seniority</t>
  </si>
  <si>
    <t>QA2020-745</t>
  </si>
  <si>
    <t>ម៉ីន សារីហ្វាស់</t>
  </si>
  <si>
    <t>ឌី ស្រីណយ</t>
  </si>
  <si>
    <t>ផន រ៉េត</t>
  </si>
  <si>
    <t>ខាត់ សុខន</t>
  </si>
  <si>
    <t>S2020-781</t>
  </si>
  <si>
    <t>ឡោះ ម៉ាត់ណូ</t>
  </si>
  <si>
    <t>សេង គុណរិទ្ធី</t>
  </si>
  <si>
    <t>ភុក ឌី</t>
  </si>
  <si>
    <t>គង់ រតនា</t>
  </si>
  <si>
    <t>P2020-821</t>
  </si>
  <si>
    <t>ណាង វុទ្ធី</t>
  </si>
  <si>
    <t>ឆាន ប៊ុនធឿន</t>
  </si>
  <si>
    <t>ហ្សឹក គ្រីយ៉ា</t>
  </si>
  <si>
    <t>ទ្រី រ៉ន</t>
  </si>
  <si>
    <t>ពេជ្រ សុទ្ធី</t>
  </si>
  <si>
    <t>Cleaner</t>
  </si>
  <si>
    <t>Line Helper</t>
  </si>
  <si>
    <t xml:space="preserve">QC End Line </t>
  </si>
  <si>
    <t>តែម សុឃៀង</t>
  </si>
  <si>
    <t>ផាត​ ផន</t>
  </si>
  <si>
    <t>ណុល ស្រៀន</t>
  </si>
  <si>
    <t>Sick Leave (Days)</t>
    <phoneticPr fontId="3" type="noConversion"/>
  </si>
  <si>
    <t>Annual Leave (Days)</t>
    <phoneticPr fontId="3" type="noConversion"/>
  </si>
  <si>
    <t>Public Holiday (Days)</t>
    <phoneticPr fontId="3" type="noConversion"/>
  </si>
  <si>
    <t>Team Leader Assistant</t>
  </si>
  <si>
    <t>ខឹម សុភារ៉ាន់</t>
  </si>
  <si>
    <t>SL2019-400</t>
  </si>
  <si>
    <t xml:space="preserve">YEARLY AL </t>
  </si>
  <si>
    <t>seniority Indemnity</t>
  </si>
  <si>
    <t>សន​​ ស្រីម៉ាច</t>
  </si>
  <si>
    <t>ហុង ជីវិត</t>
  </si>
  <si>
    <t>ម៉ុន ស្រី</t>
  </si>
  <si>
    <t>កង វិបុល</t>
  </si>
  <si>
    <t>ម៉ាត់ រ៉ហ្សាន</t>
  </si>
  <si>
    <t>ភ្លី នោសានី</t>
  </si>
  <si>
    <t>អ៊ឹន ឆេងលី</t>
  </si>
  <si>
    <t>ស៊ុយ គឹមសៀក</t>
  </si>
  <si>
    <t>ភឿន ខុន</t>
  </si>
  <si>
    <t>អុន ស្រីលីន</t>
  </si>
  <si>
    <t>សុខ​ លាប</t>
  </si>
  <si>
    <t>នៅ កុសល</t>
  </si>
  <si>
    <t>QC2021-966</t>
  </si>
  <si>
    <t>យ៉ុន ស៊ីធួន​</t>
  </si>
  <si>
    <t>H346</t>
  </si>
  <si>
    <t>P2019-147</t>
  </si>
  <si>
    <t>ហយ ណៃទីម</t>
  </si>
  <si>
    <t>S2021-991</t>
  </si>
  <si>
    <t>ថោង ស្រីល័ក្ខ</t>
  </si>
  <si>
    <t>ជ័យ ស្រីពេជ</t>
  </si>
  <si>
    <t>dMhElmatuPAB</t>
  </si>
  <si>
    <t>S2021-1045</t>
  </si>
  <si>
    <t>H2021-1028</t>
  </si>
  <si>
    <t>សម្បតិ វិទ្ធិឆ័យ</t>
  </si>
  <si>
    <t>គង់ សូរីយា</t>
  </si>
  <si>
    <t>S2021-1019</t>
  </si>
  <si>
    <t>លាង មិនា</t>
  </si>
  <si>
    <t>P2021-1009</t>
  </si>
  <si>
    <t>P2021-1037</t>
  </si>
  <si>
    <t>P2021-1058</t>
  </si>
  <si>
    <t>P2021-1059</t>
  </si>
  <si>
    <t>QC2021-1008</t>
  </si>
  <si>
    <t>H2021-1011</t>
  </si>
  <si>
    <t>LENGTH  OF WORKING</t>
  </si>
  <si>
    <t>S2021-1120</t>
  </si>
  <si>
    <t>រ៉ុង ផល្លី</t>
  </si>
  <si>
    <t>H2021-1123</t>
  </si>
  <si>
    <t>សុខ ស្រីណាត</t>
  </si>
  <si>
    <t>យឹម ហុងលី</t>
  </si>
  <si>
    <t>S2021-1090</t>
  </si>
  <si>
    <t>S2021-1092</t>
  </si>
  <si>
    <t>S2021-1097</t>
  </si>
  <si>
    <t>នុន តុល</t>
  </si>
  <si>
    <t>អ៊ុក ណារី</t>
  </si>
  <si>
    <t>S2021-1098</t>
  </si>
  <si>
    <t>យាន សុណា</t>
  </si>
  <si>
    <t>យ៉េង លេខ</t>
  </si>
  <si>
    <t>S2021-1081</t>
  </si>
  <si>
    <t>S2021-1110</t>
  </si>
  <si>
    <t>សាត ស្រីលីន</t>
  </si>
  <si>
    <t>Z2021-1125</t>
  </si>
  <si>
    <t>គង់ សម្បត្តិ</t>
  </si>
  <si>
    <t>P2021-1076</t>
  </si>
  <si>
    <t>P2021-1085</t>
  </si>
  <si>
    <t>P2021-1087</t>
  </si>
  <si>
    <t>ស្ដើង វ៉ាន់ណា</t>
  </si>
  <si>
    <t>QC2021-1084</t>
  </si>
  <si>
    <t>And seniority indemnity</t>
  </si>
  <si>
    <t>ម៉ែន ឫទ្ធី</t>
  </si>
  <si>
    <t>ខន ផារ៉ាត់</t>
  </si>
  <si>
    <t>S2021-1147</t>
  </si>
  <si>
    <t>ផាត សុគន្ធា</t>
  </si>
  <si>
    <t>S2021-1156</t>
  </si>
  <si>
    <t>S2021-1158</t>
  </si>
  <si>
    <t>S2021-1176</t>
  </si>
  <si>
    <t>ញ៉ឹម ស្រីមាច</t>
  </si>
  <si>
    <t>S2021-1133</t>
  </si>
  <si>
    <t>ប៊ុន ចាន់ដេត</t>
  </si>
  <si>
    <t>ប៊ូ សុភ័ណ</t>
  </si>
  <si>
    <t>H2021-1159</t>
  </si>
  <si>
    <t>ទុយ រដ្ឋនះ</t>
  </si>
  <si>
    <t>S2021-1201</t>
  </si>
  <si>
    <t>ហ្សាក់ សាហ្វីយ៉ាន</t>
  </si>
  <si>
    <t>S2021-1208</t>
  </si>
  <si>
    <t>យីម ម៉ាប់</t>
  </si>
  <si>
    <t>Z2021-1194</t>
  </si>
  <si>
    <t>Z2021-1215</t>
  </si>
  <si>
    <t>ជឿន លន</t>
  </si>
  <si>
    <t>ម៉ាត់ ស្រីឡែន</t>
  </si>
  <si>
    <t>អុន សំបូរ</t>
  </si>
  <si>
    <t>P2021-1211</t>
  </si>
  <si>
    <t>P2021-1212</t>
  </si>
  <si>
    <t>P2021-1214</t>
  </si>
  <si>
    <t>ភិន ផាន់និត</t>
  </si>
  <si>
    <t>រុន ចិន្ដា</t>
  </si>
  <si>
    <t>ស៊ីន ចរិយា</t>
  </si>
  <si>
    <t>QC2021-1206</t>
  </si>
  <si>
    <t>ភុក លៀប</t>
  </si>
  <si>
    <t>Z2021-1233</t>
  </si>
  <si>
    <t>S2021-1242</t>
  </si>
  <si>
    <t>ភន លក្ខិណា</t>
  </si>
  <si>
    <t>ឌឹម សុភ័ក្រ្ត័</t>
  </si>
  <si>
    <t>S2021-1228</t>
  </si>
  <si>
    <t>S2021-1230</t>
  </si>
  <si>
    <t>ភី ភក្ដី</t>
  </si>
  <si>
    <t>ឡេះ អាហ្វីណា</t>
  </si>
  <si>
    <t>P2021-1221</t>
  </si>
  <si>
    <t>P2021-1238</t>
  </si>
  <si>
    <t>ឡាច សុខណា</t>
  </si>
  <si>
    <t>QC2021-1224</t>
  </si>
  <si>
    <t>ភឿន ស៊ីណាត</t>
  </si>
  <si>
    <t>S2021-1258</t>
  </si>
  <si>
    <t>ហូ ស្រីវី</t>
  </si>
  <si>
    <t>S2021-1260</t>
  </si>
  <si>
    <t>សន សុវណ្ណា</t>
  </si>
  <si>
    <t>S2021-1248</t>
  </si>
  <si>
    <t>សាឡេះ ហ្វារីតា</t>
  </si>
  <si>
    <t>S2021-1249</t>
  </si>
  <si>
    <t>S2021-1250</t>
  </si>
  <si>
    <t>S2021-1268</t>
  </si>
  <si>
    <t>ហ៊ូ ស្រីលីន</t>
  </si>
  <si>
    <t>ហឿន ម៉ាយ៉ា</t>
  </si>
  <si>
    <t>S2021-1264</t>
  </si>
  <si>
    <t>S2021-1271</t>
  </si>
  <si>
    <t>បាំង ទីន</t>
  </si>
  <si>
    <t>Z2021-1265</t>
  </si>
  <si>
    <t>Z2021-1276</t>
  </si>
  <si>
    <t>ណន សុខនីម</t>
  </si>
  <si>
    <t>S2021-1278</t>
  </si>
  <si>
    <t>សេន សុខកញ្ញា</t>
  </si>
  <si>
    <t>QC2021-1255</t>
  </si>
  <si>
    <t>QC2021-1256</t>
  </si>
  <si>
    <t>QC2021-1266</t>
  </si>
  <si>
    <t>លាវ ស្រីរ័ត្ន</t>
  </si>
  <si>
    <t>មឿន ស៊ីវមី</t>
  </si>
  <si>
    <t>H2021-1082</t>
  </si>
  <si>
    <t>SEVERANCE PAY 5%​&amp;ប្រាក់រំលឹកអតីតភាព</t>
  </si>
  <si>
    <t>S2021-1302</t>
  </si>
  <si>
    <t>S2021-1297</t>
  </si>
  <si>
    <t>S2021-1280</t>
  </si>
  <si>
    <t>មឿន ចាន់នី</t>
  </si>
  <si>
    <t>S2021-1282</t>
  </si>
  <si>
    <t>S2021-1298</t>
  </si>
  <si>
    <t>S2021-1307</t>
  </si>
  <si>
    <t>ទុយ រដ្ឋា</t>
  </si>
  <si>
    <t>ខាន់ ពន្លឺ</t>
  </si>
  <si>
    <t>S2021-1318</t>
  </si>
  <si>
    <t>ណុំ ស៊ីណាត</t>
  </si>
  <si>
    <t>P2021-1300</t>
  </si>
  <si>
    <t>P2021-1301</t>
  </si>
  <si>
    <t>P2021-1315</t>
  </si>
  <si>
    <t>P2021-1319</t>
  </si>
  <si>
    <t>P2021-1320</t>
  </si>
  <si>
    <t>P2021-1321</t>
  </si>
  <si>
    <t>ឌិត ស្រីនេត</t>
  </si>
  <si>
    <t>អឿ ចន្នី</t>
  </si>
  <si>
    <t>ហួរ យាន</t>
  </si>
  <si>
    <t>I2021-1304</t>
  </si>
  <si>
    <t>H2021-1290</t>
  </si>
  <si>
    <t>កុយ វីរិយ៉ា</t>
  </si>
  <si>
    <t>CL023</t>
  </si>
  <si>
    <t>S2022-1346</t>
  </si>
  <si>
    <t>S2022-1330</t>
  </si>
  <si>
    <t>H2022-1337</t>
  </si>
  <si>
    <t>S2022-1334</t>
  </si>
  <si>
    <t>S2022-1335</t>
  </si>
  <si>
    <t>ចាប​ រតនា</t>
  </si>
  <si>
    <t>អែម ស្រីលីន</t>
  </si>
  <si>
    <t>S2022-1344</t>
  </si>
  <si>
    <t>អ៊ឹម រ៉ៃ</t>
  </si>
  <si>
    <t>Z2022-1341</t>
  </si>
  <si>
    <t>T2022-1342</t>
  </si>
  <si>
    <t>តុកាត់</t>
  </si>
  <si>
    <t>Epñktukat;</t>
  </si>
  <si>
    <t>S2425</t>
  </si>
  <si>
    <t>S2022-1351</t>
  </si>
  <si>
    <t>S2022-1349</t>
  </si>
  <si>
    <t>ខៀវ ស្រីតុល</t>
  </si>
  <si>
    <t>QC2022-1350</t>
  </si>
  <si>
    <t>ឡាំ ម៉ាទីណា</t>
  </si>
  <si>
    <t>QC In Line</t>
  </si>
  <si>
    <t>SZ2020-748</t>
  </si>
  <si>
    <t>SZ2021-1080</t>
  </si>
  <si>
    <t>Asistant Leader</t>
  </si>
  <si>
    <t>S2022-1362</t>
  </si>
  <si>
    <t>អ៊ិត សុខុន</t>
  </si>
  <si>
    <t>S2022-1366</t>
  </si>
  <si>
    <t>ម៉ីន រ៉វីយ៉ាស់</t>
  </si>
  <si>
    <t xml:space="preserve">Team Leader </t>
  </si>
  <si>
    <t>SENIORITY BONUS</t>
    <phoneticPr fontId="3" type="noConversion"/>
  </si>
  <si>
    <t>Transportation  fee</t>
    <phoneticPr fontId="3" type="noConversion"/>
  </si>
  <si>
    <t>Group Name</t>
    <phoneticPr fontId="3" type="noConversion"/>
  </si>
  <si>
    <t>USD</t>
    <phoneticPr fontId="3" type="noConversion"/>
  </si>
  <si>
    <t xml:space="preserve">2nd Payment </t>
    <phoneticPr fontId="3" type="noConversion"/>
  </si>
  <si>
    <t>Total</t>
    <phoneticPr fontId="3" type="noConversion"/>
  </si>
  <si>
    <t>Absent un-informed</t>
    <phoneticPr fontId="3" type="noConversion"/>
  </si>
  <si>
    <t>021-1302</t>
  </si>
  <si>
    <t>021-1307</t>
  </si>
  <si>
    <t>S2022-1374</t>
  </si>
  <si>
    <t>022-1374</t>
  </si>
  <si>
    <t>022-1378</t>
  </si>
  <si>
    <t>022-1377</t>
  </si>
  <si>
    <t>022-1380</t>
  </si>
  <si>
    <t>S2022-1383</t>
  </si>
  <si>
    <t>ម៉ូត អាមីណាស់</t>
  </si>
  <si>
    <t>022-1362</t>
  </si>
  <si>
    <t>S2022-1382</t>
  </si>
  <si>
    <t>វឿន ស្រីនាង</t>
  </si>
  <si>
    <t>S2022-1387</t>
  </si>
  <si>
    <t>លី ម៉ារី</t>
  </si>
  <si>
    <t>S2022-1379</t>
  </si>
  <si>
    <t>អុន​ អាង</t>
  </si>
  <si>
    <t>022-1379</t>
  </si>
  <si>
    <t>T1462</t>
  </si>
  <si>
    <t>S2022-1388</t>
  </si>
  <si>
    <t>លី ស្រីមុំ</t>
  </si>
  <si>
    <t>ចិន ស្រីណាង</t>
  </si>
  <si>
    <t>យ៉េត សោភា</t>
  </si>
  <si>
    <t>គីម  ស្រីម៉ាច</t>
  </si>
  <si>
    <t>S2022-1389</t>
  </si>
  <si>
    <t>S2022-1398</t>
  </si>
  <si>
    <t>S2022-1404</t>
  </si>
  <si>
    <t>គង់ សុភាព</t>
  </si>
  <si>
    <t>S2022-1392</t>
  </si>
  <si>
    <t>ភាព យ៉ា</t>
  </si>
  <si>
    <t>Total RIEL in USD</t>
  </si>
  <si>
    <t>ប្រាក់ថ្ងៃ​រឺប្រាក់ខែ</t>
  </si>
  <si>
    <t>ល.រ</t>
  </si>
  <si>
    <t>អត្តលេខ</t>
  </si>
  <si>
    <t>អត្តលេខផ្នែក</t>
  </si>
  <si>
    <t>គោតនាម និង នាម</t>
  </si>
  <si>
    <t>សញ្ជាតិ</t>
  </si>
  <si>
    <t>ថ្ងៃចូលធ្វការ</t>
  </si>
  <si>
    <t>មុខងារ</t>
  </si>
  <si>
    <t>ស្ថានភាពគ្រួសារ</t>
  </si>
  <si>
    <t>ហត្ថលេខា</t>
  </si>
  <si>
    <t>កូន</t>
  </si>
  <si>
    <t>ប្រាក់ឈ្នួលសរុប</t>
  </si>
  <si>
    <t>ប្រាក់រង្វាន់</t>
  </si>
  <si>
    <r>
      <t>ថ្ងៃធ្វើការ</t>
    </r>
    <r>
      <rPr>
        <sz val="24"/>
        <rFont val="Limon S1"/>
        <family val="2"/>
      </rPr>
      <t xml:space="preserve"> </t>
    </r>
    <r>
      <rPr>
        <sz val="12"/>
        <rFont val="Times New Roman"/>
        <family val="1"/>
      </rPr>
      <t>working day</t>
    </r>
  </si>
  <si>
    <t xml:space="preserve">ប្រាក់បន្ថែមម៉ោង </t>
  </si>
  <si>
    <t>ប្រាក់ថ្លៃបាយ</t>
  </si>
  <si>
    <t>ប្រាក់ទៀងទាត់</t>
  </si>
  <si>
    <t>ប្រាក់អតីតភាព</t>
  </si>
  <si>
    <t>ថ្ងៃបុណ្យ</t>
  </si>
  <si>
    <t>ថ្ងៃធម្មតា</t>
  </si>
  <si>
    <t xml:space="preserve">ក្រុមហ៊ុន Fairdon (Cambodia) Limited </t>
  </si>
  <si>
    <t>ប្រាក់ឈ្នួលលើកទី១</t>
  </si>
  <si>
    <t>ខ្មែរ</t>
  </si>
  <si>
    <t>S2022-1408</t>
  </si>
  <si>
    <t>S2022-1409</t>
  </si>
  <si>
    <t>S2022-1410</t>
  </si>
  <si>
    <t>S2022-1412</t>
  </si>
  <si>
    <t>S2022-1419</t>
  </si>
  <si>
    <t>S2022-1421</t>
  </si>
  <si>
    <t>SC2022-1422</t>
  </si>
  <si>
    <t>S2022-1428</t>
  </si>
  <si>
    <t>S2022-1435</t>
  </si>
  <si>
    <t>QC2022-1438</t>
  </si>
  <si>
    <t>QC2022-1439</t>
  </si>
  <si>
    <t>QC2022-1440</t>
  </si>
  <si>
    <t>QC2022-1441</t>
  </si>
  <si>
    <t>S2022-1444</t>
  </si>
  <si>
    <t>S2022-1445</t>
  </si>
  <si>
    <t>S2022-1446</t>
  </si>
  <si>
    <t>T2022-1449</t>
  </si>
  <si>
    <t>S2022-1450</t>
  </si>
  <si>
    <t>S2022-1451</t>
  </si>
  <si>
    <t>S2022-1454</t>
  </si>
  <si>
    <t>S2022-1457</t>
  </si>
  <si>
    <t>S2022-1458</t>
  </si>
  <si>
    <t>S2022-1459</t>
  </si>
  <si>
    <t>S2022-1460</t>
  </si>
  <si>
    <t>Z2022-1461</t>
  </si>
  <si>
    <t>S2022-1465</t>
  </si>
  <si>
    <t>S2022-1466</t>
  </si>
  <si>
    <t>QC2022-1467</t>
  </si>
  <si>
    <t>SZ2022-1470</t>
  </si>
  <si>
    <t>SZ2022-1472</t>
  </si>
  <si>
    <t>SZ2022-1473</t>
  </si>
  <si>
    <t>SZ2022-1475</t>
  </si>
  <si>
    <t>SZ2022-1476</t>
  </si>
  <si>
    <t>SZ2022-1478</t>
  </si>
  <si>
    <t>លីវ អ៊ូជី</t>
  </si>
  <si>
    <t>អឹម សំអាត</t>
  </si>
  <si>
    <t>ស៊្រ លាងគី</t>
  </si>
  <si>
    <t>សែន ឌីណា</t>
  </si>
  <si>
    <t>ជ័យ កញ្ញា</t>
  </si>
  <si>
    <t>វ៉ន សិទ្ធារ៉ា</t>
  </si>
  <si>
    <t>កេន ស្រីណាក់</t>
  </si>
  <si>
    <t>កេន វុទ្ធានិច</t>
  </si>
  <si>
    <t>គង់ សុខឃៀង</t>
  </si>
  <si>
    <t>ម៉ាក ស្រីរ័ត្ន</t>
  </si>
  <si>
    <t>វ៉ិត មាត</t>
  </si>
  <si>
    <t>ងីម រស្មី</t>
  </si>
  <si>
    <t>មឿន​​ រ៉ា</t>
  </si>
  <si>
    <t>ចាន់ ហាន</t>
  </si>
  <si>
    <t>មាន​ ចាន់នី</t>
  </si>
  <si>
    <t>ផន សុវណ្ណធីតា</t>
  </si>
  <si>
    <t>កុសល់ ចាន់សុម៉ាលី</t>
  </si>
  <si>
    <t>អ៊ុយ សោភ័ណ្ឌ</t>
  </si>
  <si>
    <t>រឿន ដានី</t>
  </si>
  <si>
    <t>លឿង​ ផារី</t>
  </si>
  <si>
    <t>យ៉ន ស៊ីថា</t>
  </si>
  <si>
    <t>ហុង ថាវី</t>
  </si>
  <si>
    <t>ឯម ឆេងណន់</t>
  </si>
  <si>
    <t>S2022-1487</t>
  </si>
  <si>
    <t>S2022-1511</t>
  </si>
  <si>
    <t>S2022-1481</t>
  </si>
  <si>
    <t>S2022-1498</t>
  </si>
  <si>
    <t>S2022-1504</t>
  </si>
  <si>
    <t>S2022-1521</t>
  </si>
  <si>
    <t>សំ សំបូរ</t>
  </si>
  <si>
    <t>សាន់​ រ៉ហាន</t>
  </si>
  <si>
    <t>S2022-1516</t>
  </si>
  <si>
    <t>S2022-1518</t>
  </si>
  <si>
    <t>ចាន់ សីលា</t>
  </si>
  <si>
    <t>ឃុត ចន្ធី</t>
  </si>
  <si>
    <t>S2022-1517</t>
  </si>
  <si>
    <t>កែវ សំណាង</t>
  </si>
  <si>
    <t>ម៉ាត់ ហាន់ណាហ្វី</t>
  </si>
  <si>
    <t>T2022-1515</t>
  </si>
  <si>
    <t>QC2022-1482</t>
  </si>
  <si>
    <t>យ៉ា​ ហាលីម</t>
  </si>
  <si>
    <t>ប្រធានក្រុម</t>
  </si>
  <si>
    <t>ពិនិត្យ</t>
  </si>
  <si>
    <t>ជាងម៉ាស៊ីន</t>
  </si>
  <si>
    <t>Sample Leader</t>
  </si>
  <si>
    <t>Maternity leave</t>
    <phoneticPr fontId="3" type="noConversion"/>
  </si>
  <si>
    <t>ផ្នែកជំនួយការ</t>
  </si>
  <si>
    <t>ផ្នែកដេរ</t>
  </si>
  <si>
    <t>ផ្នែកវិចខ្ចប់</t>
  </si>
  <si>
    <t>ប្រធានក្រុមវិចខ្ចប់</t>
  </si>
  <si>
    <t>ផ្នែកពិនិត្យ</t>
  </si>
  <si>
    <t>ផ្នែកអ៊ុត</t>
  </si>
  <si>
    <t>SC2022-1538</t>
  </si>
  <si>
    <t>ពៅ សំណាង</t>
  </si>
  <si>
    <t>ហៃ ម៉ារីតោះ</t>
  </si>
  <si>
    <t>S2022-1541</t>
  </si>
  <si>
    <t>S2022-1532</t>
  </si>
  <si>
    <t>ផុន ​ផាន្នី</t>
  </si>
  <si>
    <t>S2022-1533</t>
  </si>
  <si>
    <t>S2022-1544</t>
  </si>
  <si>
    <t>S2022-1568</t>
  </si>
  <si>
    <t>S2022-1569</t>
  </si>
  <si>
    <t>សាន ចាន់គង់</t>
  </si>
  <si>
    <t>ផាន់ សុផាន</t>
  </si>
  <si>
    <t>ជូ គឹមសាង</t>
  </si>
  <si>
    <t>S2022-1536</t>
  </si>
  <si>
    <t>S2022-1551</t>
  </si>
  <si>
    <t>Z2022-1535</t>
  </si>
  <si>
    <t>QC2022-1564</t>
  </si>
  <si>
    <t>QC2022-1565</t>
  </si>
  <si>
    <t>ថាច់ ចិន្ដា</t>
  </si>
  <si>
    <t>ញាន សុខជា</t>
  </si>
  <si>
    <t>I2021-1056</t>
  </si>
  <si>
    <t>SL2022-1455</t>
  </si>
  <si>
    <t>S2021-1219</t>
  </si>
  <si>
    <t>គង់ ស្រីយ៉ា</t>
  </si>
  <si>
    <t>C2022-1578</t>
  </si>
  <si>
    <t>ផ្នែកតុកាត់</t>
  </si>
  <si>
    <t>S2022-1571</t>
  </si>
  <si>
    <t>QC2022-1587</t>
  </si>
  <si>
    <t>សុំ ស៊ុននី</t>
  </si>
  <si>
    <t>M2022-1589</t>
  </si>
  <si>
    <t>វ៉ែន គឹមស្រ៊ុន</t>
  </si>
  <si>
    <t>S2021-1324</t>
  </si>
  <si>
    <t>I2022-1591</t>
  </si>
  <si>
    <t>I2022-1592</t>
  </si>
  <si>
    <t>ប្រាក់ឧបត្ថម្ភ</t>
  </si>
  <si>
    <t>ភាគទានសោធន២%</t>
  </si>
  <si>
    <t>NSSF​ Pension  Schem e 2%</t>
  </si>
  <si>
    <t>SC2022-1593</t>
  </si>
  <si>
    <t>ចាន់ ឃុនឃីម</t>
  </si>
  <si>
    <t>កាត់ព្រុយ</t>
  </si>
  <si>
    <t>H2022-1594</t>
  </si>
  <si>
    <t>SZ2022-1595</t>
  </si>
  <si>
    <t>I2022-1596</t>
  </si>
  <si>
    <t>S2022-1598</t>
  </si>
  <si>
    <t>S2022-1600</t>
  </si>
  <si>
    <t>For Eform NSSF</t>
  </si>
  <si>
    <t>SZ2022-1543</t>
  </si>
  <si>
    <t>S2022-1601</t>
  </si>
  <si>
    <t>W2022-1602</t>
  </si>
  <si>
    <t>SC2022-1604</t>
  </si>
  <si>
    <t>H2022-1605</t>
  </si>
  <si>
    <t>S2022-1606</t>
  </si>
  <si>
    <t>ទីន​ ម៉ារីនី</t>
  </si>
  <si>
    <t>បឿន សម្បត្តិ</t>
  </si>
  <si>
    <t>ស៊ិន​ សុខណេត</t>
  </si>
  <si>
    <t>ប្រាក់ឈ្នួលត្រូវបើក</t>
  </si>
  <si>
    <t>ពន្ធលើប្រាក់បៀវត្ស</t>
  </si>
  <si>
    <t>S2023-1616</t>
  </si>
  <si>
    <t>S2023-1617</t>
  </si>
  <si>
    <t>S2023-1614</t>
  </si>
  <si>
    <t>SZ2023-1613</t>
  </si>
  <si>
    <t>S2023-1608</t>
  </si>
  <si>
    <t>QC2023-1618</t>
  </si>
  <si>
    <t>QC2023-1611</t>
  </si>
  <si>
    <t>ណូ​ ណែត</t>
  </si>
  <si>
    <t>ZL2021-1257</t>
  </si>
  <si>
    <t>S2023-1619</t>
  </si>
  <si>
    <t>S2023-1620</t>
  </si>
  <si>
    <t>S2023-1621</t>
  </si>
  <si>
    <t>S2023-1622</t>
  </si>
  <si>
    <t>Total Salary for Feb 2023</t>
  </si>
  <si>
    <t>M2023-1623</t>
  </si>
  <si>
    <t>Z2023-1624</t>
  </si>
  <si>
    <t>S2023-1625</t>
  </si>
  <si>
    <t>ឃឿន ស៊ុង</t>
  </si>
  <si>
    <t>OT.SALARY 4-6pm</t>
  </si>
  <si>
    <t>OT.SALARY 6-8pm</t>
  </si>
  <si>
    <t>N-Day 4-6pm</t>
  </si>
  <si>
    <t>N-Day 6-8pm</t>
  </si>
  <si>
    <r>
      <t>ចំនួនបន្ថែមម៉ោង</t>
    </r>
    <r>
      <rPr>
        <sz val="24"/>
        <rFont val="Limon S1"/>
        <family val="2"/>
      </rPr>
      <t xml:space="preserve"> ​  ​​</t>
    </r>
    <r>
      <rPr>
        <sz val="8"/>
        <rFont val="Times New Roman"/>
        <family val="1"/>
      </rPr>
      <t>OVERTIME</t>
    </r>
  </si>
  <si>
    <t>QA2021-1179</t>
  </si>
  <si>
    <t>S2023-1626</t>
  </si>
  <si>
    <t>S2023-1632</t>
  </si>
  <si>
    <t>S2023-1634</t>
  </si>
  <si>
    <t>S2023-1635</t>
  </si>
  <si>
    <t>S2023-1638</t>
  </si>
  <si>
    <t>S2023-1636</t>
  </si>
  <si>
    <t>S2023-1639</t>
  </si>
  <si>
    <t>S2023-1628</t>
  </si>
  <si>
    <t>S2023-1629</t>
  </si>
  <si>
    <t>S2023-1630</t>
  </si>
  <si>
    <t>S2023-1633</t>
  </si>
  <si>
    <t>S2023-1640</t>
  </si>
  <si>
    <t>S2023-1637</t>
  </si>
  <si>
    <t>QC2023-1631</t>
  </si>
  <si>
    <t>S2023-1657</t>
  </si>
  <si>
    <t>S2023-1641</t>
  </si>
  <si>
    <t>S2023-1646</t>
  </si>
  <si>
    <t>S2023-1654</t>
  </si>
  <si>
    <t>S2023-1656</t>
  </si>
  <si>
    <t>SZ2023-1648</t>
  </si>
  <si>
    <t>SZ2023-1650</t>
  </si>
  <si>
    <t>S2023-1651</t>
  </si>
  <si>
    <t>S2023-1652</t>
  </si>
  <si>
    <t>S2023-1655</t>
  </si>
  <si>
    <t>S2023-1644</t>
  </si>
  <si>
    <t>S2023-1645</t>
  </si>
  <si>
    <t>Z2023-1643</t>
  </si>
  <si>
    <t>Z2023-1647</t>
  </si>
  <si>
    <t>I2023-1642</t>
  </si>
  <si>
    <t>QA2019-016</t>
  </si>
  <si>
    <t>S2023-1658</t>
  </si>
  <si>
    <t>I2023-1659</t>
  </si>
  <si>
    <t>ថ្ងៃអាទិត្យ</t>
  </si>
  <si>
    <t>Sunday</t>
  </si>
  <si>
    <t>S2023-1662</t>
  </si>
  <si>
    <t>S2023-1685</t>
  </si>
  <si>
    <t>S2023-1663</t>
  </si>
  <si>
    <t>ពិល​ ស្រីនិត</t>
  </si>
  <si>
    <t>S2023-1664</t>
  </si>
  <si>
    <t>S2023-1665</t>
  </si>
  <si>
    <t>S2023-1686</t>
  </si>
  <si>
    <t>យ៉ែម​ ស្រីល័ក្ខ</t>
  </si>
  <si>
    <t>S2023-1666</t>
  </si>
  <si>
    <t>S2023-1667</t>
  </si>
  <si>
    <t>S2023-1668</t>
  </si>
  <si>
    <t>S2023-1669</t>
  </si>
  <si>
    <t>ញ៉ឹម យ៉ុត</t>
  </si>
  <si>
    <t>S2023-1660</t>
  </si>
  <si>
    <t>S2023-1671</t>
  </si>
  <si>
    <t>S2023-1681</t>
  </si>
  <si>
    <t>ជុច​ ចន្នា</t>
  </si>
  <si>
    <t>អ៊ន​ ចាន់នឿន</t>
  </si>
  <si>
    <t>Z2023-1673</t>
  </si>
  <si>
    <t>Z2023-1674</t>
  </si>
  <si>
    <t>Z2023-1676</t>
  </si>
  <si>
    <t>ង៉ែត រ៉ម</t>
  </si>
  <si>
    <t>ឡឹម​ យ៉ាន</t>
  </si>
  <si>
    <t>ហុក វ៉ាន់នី</t>
  </si>
  <si>
    <t>Z2023-1679</t>
  </si>
  <si>
    <t>Z2023-1682</t>
  </si>
  <si>
    <t>Z2023-1683</t>
  </si>
  <si>
    <t>ឈួន សារ៉ន</t>
  </si>
  <si>
    <t>គ្រី ស្រីភា</t>
  </si>
  <si>
    <t>អឿ​ រ៉ានី</t>
  </si>
  <si>
    <t>QC2023-1680</t>
  </si>
  <si>
    <t>ម៉េង ឡៃហឿន</t>
  </si>
  <si>
    <t>H2023-1684</t>
  </si>
  <si>
    <t>S2023-1689</t>
  </si>
  <si>
    <t>Z2023-1691</t>
  </si>
  <si>
    <t>Z2023-1692</t>
  </si>
  <si>
    <t>QC2023-1688</t>
  </si>
  <si>
    <t>អ៊ុំ ស្រីណាក់</t>
  </si>
  <si>
    <t>M2023-1694</t>
  </si>
  <si>
    <t>ហ៊ន ប៊ុនណារាជ</t>
  </si>
  <si>
    <t>S2023-1698</t>
  </si>
  <si>
    <t>S2023-1699</t>
  </si>
  <si>
    <t>ណង ស្រីកែវ</t>
  </si>
  <si>
    <t>ចាន់ ចិន្ដា</t>
  </si>
  <si>
    <t>S2023-1704</t>
  </si>
  <si>
    <t>យឹម ញ៉ាញ់</t>
  </si>
  <si>
    <t>S2023-1707</t>
  </si>
  <si>
    <t>ប្រធានក្រុមផ្នែកផ្សេងៗ</t>
  </si>
  <si>
    <t>Team Leader Helper</t>
  </si>
  <si>
    <t>S2023-1710</t>
  </si>
  <si>
    <t>S2023-1712</t>
  </si>
  <si>
    <t>ជីម សុខឃាង</t>
  </si>
  <si>
    <t>S2023-1713</t>
  </si>
  <si>
    <t>ឯម ចាន់បញ្ញា</t>
  </si>
  <si>
    <t>P2023-1717</t>
  </si>
  <si>
    <t>ជា សុវង់</t>
  </si>
  <si>
    <t>Z2023-1649</t>
  </si>
  <si>
    <t>SZ2022-1402</t>
  </si>
  <si>
    <t>SZ2023-1677</t>
  </si>
  <si>
    <t>10pm-5am</t>
  </si>
  <si>
    <t>Child allowance</t>
  </si>
  <si>
    <t>T2023-1720</t>
  </si>
  <si>
    <t>M2023-1721</t>
  </si>
  <si>
    <t>S2023-1723</t>
  </si>
  <si>
    <t>S2023-1724</t>
  </si>
  <si>
    <t>SZ2023-1726</t>
  </si>
  <si>
    <t>S2023-1727</t>
  </si>
  <si>
    <t>S2023-1728</t>
  </si>
  <si>
    <t>S2023-1729</t>
  </si>
  <si>
    <t>S2023-1730</t>
  </si>
  <si>
    <t>SZ2023-1731</t>
  </si>
  <si>
    <t>S2023-1732</t>
  </si>
  <si>
    <t>S2023-1733</t>
  </si>
  <si>
    <t>S2023-1734</t>
  </si>
  <si>
    <t>ណន ជឿន</t>
  </si>
  <si>
    <t>ថៃ ធន់</t>
  </si>
  <si>
    <t>អឿន ស្រស់</t>
  </si>
  <si>
    <t>យ៉ិន ស្រីស</t>
  </si>
  <si>
    <t>សៀក សារីន</t>
  </si>
  <si>
    <t>ខុន ស្រីពៅ</t>
  </si>
  <si>
    <t>ភន សុខរ៉ា</t>
  </si>
  <si>
    <t>ជា សេងអ៊ី</t>
  </si>
  <si>
    <t>ង៉េង សុខលីន</t>
  </si>
  <si>
    <t>យ៉ាន់ សី</t>
  </si>
  <si>
    <t>ថន ​ចាន់នី</t>
  </si>
  <si>
    <t>ម៉ាត់ ម៉ៃយ៉ាន</t>
  </si>
  <si>
    <t>ភួង សុខណា</t>
  </si>
  <si>
    <t>No 50%</t>
  </si>
  <si>
    <t>Maternity</t>
  </si>
  <si>
    <t>Maternity no pay</t>
  </si>
  <si>
    <t>SZ2023-1737</t>
  </si>
  <si>
    <t>SZ2023-1738</t>
  </si>
  <si>
    <t>SZ2023-1742</t>
  </si>
  <si>
    <t>រី ផល្លា</t>
  </si>
  <si>
    <t>ជុច សុខណា</t>
  </si>
  <si>
    <t>ស៊ឹម ណៃនី</t>
  </si>
  <si>
    <t>T2023-1740</t>
  </si>
  <si>
    <t>ឆែម មិច</t>
  </si>
  <si>
    <t>S2023-1736</t>
  </si>
  <si>
    <t>តុង​ យ៉ាត</t>
  </si>
  <si>
    <t>H2023-1741</t>
  </si>
  <si>
    <t>ថុល រូហ្សា</t>
  </si>
  <si>
    <t>SZ2023-1743</t>
  </si>
  <si>
    <t>យន សួន</t>
  </si>
  <si>
    <t xml:space="preserve">Maternity </t>
  </si>
  <si>
    <t xml:space="preserve">Deduct Over Paid </t>
  </si>
  <si>
    <t>តារាងបើកប្រាក់ឈ្នួលប្រចាំខែ វិច្ឆិកា ឆ្នាំ ២០២៣(លើកទី2​)</t>
  </si>
  <si>
    <t>LIST OF SALARIES AND ALLOWANCES  (November/  2023)</t>
  </si>
  <si>
    <t>P2023-1744</t>
  </si>
  <si>
    <t>P2023-1745</t>
  </si>
  <si>
    <t>P2023-1746</t>
  </si>
  <si>
    <t>P2023-1747</t>
  </si>
  <si>
    <t>S2023-1748</t>
  </si>
  <si>
    <t>S2023-1749</t>
  </si>
  <si>
    <t>S2023-1750</t>
  </si>
  <si>
    <t>S2023-1752</t>
  </si>
  <si>
    <t>S2023-1753</t>
  </si>
  <si>
    <t>S2023-1754</t>
  </si>
  <si>
    <t>S2023-1755</t>
  </si>
  <si>
    <t>S2023-1756</t>
  </si>
  <si>
    <t>S2023-1757</t>
  </si>
  <si>
    <t>S2023-1758</t>
  </si>
  <si>
    <t>S2023-1759</t>
  </si>
  <si>
    <t>S2023-1760</t>
  </si>
  <si>
    <t>H2023-1761</t>
  </si>
  <si>
    <t>S2023-1762</t>
  </si>
  <si>
    <t>S2023-1763</t>
  </si>
  <si>
    <t>S2023-1764</t>
  </si>
  <si>
    <t>S2023-1765</t>
  </si>
  <si>
    <t>S2023-1766</t>
  </si>
  <si>
    <t>S2023-1767</t>
  </si>
  <si>
    <t>S2023-1769</t>
  </si>
  <si>
    <t>S2023-1770</t>
  </si>
  <si>
    <t>S2023-1771</t>
  </si>
  <si>
    <t>S2023-1772</t>
  </si>
  <si>
    <t>S2023-1775</t>
  </si>
  <si>
    <t>S2023-1776</t>
  </si>
  <si>
    <t>S2023-1777</t>
  </si>
  <si>
    <t>S2023-1779</t>
  </si>
  <si>
    <t>វឿន ចាន់ណាត</t>
  </si>
  <si>
    <t>ខេង រដ្ឋា</t>
  </si>
  <si>
    <t>ប៉ក់ នី</t>
  </si>
  <si>
    <t>ជុច ចំរើន</t>
  </si>
  <si>
    <t>លី​ រត្ននា</t>
  </si>
  <si>
    <t>ពេជ្រ ស៊ីវន</t>
  </si>
  <si>
    <t>វ៉ែន ស៊ីយ៉ា</t>
  </si>
  <si>
    <t>យន់ ឡៃហៀង</t>
  </si>
  <si>
    <t>ឈន សុភ័ណ្ឌ</t>
  </si>
  <si>
    <t>ខូវ ឡា</t>
  </si>
  <si>
    <t>ចាន់ លិនដា</t>
  </si>
  <si>
    <t>ភ័ណ្ឌ ស្រីធា</t>
  </si>
  <si>
    <t>ហ៊ុំ រស្មី</t>
  </si>
  <si>
    <t>ម៉ាន​ អាលីហ៊្សោ</t>
  </si>
  <si>
    <t>ហ្សះ អៃសះ</t>
  </si>
  <si>
    <t>ហៃ តើរ៉ស់</t>
  </si>
  <si>
    <t>យន់​ ស្រីនាង</t>
  </si>
  <si>
    <t>លី សំរ៉ស់</t>
  </si>
  <si>
    <t>ភ្លី ម៉ៃសុំ</t>
  </si>
  <si>
    <t>ទេព ធារ៉ា</t>
  </si>
  <si>
    <t>សួស សុខរៀម</t>
  </si>
  <si>
    <t>គួច សូលីន</t>
  </si>
  <si>
    <t>ហឿន ស្រីម៉េង</t>
  </si>
  <si>
    <t>ឌុន រ៉ាវី</t>
  </si>
  <si>
    <t>ម៉ី វណ្ណា</t>
  </si>
  <si>
    <t>S2023-1780</t>
  </si>
  <si>
    <t>SZ2023-1781</t>
  </si>
  <si>
    <t>រស់ ចាន់ថន</t>
  </si>
  <si>
    <t>ជឺន ធីដាឧស្សាហ៏</t>
  </si>
  <si>
    <t>SZ2023-1782</t>
  </si>
  <si>
    <t>រឿន រត្ថា</t>
  </si>
  <si>
    <t>S2023-1783</t>
  </si>
  <si>
    <t>S2023-1791</t>
  </si>
  <si>
    <t>យ៉ែម ថាវី</t>
  </si>
  <si>
    <t>ឡង់ លក្ខិណា</t>
  </si>
  <si>
    <t>SZ2023-1784</t>
  </si>
  <si>
    <t>មុត សុខវឿន</t>
  </si>
  <si>
    <t>SZ2023-1785</t>
  </si>
  <si>
    <t>ធី ស្រីនីម</t>
  </si>
  <si>
    <t>SZ2023-1786</t>
  </si>
  <si>
    <t>SZ2023-1787</t>
  </si>
  <si>
    <t>បូ រដ្ឋា</t>
  </si>
  <si>
    <t>ថៃ សុខឡេង</t>
  </si>
  <si>
    <t>S2023-1788</t>
  </si>
  <si>
    <t>S2023-1789</t>
  </si>
  <si>
    <t>S2023-1792</t>
  </si>
  <si>
    <t>ជា ថាលីន</t>
  </si>
  <si>
    <t>ឌុល ថាយ</t>
  </si>
  <si>
    <t>ភួង ចន្នី</t>
  </si>
  <si>
    <t>022-1422</t>
  </si>
  <si>
    <t>022-1538</t>
  </si>
  <si>
    <t>022-1593</t>
  </si>
  <si>
    <t>022-1604</t>
  </si>
  <si>
    <t>2019-005</t>
  </si>
  <si>
    <t>2019-400</t>
  </si>
  <si>
    <t>022-1589</t>
  </si>
  <si>
    <t>023-1623</t>
  </si>
  <si>
    <t>023-1694</t>
  </si>
  <si>
    <t>023-1721</t>
  </si>
  <si>
    <t>022-1578</t>
  </si>
  <si>
    <t>022-1444</t>
  </si>
  <si>
    <t>021-1324</t>
  </si>
  <si>
    <t>022-1445</t>
  </si>
  <si>
    <t>022-1450</t>
  </si>
  <si>
    <t>022-1451</t>
  </si>
  <si>
    <t>022-1460</t>
  </si>
  <si>
    <t>023-1616</t>
  </si>
  <si>
    <t>023-1617</t>
  </si>
  <si>
    <t>023-1710</t>
  </si>
  <si>
    <t>023-1769</t>
  </si>
  <si>
    <t>023-1780</t>
  </si>
  <si>
    <t>023-1781</t>
  </si>
  <si>
    <t>021-1120</t>
  </si>
  <si>
    <t>021-1242</t>
  </si>
  <si>
    <t>021-1258</t>
  </si>
  <si>
    <t>2019-304</t>
  </si>
  <si>
    <t>022-1487</t>
  </si>
  <si>
    <t>022-1511</t>
  </si>
  <si>
    <t>021-1080</t>
  </si>
  <si>
    <t>022-1532</t>
  </si>
  <si>
    <t>023-1724</t>
  </si>
  <si>
    <t>023-1726</t>
  </si>
  <si>
    <t>021-1123</t>
  </si>
  <si>
    <t>023-1641</t>
  </si>
  <si>
    <t>023-1658</t>
  </si>
  <si>
    <t>023-1662</t>
  </si>
  <si>
    <t>023-1685</t>
  </si>
  <si>
    <t>023-1712</t>
  </si>
  <si>
    <t>023-1748</t>
  </si>
  <si>
    <t>023-1770</t>
  </si>
  <si>
    <t>023-1771</t>
  </si>
  <si>
    <t>021-1260</t>
  </si>
  <si>
    <t>021-1297</t>
  </si>
  <si>
    <t>022-1346</t>
  </si>
  <si>
    <t>2019-198</t>
  </si>
  <si>
    <t>022-1410</t>
  </si>
  <si>
    <t>022-1419</t>
  </si>
  <si>
    <t>022-1571</t>
  </si>
  <si>
    <t>023-1663</t>
  </si>
  <si>
    <t>023-1749</t>
  </si>
  <si>
    <t>023-1782</t>
  </si>
  <si>
    <t>2021-991</t>
  </si>
  <si>
    <t>021-1045</t>
  </si>
  <si>
    <t>021-1090</t>
  </si>
  <si>
    <t>021-1092</t>
  </si>
  <si>
    <t>021-1097</t>
  </si>
  <si>
    <t>022-1481</t>
  </si>
  <si>
    <t>022-1472</t>
  </si>
  <si>
    <t>022-1475</t>
  </si>
  <si>
    <t>022-1478</t>
  </si>
  <si>
    <t>022-1342</t>
  </si>
  <si>
    <t>022-1533</t>
  </si>
  <si>
    <t>023-1646</t>
  </si>
  <si>
    <t>023-1654</t>
  </si>
  <si>
    <t>023-1656</t>
  </si>
  <si>
    <t>021-1147</t>
  </si>
  <si>
    <t>021-1201</t>
  </si>
  <si>
    <t>021-1248</t>
  </si>
  <si>
    <t>021-1280</t>
  </si>
  <si>
    <t>022-1330</t>
  </si>
  <si>
    <t>022-1337</t>
  </si>
  <si>
    <t>022-1351</t>
  </si>
  <si>
    <t>022-1551</t>
  </si>
  <si>
    <t>023-1638</t>
  </si>
  <si>
    <t>022-1476</t>
  </si>
  <si>
    <t>022-1449</t>
  </si>
  <si>
    <t>023-1664</t>
  </si>
  <si>
    <t>023-1665</t>
  </si>
  <si>
    <t>023-1686</t>
  </si>
  <si>
    <t>023-1732</t>
  </si>
  <si>
    <t>021-1028</t>
  </si>
  <si>
    <t>022-1498</t>
  </si>
  <si>
    <t>022-1543</t>
  </si>
  <si>
    <t>022-1544</t>
  </si>
  <si>
    <t>022-1568</t>
  </si>
  <si>
    <t>023-1648</t>
  </si>
  <si>
    <t>023-1650</t>
  </si>
  <si>
    <t>023-1651</t>
  </si>
  <si>
    <t>023-1652</t>
  </si>
  <si>
    <t>023-1750</t>
  </si>
  <si>
    <t>023-1772</t>
  </si>
  <si>
    <t>023-1783</t>
  </si>
  <si>
    <t>023-1791</t>
  </si>
  <si>
    <t>021-1098</t>
  </si>
  <si>
    <t>021-1156</t>
  </si>
  <si>
    <t>021-1249</t>
  </si>
  <si>
    <t>021-1282</t>
  </si>
  <si>
    <t>021-1298</t>
  </si>
  <si>
    <t>023-1614</t>
  </si>
  <si>
    <t>023-1621</t>
  </si>
  <si>
    <t>023-1622</t>
  </si>
  <si>
    <t>2020-654</t>
  </si>
  <si>
    <t>021-1081</t>
  </si>
  <si>
    <t>2020-748</t>
  </si>
  <si>
    <t>022-1470</t>
  </si>
  <si>
    <t>023-1655</t>
  </si>
  <si>
    <t>023-1666</t>
  </si>
  <si>
    <t>023-1667</t>
  </si>
  <si>
    <t>023-1668</t>
  </si>
  <si>
    <t>023-1733</t>
  </si>
  <si>
    <t>023-1740</t>
  </si>
  <si>
    <t>023-1752</t>
  </si>
  <si>
    <t>023-1753</t>
  </si>
  <si>
    <t>023-1765</t>
  </si>
  <si>
    <t>023-1784</t>
  </si>
  <si>
    <t>021-1110</t>
  </si>
  <si>
    <t>021-1158</t>
  </si>
  <si>
    <t>021-1176</t>
  </si>
  <si>
    <t>021-1228</t>
  </si>
  <si>
    <t>021-1230</t>
  </si>
  <si>
    <t>021-1250</t>
  </si>
  <si>
    <t>021-1268</t>
  </si>
  <si>
    <t>022-1382</t>
  </si>
  <si>
    <t>022-1412</t>
  </si>
  <si>
    <t>022-1421</t>
  </si>
  <si>
    <t>022-1344</t>
  </si>
  <si>
    <t>022-1457</t>
  </si>
  <si>
    <t>022-1594</t>
  </si>
  <si>
    <t>022-1598</t>
  </si>
  <si>
    <t>023-1636</t>
  </si>
  <si>
    <t>022-1504</t>
  </si>
  <si>
    <t>022-1521</t>
  </si>
  <si>
    <t>023-1720</t>
  </si>
  <si>
    <t>023-1727</t>
  </si>
  <si>
    <t>023-1728</t>
  </si>
  <si>
    <t>023-1729</t>
  </si>
  <si>
    <t>023-1734</t>
  </si>
  <si>
    <t>021-1133</t>
  </si>
  <si>
    <t>023-1613</t>
  </si>
  <si>
    <t>023-1754</t>
  </si>
  <si>
    <t>023-1755</t>
  </si>
  <si>
    <t>023-1756</t>
  </si>
  <si>
    <t>023-1757</t>
  </si>
  <si>
    <t>023-1762</t>
  </si>
  <si>
    <t>023-1763</t>
  </si>
  <si>
    <t>023-1764</t>
  </si>
  <si>
    <t>023-1766</t>
  </si>
  <si>
    <t>023-1767</t>
  </si>
  <si>
    <t>021-1219</t>
  </si>
  <si>
    <t>022-1606</t>
  </si>
  <si>
    <t>023-1639</t>
  </si>
  <si>
    <t>023-1689</t>
  </si>
  <si>
    <t>023-1736</t>
  </si>
  <si>
    <t>023-1743</t>
  </si>
  <si>
    <t>023-1785</t>
  </si>
  <si>
    <t>022-1516</t>
  </si>
  <si>
    <t>022-1518</t>
  </si>
  <si>
    <t>021-1278</t>
  </si>
  <si>
    <t>022-1473</t>
  </si>
  <si>
    <t>022-1536</t>
  </si>
  <si>
    <t>023-1608</t>
  </si>
  <si>
    <t>023-1644</t>
  </si>
  <si>
    <t>023-1645</t>
  </si>
  <si>
    <t>023-1669</t>
  </si>
  <si>
    <t>023-1704</t>
  </si>
  <si>
    <t>023-1730</t>
  </si>
  <si>
    <t>023-1731</t>
  </si>
  <si>
    <t>021-1208</t>
  </si>
  <si>
    <t>2020-781</t>
  </si>
  <si>
    <t>022-1366</t>
  </si>
  <si>
    <t>022-1515</t>
  </si>
  <si>
    <t>022-1517</t>
  </si>
  <si>
    <t>023-1660</t>
  </si>
  <si>
    <t>023-1671</t>
  </si>
  <si>
    <t>023-1681</t>
  </si>
  <si>
    <t>023-1707</t>
  </si>
  <si>
    <t>023-1758</t>
  </si>
  <si>
    <t>023-1759</t>
  </si>
  <si>
    <t>023-1760</t>
  </si>
  <si>
    <t>023-1775</t>
  </si>
  <si>
    <t>023-1777</t>
  </si>
  <si>
    <t>023-1779</t>
  </si>
  <si>
    <t>023-1788</t>
  </si>
  <si>
    <t>023-1789</t>
  </si>
  <si>
    <t>023-1792</t>
  </si>
  <si>
    <t>021-1019</t>
  </si>
  <si>
    <t>021-1159</t>
  </si>
  <si>
    <t>021-1264</t>
  </si>
  <si>
    <t>021-1271</t>
  </si>
  <si>
    <t>021-1318</t>
  </si>
  <si>
    <t>022-1334</t>
  </si>
  <si>
    <t>022-1335</t>
  </si>
  <si>
    <t>022-1349</t>
  </si>
  <si>
    <t>022-1408</t>
  </si>
  <si>
    <t>022-1409</t>
  </si>
  <si>
    <t>022-1569</t>
  </si>
  <si>
    <t>022-1600</t>
  </si>
  <si>
    <t>023-1637</t>
  </si>
  <si>
    <t>2019-495</t>
  </si>
  <si>
    <t>023-1717</t>
  </si>
  <si>
    <t>023-1744</t>
  </si>
  <si>
    <t>023-1745</t>
  </si>
  <si>
    <t>023-1746</t>
  </si>
  <si>
    <t>023-1747</t>
  </si>
  <si>
    <t>021-1009</t>
  </si>
  <si>
    <t>021-1037</t>
  </si>
  <si>
    <t>2020-821</t>
  </si>
  <si>
    <t>2019-147</t>
  </si>
  <si>
    <t>021-1058</t>
  </si>
  <si>
    <t>021-1059</t>
  </si>
  <si>
    <t>021-1076</t>
  </si>
  <si>
    <t>021-1085</t>
  </si>
  <si>
    <t>021-1087</t>
  </si>
  <si>
    <t>021-1211</t>
  </si>
  <si>
    <t>021-1212</t>
  </si>
  <si>
    <t>021-1214</t>
  </si>
  <si>
    <t>021-1221</t>
  </si>
  <si>
    <t>021-1238</t>
  </si>
  <si>
    <t>021-1300</t>
  </si>
  <si>
    <t>021-1301</t>
  </si>
  <si>
    <t>021-1315</t>
  </si>
  <si>
    <t>021-1319</t>
  </si>
  <si>
    <t>021-1320</t>
  </si>
  <si>
    <t>021-1321</t>
  </si>
  <si>
    <t>2020-745</t>
  </si>
  <si>
    <t>021-1179</t>
  </si>
  <si>
    <t>2019-427</t>
  </si>
  <si>
    <t>2021-966</t>
  </si>
  <si>
    <t>021-1008</t>
  </si>
  <si>
    <t>2020-544</t>
  </si>
  <si>
    <t>022-1438</t>
  </si>
  <si>
    <t>022-1439</t>
  </si>
  <si>
    <t>022-1440</t>
  </si>
  <si>
    <t>022-1441</t>
  </si>
  <si>
    <t>022-1467</t>
  </si>
  <si>
    <t>023-1642</t>
  </si>
  <si>
    <t>023-1659</t>
  </si>
  <si>
    <t>023-1688</t>
  </si>
  <si>
    <t>021-1084</t>
  </si>
  <si>
    <t>021-1224</t>
  </si>
  <si>
    <t>021-1255</t>
  </si>
  <si>
    <t>021-1256</t>
  </si>
  <si>
    <t>021-1266</t>
  </si>
  <si>
    <t>021-1082</t>
  </si>
  <si>
    <t>022-1482</t>
  </si>
  <si>
    <t>021-1304</t>
  </si>
  <si>
    <t>022-1350</t>
  </si>
  <si>
    <t>022-1564</t>
  </si>
  <si>
    <t>022-1565</t>
  </si>
  <si>
    <t>022-1591</t>
  </si>
  <si>
    <t>022-1592</t>
  </si>
  <si>
    <t>021-1056</t>
  </si>
  <si>
    <t>022-1596</t>
  </si>
  <si>
    <t>023-1618</t>
  </si>
  <si>
    <t>023-1631</t>
  </si>
  <si>
    <t>2019-016</t>
  </si>
  <si>
    <t>2019-497</t>
  </si>
  <si>
    <t>021-1206</t>
  </si>
  <si>
    <t>022-1587</t>
  </si>
  <si>
    <t>023-1611</t>
  </si>
  <si>
    <t>023-1680</t>
  </si>
  <si>
    <t>021-1257</t>
  </si>
  <si>
    <t>021-1125</t>
  </si>
  <si>
    <t>021-1194</t>
  </si>
  <si>
    <t>023-1643</t>
  </si>
  <si>
    <t>023-1647</t>
  </si>
  <si>
    <t>023-1673</t>
  </si>
  <si>
    <t>023-1674</t>
  </si>
  <si>
    <t>023-1676</t>
  </si>
  <si>
    <t>023-1677</t>
  </si>
  <si>
    <t>023-1741</t>
  </si>
  <si>
    <t>023-1761</t>
  </si>
  <si>
    <t>021-1215</t>
  </si>
  <si>
    <t>021-1233</t>
  </si>
  <si>
    <t>021-1265</t>
  </si>
  <si>
    <t>021-1276</t>
  </si>
  <si>
    <t>022-1341</t>
  </si>
  <si>
    <t>022-1402</t>
  </si>
  <si>
    <t>022-1461</t>
  </si>
  <si>
    <t>022-1535</t>
  </si>
  <si>
    <t>023-1624</t>
  </si>
  <si>
    <t>023-1679</t>
  </si>
  <si>
    <t>023-1682</t>
  </si>
  <si>
    <t>023-1683</t>
  </si>
  <si>
    <t>023-1691</t>
  </si>
  <si>
    <t>023-1692</t>
  </si>
  <si>
    <t>2020-625</t>
  </si>
  <si>
    <t>021-1011</t>
  </si>
  <si>
    <t>021-1290</t>
  </si>
  <si>
    <t>023-1649</t>
  </si>
  <si>
    <t>023-1684</t>
  </si>
  <si>
    <t>022-1602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</si>
</sst>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  <numFmt numFmtId="166" formatCode="_(&quot;$&quot;* #,##0_);_(&quot;$&quot;* \(#,##0\);_(&quot;$&quot;* &quot;-&quot;??_);_(@_)"/>
    <numFmt numFmtId="167" formatCode="_(* #,##0_);_(* \(#,##0\);_(* &quot;-&quot;??_);_(@_)"/>
    <numFmt numFmtId="168" formatCode="_(* #,##0.0_);_(* \(#,##0.0\);_(* &quot;-&quot;??_);_(@_)"/>
    <numFmt numFmtId="169" formatCode="0.0"/>
    <numFmt numFmtId="172" formatCode="0.0_ "/>
    <numFmt numFmtId="174" formatCode="_-* #,##0.00[$៛-453]_-;\-* #,##0.00[$៛-453]_-;_-* &quot;-&quot;??[$៛-453]_-;_-@_-"/>
    <numFmt numFmtId="175" formatCode="[$-F400]h:mm:ss\ AM/PM"/>
    <numFmt numFmtId="176" formatCode="[$-409]d\-mmm\-yy;@"/>
  </numFmts>
  <fonts count="80">
    <font>
      <sz val="10"/>
      <name val="Arial"/>
      <family val="2"/>
    </font>
    <font>
      <sz val="10"/>
      <name val="Arial"/>
      <family val="2"/>
    </font>
    <font>
      <sz val="22"/>
      <name val="Limon R1"/>
      <family val="2"/>
    </font>
    <font>
      <sz val="8"/>
      <name val="Arial"/>
      <family val="2"/>
    </font>
    <font>
      <sz val="24"/>
      <name val="Limon S1"/>
      <family val="2"/>
    </font>
    <font>
      <sz val="12"/>
      <name val="Times New Roman"/>
      <family val="1"/>
    </font>
    <font>
      <sz val="20"/>
      <name val="Limon S1"/>
      <family val="2"/>
    </font>
    <font>
      <sz val="9"/>
      <name val="Arial"/>
      <family val="2"/>
    </font>
    <font>
      <sz val="8"/>
      <name val="Times New Roman"/>
      <family val="1"/>
    </font>
    <font>
      <sz val="18"/>
      <name val="Limon S1"/>
      <family val="2"/>
    </font>
    <font>
      <sz val="14"/>
      <name val="Arial"/>
      <family val="2"/>
    </font>
    <font>
      <b/>
      <sz val="16"/>
      <name val="Arial"/>
      <family val="2"/>
    </font>
    <font>
      <sz val="36"/>
      <name val="Limon R1"/>
      <family val="2"/>
    </font>
    <font>
      <sz val="16"/>
      <name val="Arial"/>
      <family val="2"/>
    </font>
    <font>
      <sz val="26"/>
      <name val="Limon R1"/>
      <family val="2"/>
    </font>
    <font>
      <sz val="10"/>
      <name val="Arial"/>
      <family val="2"/>
    </font>
    <font>
      <sz val="22"/>
      <name val="Limon S1"/>
      <family val="2"/>
    </font>
    <font>
      <sz val="10"/>
      <name val="Limon S1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airl"/>
      <family val="2"/>
    </font>
    <font>
      <sz val="26"/>
      <color indexed="8"/>
      <name val="Limon R1"/>
      <family val="2"/>
    </font>
    <font>
      <sz val="14"/>
      <color indexed="8"/>
      <name val="Lucida Fax"/>
      <family val="1"/>
    </font>
    <font>
      <sz val="40"/>
      <name val="Limon R1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24"/>
      <name val="Arial"/>
      <family val="2"/>
    </font>
    <font>
      <sz val="9"/>
      <name val="細明體"/>
      <family val="3"/>
      <charset val="136"/>
    </font>
    <font>
      <sz val="14"/>
      <name val="Limon S1"/>
      <family val="2"/>
    </font>
    <font>
      <sz val="16"/>
      <name val="Limon S1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12"/>
      <name val="Limon R1"/>
      <family val="2"/>
    </font>
    <font>
      <sz val="12"/>
      <name val="Limon S1"/>
      <family val="2"/>
    </font>
    <font>
      <sz val="14"/>
      <name val="Limon R1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1"/>
      <charset val="136"/>
      <scheme val="minor"/>
    </font>
    <font>
      <u/>
      <sz val="11"/>
      <color theme="1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8"/>
      <color theme="1"/>
      <name val="Limon S1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rgb="FF0000FF"/>
      <name val="Arial"/>
      <family val="2"/>
    </font>
    <font>
      <sz val="14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FF"/>
      <name val="Arial"/>
      <family val="2"/>
    </font>
    <font>
      <sz val="22"/>
      <color theme="1"/>
      <name val="Limon S1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Limon S1"/>
      <family val="2"/>
    </font>
    <font>
      <b/>
      <sz val="11"/>
      <color rgb="FF0000FF"/>
      <name val="Arial"/>
      <family val="2"/>
    </font>
    <font>
      <sz val="36"/>
      <name val="ABC-TEXT-05A"/>
    </font>
    <font>
      <sz val="8"/>
      <color indexed="81"/>
      <name val="Tahoma"/>
      <family val="2"/>
    </font>
    <font>
      <sz val="9"/>
      <name val="Limon R1"/>
      <family val="2"/>
    </font>
    <font>
      <sz val="11"/>
      <name val="Kh Battambang"/>
    </font>
    <font>
      <sz val="8"/>
      <color theme="1"/>
      <name val="Kh Battambang"/>
    </font>
    <font>
      <sz val="9"/>
      <name val="Kh Battambang"/>
    </font>
    <font>
      <sz val="18"/>
      <name val="Khmer Mool"/>
    </font>
    <font>
      <sz val="22"/>
      <name val="Cambria"/>
      <family val="1"/>
      <scheme val="major"/>
    </font>
    <font>
      <sz val="12"/>
      <name val="Kh Battambang"/>
    </font>
    <font>
      <sz val="16"/>
      <name val="Kh Battambang"/>
    </font>
    <font>
      <sz val="10"/>
      <name val="Kh Battambang"/>
    </font>
    <font>
      <sz val="20"/>
      <name val="Kh Battambang"/>
    </font>
    <font>
      <b/>
      <sz val="16"/>
      <name val="Kh Battambang"/>
    </font>
    <font>
      <sz val="18"/>
      <name val="Kh Battambang"/>
    </font>
    <font>
      <sz val="26"/>
      <color indexed="8"/>
      <name val="Kh Battambang"/>
    </font>
    <font>
      <sz val="14"/>
      <name val="Kh Battambang"/>
    </font>
    <font>
      <sz val="15"/>
      <name val="Kh Battambang"/>
    </font>
    <font>
      <b/>
      <sz val="28"/>
      <name val="Khmer Mool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sz val="16"/>
      <color rgb="FFFF0000"/>
      <name val="Kh Battambang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25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39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39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40" fillId="0" borderId="0" applyNumberFormat="0" applyFill="0" applyBorder="0" applyAlignment="0" applyProtection="0">
      <alignment vertical="top"/>
      <protection locked="0"/>
    </xf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39" fillId="0" borderId="0"/>
    <xf numFmtId="175" fontId="39" fillId="0" borderId="0"/>
    <xf numFmtId="175" fontId="39" fillId="0" borderId="0"/>
    <xf numFmtId="175" fontId="39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39" fillId="0" borderId="0"/>
    <xf numFmtId="175" fontId="39" fillId="0" borderId="0"/>
    <xf numFmtId="175" fontId="39" fillId="0" borderId="0"/>
    <xf numFmtId="175" fontId="1" fillId="0" borderId="0"/>
    <xf numFmtId="175" fontId="1" fillId="0" borderId="0"/>
    <xf numFmtId="175" fontId="1" fillId="0" borderId="0"/>
  </cellStyleXfs>
  <cellXfs count="575">
    <xf numFmtId="0" fontId="0" fillId="0" borderId="0" xfId="0"/>
    <xf numFmtId="0" fontId="18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2" borderId="0" xfId="0" applyFill="1"/>
    <xf numFmtId="44" fontId="0" fillId="0" borderId="0" xfId="0" applyNumberFormat="1"/>
    <xf numFmtId="0" fontId="19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42" fillId="0" borderId="0" xfId="0" applyFont="1"/>
    <xf numFmtId="0" fontId="28" fillId="0" borderId="0" xfId="0" applyFont="1"/>
    <xf numFmtId="0" fontId="25" fillId="0" borderId="0" xfId="0" applyFont="1" applyAlignment="1">
      <alignment vertical="center"/>
    </xf>
    <xf numFmtId="43" fontId="10" fillId="0" borderId="0" xfId="56" applyFont="1" applyFill="1" applyBorder="1"/>
    <xf numFmtId="43" fontId="0" fillId="0" borderId="0" xfId="56" applyFont="1" applyFill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1" fontId="45" fillId="0" borderId="0" xfId="0" applyNumberFormat="1" applyFont="1" applyAlignment="1">
      <alignment horizontal="center" vertical="center"/>
    </xf>
    <xf numFmtId="0" fontId="25" fillId="0" borderId="0" xfId="0" applyFont="1"/>
    <xf numFmtId="0" fontId="46" fillId="0" borderId="0" xfId="0" applyFont="1"/>
    <xf numFmtId="0" fontId="47" fillId="0" borderId="0" xfId="0" applyFont="1"/>
    <xf numFmtId="0" fontId="46" fillId="0" borderId="0" xfId="0" applyFont="1" applyAlignment="1">
      <alignment horizontal="center"/>
    </xf>
    <xf numFmtId="43" fontId="49" fillId="0" borderId="0" xfId="56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44" fontId="48" fillId="0" borderId="42" xfId="58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43" fontId="0" fillId="0" borderId="0" xfId="0" applyNumberFormat="1"/>
    <xf numFmtId="0" fontId="0" fillId="0" borderId="44" xfId="0" applyBorder="1" applyAlignment="1">
      <alignment horizontal="center"/>
    </xf>
    <xf numFmtId="43" fontId="0" fillId="0" borderId="0" xfId="56" applyFont="1" applyFill="1" applyAlignment="1"/>
    <xf numFmtId="43" fontId="18" fillId="0" borderId="0" xfId="0" applyNumberFormat="1" applyFont="1"/>
    <xf numFmtId="12" fontId="0" fillId="0" borderId="0" xfId="56" quotePrefix="1" applyNumberFormat="1" applyFont="1" applyFill="1" applyBorder="1" applyAlignment="1">
      <alignment horizontal="center"/>
    </xf>
    <xf numFmtId="0" fontId="0" fillId="0" borderId="0" xfId="0" quotePrefix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" fontId="45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20" fillId="0" borderId="0" xfId="0" applyNumberFormat="1" applyFont="1" applyAlignment="1">
      <alignment vertical="center" wrapText="1"/>
    </xf>
    <xf numFmtId="165" fontId="25" fillId="0" borderId="0" xfId="0" applyNumberFormat="1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" fillId="3" borderId="25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43" fontId="0" fillId="3" borderId="0" xfId="0" applyNumberFormat="1" applyFill="1"/>
    <xf numFmtId="0" fontId="18" fillId="3" borderId="0" xfId="0" applyFont="1" applyFill="1"/>
    <xf numFmtId="169" fontId="0" fillId="0" borderId="0" xfId="0" applyNumberFormat="1"/>
    <xf numFmtId="0" fontId="32" fillId="3" borderId="0" xfId="0" applyFont="1" applyFill="1" applyAlignment="1">
      <alignment horizontal="center" vertical="center" wrapText="1"/>
    </xf>
    <xf numFmtId="44" fontId="48" fillId="3" borderId="0" xfId="0" applyNumberFormat="1" applyFont="1" applyFill="1" applyAlignment="1">
      <alignment horizontal="center" vertical="center"/>
    </xf>
    <xf numFmtId="1" fontId="45" fillId="3" borderId="0" xfId="0" applyNumberFormat="1" applyFont="1" applyFill="1" applyAlignment="1">
      <alignment horizontal="center" vertical="center"/>
    </xf>
    <xf numFmtId="0" fontId="32" fillId="3" borderId="43" xfId="0" applyFont="1" applyFill="1" applyBorder="1" applyAlignment="1">
      <alignment horizontal="center" vertical="center" wrapText="1"/>
    </xf>
    <xf numFmtId="44" fontId="48" fillId="3" borderId="43" xfId="0" applyNumberFormat="1" applyFont="1" applyFill="1" applyBorder="1" applyAlignment="1">
      <alignment horizontal="center" vertical="center"/>
    </xf>
    <xf numFmtId="1" fontId="45" fillId="3" borderId="43" xfId="0" applyNumberFormat="1" applyFont="1" applyFill="1" applyBorder="1" applyAlignment="1">
      <alignment horizontal="center" vertical="center"/>
    </xf>
    <xf numFmtId="0" fontId="0" fillId="3" borderId="43" xfId="0" applyFill="1" applyBorder="1"/>
    <xf numFmtId="0" fontId="11" fillId="3" borderId="0" xfId="0" applyFont="1" applyFill="1" applyAlignment="1">
      <alignment vertical="center"/>
    </xf>
    <xf numFmtId="49" fontId="52" fillId="0" borderId="42" xfId="58" applyNumberFormat="1" applyFont="1" applyBorder="1" applyAlignment="1">
      <alignment horizontal="center" vertical="center"/>
    </xf>
    <xf numFmtId="168" fontId="0" fillId="0" borderId="0" xfId="0" applyNumberFormat="1"/>
    <xf numFmtId="43" fontId="20" fillId="2" borderId="11" xfId="56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0" fillId="3" borderId="0" xfId="0" applyFill="1"/>
    <xf numFmtId="44" fontId="0" fillId="3" borderId="0" xfId="0" applyNumberFormat="1" applyFill="1"/>
    <xf numFmtId="0" fontId="0" fillId="3" borderId="0" xfId="0" applyFill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44" fontId="48" fillId="0" borderId="1" xfId="0" applyNumberFormat="1" applyFont="1" applyBorder="1" applyAlignment="1">
      <alignment horizontal="center" vertical="center"/>
    </xf>
    <xf numFmtId="0" fontId="6" fillId="3" borderId="24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vertical="center" wrapText="1"/>
    </xf>
    <xf numFmtId="0" fontId="7" fillId="3" borderId="38" xfId="0" applyFont="1" applyFill="1" applyBorder="1" applyAlignment="1">
      <alignment vertical="center" wrapText="1"/>
    </xf>
    <xf numFmtId="0" fontId="7" fillId="3" borderId="40" xfId="0" applyFont="1" applyFill="1" applyBorder="1" applyAlignment="1">
      <alignment vertical="center" wrapText="1"/>
    </xf>
    <xf numFmtId="0" fontId="6" fillId="3" borderId="25" xfId="0" applyFont="1" applyFill="1" applyBorder="1" applyAlignment="1">
      <alignment vertical="center" wrapText="1"/>
    </xf>
    <xf numFmtId="167" fontId="6" fillId="3" borderId="22" xfId="0" applyNumberFormat="1" applyFont="1" applyFill="1" applyBorder="1" applyAlignment="1">
      <alignment vertical="center" wrapText="1"/>
    </xf>
    <xf numFmtId="0" fontId="6" fillId="3" borderId="34" xfId="0" applyFont="1" applyFill="1" applyBorder="1" applyAlignment="1">
      <alignment vertical="center" wrapText="1"/>
    </xf>
    <xf numFmtId="167" fontId="6" fillId="3" borderId="35" xfId="0" applyNumberFormat="1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 wrapText="1"/>
    </xf>
    <xf numFmtId="0" fontId="7" fillId="3" borderId="39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 wrapText="1"/>
    </xf>
    <xf numFmtId="167" fontId="0" fillId="3" borderId="14" xfId="0" applyNumberFormat="1" applyFill="1" applyBorder="1" applyAlignment="1">
      <alignment vertical="center"/>
    </xf>
    <xf numFmtId="172" fontId="0" fillId="0" borderId="0" xfId="0" applyNumberFormat="1" applyAlignment="1">
      <alignment horizontal="center"/>
    </xf>
    <xf numFmtId="43" fontId="0" fillId="0" borderId="0" xfId="56" applyFont="1" applyFill="1"/>
    <xf numFmtId="0" fontId="10" fillId="0" borderId="0" xfId="0" applyFont="1" applyAlignment="1">
      <alignment horizontal="center" vertical="center" wrapText="1"/>
    </xf>
    <xf numFmtId="43" fontId="10" fillId="0" borderId="0" xfId="0" applyNumberFormat="1" applyFont="1"/>
    <xf numFmtId="0" fontId="6" fillId="3" borderId="32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vertical="center" wrapText="1"/>
    </xf>
    <xf numFmtId="0" fontId="3" fillId="3" borderId="39" xfId="0" applyFont="1" applyFill="1" applyBorder="1" applyAlignment="1">
      <alignment vertical="center" wrapText="1"/>
    </xf>
    <xf numFmtId="0" fontId="20" fillId="3" borderId="0" xfId="0" applyFont="1" applyFill="1" applyAlignment="1">
      <alignment horizontal="center" vertical="center"/>
    </xf>
    <xf numFmtId="44" fontId="10" fillId="3" borderId="2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0" fillId="3" borderId="0" xfId="0" applyFont="1" applyFill="1"/>
    <xf numFmtId="44" fontId="48" fillId="0" borderId="0" xfId="0" applyNumberFormat="1" applyFont="1" applyAlignment="1">
      <alignment horizontal="center" vertical="center"/>
    </xf>
    <xf numFmtId="0" fontId="34" fillId="3" borderId="0" xfId="0" applyFont="1" applyFill="1"/>
    <xf numFmtId="0" fontId="36" fillId="3" borderId="0" xfId="0" applyFont="1" applyFill="1"/>
    <xf numFmtId="0" fontId="20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2" fillId="3" borderId="0" xfId="0" applyFont="1" applyFill="1"/>
    <xf numFmtId="0" fontId="25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3" fillId="3" borderId="0" xfId="0" applyFont="1" applyFill="1"/>
    <xf numFmtId="0" fontId="2" fillId="3" borderId="0" xfId="0" applyFont="1" applyFill="1"/>
    <xf numFmtId="165" fontId="41" fillId="3" borderId="20" xfId="0" applyNumberFormat="1" applyFont="1" applyFill="1" applyBorder="1"/>
    <xf numFmtId="0" fontId="41" fillId="3" borderId="0" xfId="0" applyFont="1" applyFill="1" applyAlignment="1">
      <alignment horizontal="center"/>
    </xf>
    <xf numFmtId="165" fontId="50" fillId="3" borderId="20" xfId="0" applyNumberFormat="1" applyFont="1" applyFill="1" applyBorder="1"/>
    <xf numFmtId="0" fontId="6" fillId="3" borderId="27" xfId="0" applyFont="1" applyFill="1" applyBorder="1" applyAlignment="1">
      <alignment vertical="center" wrapText="1"/>
    </xf>
    <xf numFmtId="0" fontId="53" fillId="3" borderId="28" xfId="0" applyFont="1" applyFill="1" applyBorder="1" applyAlignment="1">
      <alignment vertical="center" wrapText="1"/>
    </xf>
    <xf numFmtId="0" fontId="6" fillId="3" borderId="28" xfId="0" applyFont="1" applyFill="1" applyBorder="1" applyAlignment="1">
      <alignment vertical="center" wrapText="1"/>
    </xf>
    <xf numFmtId="43" fontId="6" fillId="3" borderId="28" xfId="56" applyFont="1" applyFill="1" applyBorder="1" applyAlignment="1">
      <alignment horizontal="center" vertical="center" wrapText="1"/>
    </xf>
    <xf numFmtId="0" fontId="35" fillId="3" borderId="29" xfId="0" applyFont="1" applyFill="1" applyBorder="1" applyAlignment="1">
      <alignment vertical="center" wrapText="1"/>
    </xf>
    <xf numFmtId="0" fontId="6" fillId="3" borderId="31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vertical="center" wrapText="1"/>
    </xf>
    <xf numFmtId="0" fontId="57" fillId="3" borderId="35" xfId="0" applyFont="1" applyFill="1" applyBorder="1" applyAlignment="1">
      <alignment vertical="center" wrapText="1"/>
    </xf>
    <xf numFmtId="0" fontId="30" fillId="3" borderId="35" xfId="0" applyFont="1" applyFill="1" applyBorder="1" applyAlignment="1">
      <alignment vertical="center" wrapText="1"/>
    </xf>
    <xf numFmtId="43" fontId="6" fillId="3" borderId="35" xfId="56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0" fontId="6" fillId="3" borderId="36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25" fillId="3" borderId="25" xfId="0" applyNumberFormat="1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vertical="center" wrapText="1"/>
    </xf>
    <xf numFmtId="0" fontId="7" fillId="3" borderId="36" xfId="0" applyFont="1" applyFill="1" applyBorder="1" applyAlignment="1">
      <alignment vertical="center" wrapText="1"/>
    </xf>
    <xf numFmtId="0" fontId="25" fillId="3" borderId="36" xfId="0" applyFont="1" applyFill="1" applyBorder="1" applyAlignment="1">
      <alignment vertical="center" wrapText="1"/>
    </xf>
    <xf numFmtId="165" fontId="25" fillId="3" borderId="34" xfId="0" applyNumberFormat="1" applyFont="1" applyFill="1" applyBorder="1" applyAlignment="1">
      <alignment vertical="center" wrapText="1"/>
    </xf>
    <xf numFmtId="0" fontId="3" fillId="3" borderId="38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38" xfId="0" applyFont="1" applyFill="1" applyBorder="1" applyAlignment="1">
      <alignment vertical="center" wrapText="1"/>
    </xf>
    <xf numFmtId="0" fontId="0" fillId="3" borderId="34" xfId="0" applyFill="1" applyBorder="1" applyAlignment="1">
      <alignment vertical="center"/>
    </xf>
    <xf numFmtId="0" fontId="25" fillId="3" borderId="35" xfId="0" applyFont="1" applyFill="1" applyBorder="1" applyAlignment="1">
      <alignment vertical="center"/>
    </xf>
    <xf numFmtId="0" fontId="10" fillId="3" borderId="35" xfId="0" applyFont="1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3" fontId="7" fillId="3" borderId="35" xfId="56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vertical="center"/>
    </xf>
    <xf numFmtId="0" fontId="3" fillId="3" borderId="38" xfId="0" applyFont="1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25" fillId="3" borderId="14" xfId="0" applyFont="1" applyFill="1" applyBorder="1" applyAlignment="1">
      <alignment vertical="center"/>
    </xf>
    <xf numFmtId="0" fontId="55" fillId="3" borderId="14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43" fontId="7" fillId="3" borderId="14" xfId="56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vertical="center"/>
    </xf>
    <xf numFmtId="0" fontId="3" fillId="3" borderId="40" xfId="0" applyFont="1" applyFill="1" applyBorder="1" applyAlignment="1">
      <alignment vertical="center"/>
    </xf>
    <xf numFmtId="0" fontId="7" fillId="3" borderId="41" xfId="0" applyFont="1" applyFill="1" applyBorder="1" applyAlignment="1">
      <alignment vertical="center" wrapText="1"/>
    </xf>
    <xf numFmtId="0" fontId="25" fillId="3" borderId="41" xfId="0" applyFont="1" applyFill="1" applyBorder="1" applyAlignment="1">
      <alignment vertical="center" wrapText="1"/>
    </xf>
    <xf numFmtId="0" fontId="3" fillId="3" borderId="40" xfId="0" applyFont="1" applyFill="1" applyBorder="1" applyAlignment="1">
      <alignment vertical="center" wrapText="1"/>
    </xf>
    <xf numFmtId="165" fontId="25" fillId="3" borderId="39" xfId="0" applyNumberFormat="1" applyFont="1" applyFill="1" applyBorder="1" applyAlignment="1">
      <alignment vertical="center" wrapText="1"/>
    </xf>
    <xf numFmtId="44" fontId="37" fillId="3" borderId="0" xfId="0" applyNumberFormat="1" applyFont="1" applyFill="1" applyAlignment="1">
      <alignment horizontal="center" vertical="center"/>
    </xf>
    <xf numFmtId="44" fontId="10" fillId="3" borderId="0" xfId="0" applyNumberFormat="1" applyFont="1" applyFill="1"/>
    <xf numFmtId="0" fontId="4" fillId="3" borderId="0" xfId="0" applyFont="1" applyFill="1"/>
    <xf numFmtId="0" fontId="17" fillId="3" borderId="0" xfId="0" applyFont="1" applyFill="1"/>
    <xf numFmtId="44" fontId="37" fillId="3" borderId="0" xfId="0" applyNumberFormat="1" applyFont="1" applyFill="1" applyAlignment="1">
      <alignment vertical="center" wrapText="1"/>
    </xf>
    <xf numFmtId="0" fontId="26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165" fontId="0" fillId="3" borderId="0" xfId="0" applyNumberFormat="1" applyFill="1" applyAlignment="1">
      <alignment horizontal="center"/>
    </xf>
    <xf numFmtId="0" fontId="43" fillId="3" borderId="28" xfId="0" applyFont="1" applyFill="1" applyBorder="1" applyAlignment="1">
      <alignment vertical="center" wrapText="1"/>
    </xf>
    <xf numFmtId="0" fontId="6" fillId="3" borderId="30" xfId="0" applyFont="1" applyFill="1" applyBorder="1" applyAlignment="1">
      <alignment vertical="center" wrapText="1"/>
    </xf>
    <xf numFmtId="0" fontId="43" fillId="3" borderId="35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/>
    </xf>
    <xf numFmtId="0" fontId="44" fillId="3" borderId="35" xfId="0" applyFont="1" applyFill="1" applyBorder="1" applyAlignment="1">
      <alignment vertical="center" wrapText="1"/>
    </xf>
    <xf numFmtId="0" fontId="44" fillId="3" borderId="14" xfId="0" applyFont="1" applyFill="1" applyBorder="1" applyAlignment="1">
      <alignment vertical="center" wrapText="1"/>
    </xf>
    <xf numFmtId="0" fontId="16" fillId="3" borderId="0" xfId="0" applyFont="1" applyFill="1" applyAlignment="1">
      <alignment vertical="center"/>
    </xf>
    <xf numFmtId="167" fontId="26" fillId="3" borderId="0" xfId="0" applyNumberFormat="1" applyFont="1" applyFill="1" applyAlignment="1">
      <alignment vertical="center"/>
    </xf>
    <xf numFmtId="44" fontId="26" fillId="3" borderId="0" xfId="0" applyNumberFormat="1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8" fillId="3" borderId="0" xfId="0" applyFont="1" applyFill="1"/>
    <xf numFmtId="44" fontId="27" fillId="3" borderId="0" xfId="0" applyNumberFormat="1" applyFont="1" applyFill="1" applyAlignment="1">
      <alignment horizontal="center" vertical="center" wrapText="1"/>
    </xf>
    <xf numFmtId="0" fontId="24" fillId="3" borderId="0" xfId="0" applyFont="1" applyFill="1"/>
    <xf numFmtId="0" fontId="30" fillId="3" borderId="0" xfId="0" applyFont="1" applyFill="1" applyAlignment="1">
      <alignment horizontal="center" vertical="center"/>
    </xf>
    <xf numFmtId="0" fontId="6" fillId="3" borderId="46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44" fontId="19" fillId="3" borderId="0" xfId="0" applyNumberFormat="1" applyFont="1" applyFill="1" applyAlignment="1">
      <alignment horizontal="center" vertical="center"/>
    </xf>
    <xf numFmtId="0" fontId="17" fillId="3" borderId="28" xfId="0" applyFont="1" applyFill="1" applyBorder="1" applyAlignment="1">
      <alignment vertical="center" wrapText="1"/>
    </xf>
    <xf numFmtId="0" fontId="17" fillId="3" borderId="35" xfId="0" applyFont="1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31" fillId="3" borderId="44" xfId="0" applyFont="1" applyFill="1" applyBorder="1" applyAlignment="1">
      <alignment horizontal="center" vertical="center"/>
    </xf>
    <xf numFmtId="15" fontId="8" fillId="0" borderId="1" xfId="0" applyNumberFormat="1" applyFont="1" applyBorder="1" applyAlignment="1">
      <alignment horizontal="left" vertical="center" wrapText="1"/>
    </xf>
    <xf numFmtId="44" fontId="28" fillId="3" borderId="0" xfId="0" applyNumberFormat="1" applyFont="1" applyFill="1"/>
    <xf numFmtId="44" fontId="51" fillId="0" borderId="0" xfId="64" applyFont="1" applyFill="1" applyAlignment="1">
      <alignment horizontal="center" vertical="center"/>
    </xf>
    <xf numFmtId="43" fontId="0" fillId="3" borderId="0" xfId="56" applyFont="1" applyFill="1" applyBorder="1"/>
    <xf numFmtId="43" fontId="18" fillId="3" borderId="0" xfId="0" applyNumberFormat="1" applyFont="1" applyFill="1"/>
    <xf numFmtId="44" fontId="48" fillId="2" borderId="42" xfId="58" applyFont="1" applyFill="1" applyBorder="1" applyAlignment="1">
      <alignment horizontal="center" vertical="center"/>
    </xf>
    <xf numFmtId="43" fontId="0" fillId="0" borderId="0" xfId="56" applyFont="1" applyFill="1" applyBorder="1"/>
    <xf numFmtId="0" fontId="25" fillId="3" borderId="0" xfId="0" applyFont="1" applyFill="1"/>
    <xf numFmtId="0" fontId="59" fillId="3" borderId="20" xfId="0" applyFont="1" applyFill="1" applyBorder="1"/>
    <xf numFmtId="0" fontId="1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vertical="center" wrapText="1"/>
    </xf>
    <xf numFmtId="43" fontId="0" fillId="3" borderId="0" xfId="56" applyFont="1" applyFill="1"/>
    <xf numFmtId="167" fontId="59" fillId="3" borderId="20" xfId="0" applyNumberFormat="1" applyFont="1" applyFill="1" applyBorder="1"/>
    <xf numFmtId="167" fontId="18" fillId="3" borderId="0" xfId="0" applyNumberFormat="1" applyFont="1" applyFill="1" applyAlignment="1">
      <alignment vertical="center"/>
    </xf>
    <xf numFmtId="167" fontId="0" fillId="3" borderId="0" xfId="0" applyNumberFormat="1" applyFill="1" applyAlignment="1">
      <alignment horizontal="center"/>
    </xf>
    <xf numFmtId="0" fontId="0" fillId="3" borderId="44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0" xfId="93"/>
    <xf numFmtId="0" fontId="6" fillId="2" borderId="25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vertical="center"/>
    </xf>
    <xf numFmtId="167" fontId="6" fillId="2" borderId="35" xfId="0" applyNumberFormat="1" applyFont="1" applyFill="1" applyBorder="1" applyAlignment="1">
      <alignment vertical="center" wrapText="1"/>
    </xf>
    <xf numFmtId="167" fontId="0" fillId="2" borderId="14" xfId="0" applyNumberFormat="1" applyFill="1" applyBorder="1" applyAlignment="1">
      <alignment vertical="center"/>
    </xf>
    <xf numFmtId="0" fontId="3" fillId="2" borderId="3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24" fillId="2" borderId="0" xfId="0" applyFont="1" applyFill="1"/>
    <xf numFmtId="0" fontId="11" fillId="2" borderId="0" xfId="0" applyFont="1" applyFill="1" applyAlignment="1">
      <alignment vertical="center"/>
    </xf>
    <xf numFmtId="165" fontId="0" fillId="2" borderId="0" xfId="0" applyNumberFormat="1" applyFill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6" fillId="3" borderId="0" xfId="0" applyFont="1" applyFill="1"/>
    <xf numFmtId="0" fontId="6" fillId="3" borderId="0" xfId="0" applyFont="1" applyFill="1" applyAlignment="1">
      <alignment horizontal="center" vertical="center" wrapText="1"/>
    </xf>
    <xf numFmtId="44" fontId="54" fillId="3" borderId="2" xfId="64" applyFont="1" applyFill="1" applyBorder="1" applyAlignment="1">
      <alignment horizontal="center" vertical="center" wrapText="1"/>
    </xf>
    <xf numFmtId="0" fontId="12" fillId="3" borderId="0" xfId="0" applyFont="1" applyFill="1"/>
    <xf numFmtId="0" fontId="42" fillId="3" borderId="0" xfId="0" applyFont="1" applyFill="1"/>
    <xf numFmtId="0" fontId="0" fillId="3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2" fillId="0" borderId="0" xfId="58" applyNumberFormat="1" applyFont="1" applyBorder="1" applyAlignment="1">
      <alignment horizontal="center" vertical="center"/>
    </xf>
    <xf numFmtId="43" fontId="18" fillId="9" borderId="0" xfId="0" applyNumberFormat="1" applyFont="1" applyFill="1"/>
    <xf numFmtId="14" fontId="61" fillId="3" borderId="20" xfId="0" applyNumberFormat="1" applyFont="1" applyFill="1" applyBorder="1"/>
    <xf numFmtId="0" fontId="25" fillId="2" borderId="35" xfId="0" applyFont="1" applyFill="1" applyBorder="1" applyAlignment="1">
      <alignment vertical="center" wrapText="1"/>
    </xf>
    <xf numFmtId="0" fontId="25" fillId="4" borderId="35" xfId="0" applyFont="1" applyFill="1" applyBorder="1" applyAlignment="1">
      <alignment vertical="center" wrapText="1"/>
    </xf>
    <xf numFmtId="44" fontId="18" fillId="0" borderId="0" xfId="0" applyNumberFormat="1" applyFont="1"/>
    <xf numFmtId="0" fontId="0" fillId="11" borderId="0" xfId="0" applyFill="1"/>
    <xf numFmtId="0" fontId="18" fillId="11" borderId="0" xfId="0" applyFont="1" applyFill="1"/>
    <xf numFmtId="1" fontId="0" fillId="3" borderId="0" xfId="0" applyNumberFormat="1" applyFill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169" fontId="10" fillId="3" borderId="0" xfId="0" applyNumberFormat="1" applyFont="1" applyFill="1" applyAlignment="1">
      <alignment horizontal="center" vertical="center"/>
    </xf>
    <xf numFmtId="168" fontId="10" fillId="3" borderId="0" xfId="56" applyNumberFormat="1" applyFont="1" applyFill="1" applyBorder="1" applyAlignment="1">
      <alignment horizontal="center" vertical="center" wrapText="1"/>
    </xf>
    <xf numFmtId="0" fontId="54" fillId="3" borderId="0" xfId="0" applyFont="1" applyFill="1" applyAlignment="1">
      <alignment horizontal="center" vertical="center" wrapText="1"/>
    </xf>
    <xf numFmtId="44" fontId="0" fillId="3" borderId="11" xfId="0" applyNumberFormat="1" applyFill="1" applyBorder="1"/>
    <xf numFmtId="0" fontId="42" fillId="0" borderId="11" xfId="0" applyFont="1" applyBorder="1"/>
    <xf numFmtId="44" fontId="5" fillId="10" borderId="0" xfId="58" applyFont="1" applyFill="1" applyBorder="1" applyAlignment="1">
      <alignment horizontal="left" vertical="center"/>
    </xf>
    <xf numFmtId="44" fontId="10" fillId="3" borderId="37" xfId="58" applyFont="1" applyFill="1" applyBorder="1" applyAlignment="1">
      <alignment vertical="center"/>
    </xf>
    <xf numFmtId="0" fontId="10" fillId="12" borderId="1" xfId="0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/>
    </xf>
    <xf numFmtId="0" fontId="54" fillId="12" borderId="1" xfId="0" applyFont="1" applyFill="1" applyBorder="1" applyAlignment="1">
      <alignment horizontal="center" vertical="center" wrapText="1"/>
    </xf>
    <xf numFmtId="44" fontId="10" fillId="12" borderId="1" xfId="0" applyNumberFormat="1" applyFont="1" applyFill="1" applyBorder="1" applyAlignment="1">
      <alignment horizontal="center" vertical="center" wrapText="1"/>
    </xf>
    <xf numFmtId="44" fontId="0" fillId="12" borderId="0" xfId="0" applyNumberFormat="1" applyFill="1"/>
    <xf numFmtId="0" fontId="0" fillId="12" borderId="0" xfId="0" applyFill="1"/>
    <xf numFmtId="44" fontId="48" fillId="3" borderId="1" xfId="0" applyNumberFormat="1" applyFont="1" applyFill="1" applyBorder="1" applyAlignment="1">
      <alignment horizontal="center" vertical="center"/>
    </xf>
    <xf numFmtId="44" fontId="0" fillId="13" borderId="0" xfId="0" applyNumberFormat="1" applyFill="1"/>
    <xf numFmtId="44" fontId="18" fillId="13" borderId="0" xfId="0" applyNumberFormat="1" applyFont="1" applyFill="1"/>
    <xf numFmtId="0" fontId="0" fillId="13" borderId="44" xfId="0" applyFill="1" applyBorder="1" applyAlignment="1">
      <alignment horizontal="center"/>
    </xf>
    <xf numFmtId="44" fontId="18" fillId="3" borderId="0" xfId="0" applyNumberFormat="1" applyFont="1" applyFill="1"/>
    <xf numFmtId="44" fontId="10" fillId="12" borderId="2" xfId="0" applyNumberFormat="1" applyFont="1" applyFill="1" applyBorder="1" applyAlignment="1">
      <alignment horizontal="center" vertical="center" wrapText="1"/>
    </xf>
    <xf numFmtId="167" fontId="1" fillId="3" borderId="35" xfId="0" applyNumberFormat="1" applyFont="1" applyFill="1" applyBorder="1" applyAlignment="1">
      <alignment vertical="center"/>
    </xf>
    <xf numFmtId="14" fontId="0" fillId="0" borderId="0" xfId="0" applyNumberFormat="1"/>
    <xf numFmtId="0" fontId="17" fillId="3" borderId="1" xfId="0" applyFont="1" applyFill="1" applyBorder="1" applyAlignment="1">
      <alignment horizontal="center" vertical="center"/>
    </xf>
    <xf numFmtId="14" fontId="0" fillId="3" borderId="0" xfId="0" applyNumberFormat="1" applyFill="1"/>
    <xf numFmtId="0" fontId="16" fillId="3" borderId="44" xfId="0" applyFont="1" applyFill="1" applyBorder="1" applyAlignment="1">
      <alignment horizontal="center" vertical="center"/>
    </xf>
    <xf numFmtId="0" fontId="32" fillId="3" borderId="44" xfId="0" applyFont="1" applyFill="1" applyBorder="1" applyAlignment="1">
      <alignment horizontal="center" vertical="center" wrapText="1"/>
    </xf>
    <xf numFmtId="44" fontId="48" fillId="3" borderId="44" xfId="0" applyNumberFormat="1" applyFont="1" applyFill="1" applyBorder="1" applyAlignment="1">
      <alignment horizontal="center" vertical="center"/>
    </xf>
    <xf numFmtId="1" fontId="45" fillId="3" borderId="44" xfId="0" applyNumberFormat="1" applyFont="1" applyFill="1" applyBorder="1" applyAlignment="1">
      <alignment horizontal="center" vertical="center"/>
    </xf>
    <xf numFmtId="0" fontId="0" fillId="3" borderId="44" xfId="0" applyFill="1" applyBorder="1"/>
    <xf numFmtId="0" fontId="4" fillId="3" borderId="0" xfId="0" applyFont="1" applyFill="1" applyAlignment="1">
      <alignment vertical="center"/>
    </xf>
    <xf numFmtId="0" fontId="54" fillId="0" borderId="1" xfId="0" applyFont="1" applyBorder="1" applyAlignment="1">
      <alignment horizontal="center" vertical="center" wrapText="1"/>
    </xf>
    <xf numFmtId="44" fontId="54" fillId="0" borderId="5" xfId="0" applyNumberFormat="1" applyFont="1" applyBorder="1" applyAlignment="1">
      <alignment horizontal="center" vertical="center" wrapText="1"/>
    </xf>
    <xf numFmtId="44" fontId="10" fillId="0" borderId="3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54" fillId="12" borderId="5" xfId="0" applyNumberFormat="1" applyFont="1" applyFill="1" applyBorder="1" applyAlignment="1">
      <alignment horizontal="center" vertical="center" wrapText="1"/>
    </xf>
    <xf numFmtId="44" fontId="10" fillId="12" borderId="3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4" fontId="10" fillId="0" borderId="1" xfId="64" applyFont="1" applyFill="1" applyBorder="1" applyAlignment="1">
      <alignment horizontal="center" vertical="center" wrapText="1"/>
    </xf>
    <xf numFmtId="0" fontId="24" fillId="0" borderId="0" xfId="0" applyFont="1"/>
    <xf numFmtId="0" fontId="11" fillId="0" borderId="0" xfId="0" applyFont="1" applyAlignment="1">
      <alignment vertical="center"/>
    </xf>
    <xf numFmtId="0" fontId="12" fillId="3" borderId="20" xfId="0" applyFont="1" applyFill="1" applyBorder="1"/>
    <xf numFmtId="0" fontId="6" fillId="3" borderId="35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56" fillId="3" borderId="0" xfId="0" applyFont="1" applyFill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43" fontId="1" fillId="3" borderId="0" xfId="56" applyFont="1" applyFill="1" applyAlignment="1"/>
    <xf numFmtId="44" fontId="10" fillId="12" borderId="1" xfId="64" applyFont="1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/>
    </xf>
    <xf numFmtId="0" fontId="1" fillId="3" borderId="0" xfId="0" applyFont="1" applyFill="1"/>
    <xf numFmtId="43" fontId="53" fillId="3" borderId="44" xfId="68" applyFont="1" applyFill="1" applyBorder="1" applyAlignment="1">
      <alignment vertical="center"/>
    </xf>
    <xf numFmtId="44" fontId="10" fillId="0" borderId="2" xfId="0" applyNumberFormat="1" applyFont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25" fillId="3" borderId="6" xfId="0" applyNumberFormat="1" applyFont="1" applyFill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0" fillId="3" borderId="8" xfId="0" applyNumberFormat="1" applyFill="1" applyBorder="1" applyAlignment="1">
      <alignment horizontal="center" vertical="center"/>
    </xf>
    <xf numFmtId="0" fontId="1" fillId="3" borderId="15" xfId="0" applyNumberFormat="1" applyFont="1" applyFill="1" applyBorder="1" applyAlignment="1">
      <alignment horizontal="center" vertical="center"/>
    </xf>
    <xf numFmtId="0" fontId="1" fillId="3" borderId="21" xfId="0" applyNumberFormat="1" applyFont="1" applyFill="1" applyBorder="1" applyAlignment="1">
      <alignment horizontal="center" vertical="center"/>
    </xf>
    <xf numFmtId="0" fontId="0" fillId="3" borderId="17" xfId="0" applyNumberForma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0" fillId="3" borderId="19" xfId="0" applyNumberForma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 wrapText="1"/>
    </xf>
    <xf numFmtId="0" fontId="0" fillId="4" borderId="0" xfId="0" applyNumberFormat="1" applyFill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48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0" fillId="2" borderId="0" xfId="0" applyNumberFormat="1" applyFont="1" applyFill="1" applyAlignment="1">
      <alignment horizontal="center" vertical="center"/>
    </xf>
    <xf numFmtId="0" fontId="0" fillId="0" borderId="0" xfId="0" applyNumberFormat="1"/>
    <xf numFmtId="0" fontId="0" fillId="2" borderId="0" xfId="0" applyNumberFormat="1" applyFill="1" applyAlignment="1">
      <alignment horizontal="center"/>
    </xf>
    <xf numFmtId="0" fontId="0" fillId="7" borderId="0" xfId="0" applyNumberFormat="1" applyFill="1" applyAlignment="1">
      <alignment horizontal="center"/>
    </xf>
    <xf numFmtId="0" fontId="42" fillId="5" borderId="0" xfId="56" applyNumberFormat="1" applyFont="1" applyFill="1" applyBorder="1" applyAlignment="1">
      <alignment horizontal="center"/>
    </xf>
    <xf numFmtId="0" fontId="1" fillId="2" borderId="0" xfId="56" applyNumberFormat="1" applyFont="1" applyFill="1" applyBorder="1" applyAlignment="1">
      <alignment horizontal="center"/>
    </xf>
    <xf numFmtId="0" fontId="0" fillId="6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41" fillId="3" borderId="0" xfId="0" applyNumberFormat="1" applyFont="1" applyFill="1" applyAlignment="1">
      <alignment horizontal="center"/>
    </xf>
    <xf numFmtId="0" fontId="20" fillId="0" borderId="1" xfId="0" applyNumberFormat="1" applyFont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44" fontId="20" fillId="0" borderId="43" xfId="58" applyFont="1" applyFill="1" applyBorder="1" applyAlignment="1">
      <alignment horizontal="center" vertical="center"/>
    </xf>
    <xf numFmtId="174" fontId="58" fillId="0" borderId="42" xfId="58" applyNumberFormat="1" applyFont="1" applyBorder="1" applyAlignment="1">
      <alignment horizontal="center" vertical="center"/>
    </xf>
    <xf numFmtId="0" fontId="58" fillId="0" borderId="42" xfId="58" applyNumberFormat="1" applyFont="1" applyBorder="1" applyAlignment="1">
      <alignment horizontal="center" vertical="center"/>
    </xf>
    <xf numFmtId="166" fontId="20" fillId="0" borderId="45" xfId="58" applyNumberFormat="1" applyFont="1" applyBorder="1" applyAlignment="1">
      <alignment horizontal="center" vertical="center"/>
    </xf>
    <xf numFmtId="44" fontId="20" fillId="2" borderId="45" xfId="58" applyFont="1" applyFill="1" applyBorder="1" applyAlignment="1">
      <alignment horizontal="center" vertical="center"/>
    </xf>
    <xf numFmtId="0" fontId="58" fillId="0" borderId="11" xfId="58" applyNumberFormat="1" applyFont="1" applyBorder="1" applyAlignment="1">
      <alignment horizontal="center" vertical="center"/>
    </xf>
    <xf numFmtId="174" fontId="20" fillId="2" borderId="43" xfId="58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/>
    </xf>
    <xf numFmtId="0" fontId="25" fillId="2" borderId="0" xfId="0" applyNumberFormat="1" applyFont="1" applyFill="1" applyAlignment="1">
      <alignment horizontal="center"/>
    </xf>
    <xf numFmtId="44" fontId="25" fillId="3" borderId="0" xfId="0" applyNumberFormat="1" applyFont="1" applyFill="1"/>
    <xf numFmtId="44" fontId="25" fillId="14" borderId="0" xfId="0" applyNumberFormat="1" applyFont="1" applyFill="1"/>
    <xf numFmtId="0" fontId="62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2" fillId="3" borderId="1" xfId="0" applyFont="1" applyFill="1" applyBorder="1" applyAlignment="1">
      <alignment horizontal="center" vertical="center" wrapText="1"/>
    </xf>
    <xf numFmtId="0" fontId="62" fillId="3" borderId="31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vertical="center"/>
    </xf>
    <xf numFmtId="0" fontId="42" fillId="3" borderId="35" xfId="0" applyFont="1" applyFill="1" applyBorder="1" applyAlignment="1">
      <alignment vertical="center" wrapText="1"/>
    </xf>
    <xf numFmtId="0" fontId="0" fillId="3" borderId="35" xfId="0" applyFill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59" fillId="3" borderId="0" xfId="0" applyFont="1" applyFill="1"/>
    <xf numFmtId="167" fontId="59" fillId="3" borderId="0" xfId="0" applyNumberFormat="1" applyFont="1" applyFill="1"/>
    <xf numFmtId="165" fontId="41" fillId="3" borderId="0" xfId="0" applyNumberFormat="1" applyFont="1" applyFill="1"/>
    <xf numFmtId="165" fontId="50" fillId="3" borderId="0" xfId="0" applyNumberFormat="1" applyFont="1" applyFill="1"/>
    <xf numFmtId="0" fontId="62" fillId="3" borderId="17" xfId="0" applyFont="1" applyFill="1" applyBorder="1" applyAlignment="1">
      <alignment vertical="center" wrapText="1"/>
    </xf>
    <xf numFmtId="0" fontId="62" fillId="3" borderId="18" xfId="0" applyFont="1" applyFill="1" applyBorder="1" applyAlignment="1">
      <alignment vertical="center" wrapText="1"/>
    </xf>
    <xf numFmtId="0" fontId="62" fillId="3" borderId="18" xfId="0" applyFont="1" applyFill="1" applyBorder="1" applyAlignment="1">
      <alignment horizontal="center" vertical="center" wrapText="1"/>
    </xf>
    <xf numFmtId="0" fontId="64" fillId="3" borderId="18" xfId="0" applyFont="1" applyFill="1" applyBorder="1" applyAlignment="1">
      <alignment horizontal="center" vertical="center" wrapText="1"/>
    </xf>
    <xf numFmtId="0" fontId="62" fillId="3" borderId="18" xfId="0" applyFont="1" applyFill="1" applyBorder="1" applyAlignment="1">
      <alignment vertical="center"/>
    </xf>
    <xf numFmtId="0" fontId="63" fillId="3" borderId="28" xfId="0" applyFont="1" applyFill="1" applyBorder="1" applyAlignment="1">
      <alignment wrapText="1"/>
    </xf>
    <xf numFmtId="0" fontId="63" fillId="3" borderId="35" xfId="0" applyFont="1" applyFill="1" applyBorder="1" applyAlignment="1">
      <alignment wrapText="1"/>
    </xf>
    <xf numFmtId="0" fontId="65" fillId="3" borderId="0" xfId="0" applyFont="1" applyFill="1"/>
    <xf numFmtId="0" fontId="66" fillId="3" borderId="0" xfId="0" applyFont="1" applyFill="1"/>
    <xf numFmtId="0" fontId="62" fillId="2" borderId="3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174" fontId="20" fillId="2" borderId="45" xfId="58" applyNumberFormat="1" applyFont="1" applyFill="1" applyBorder="1" applyAlignment="1">
      <alignment horizontal="center" vertical="center"/>
    </xf>
    <xf numFmtId="44" fontId="0" fillId="0" borderId="0" xfId="58" applyFont="1" applyFill="1"/>
    <xf numFmtId="0" fontId="62" fillId="3" borderId="24" xfId="0" applyFont="1" applyFill="1" applyBorder="1" applyAlignment="1">
      <alignment vertical="center"/>
    </xf>
    <xf numFmtId="0" fontId="62" fillId="3" borderId="33" xfId="0" applyFont="1" applyFill="1" applyBorder="1" applyAlignment="1">
      <alignment vertical="center"/>
    </xf>
    <xf numFmtId="0" fontId="62" fillId="3" borderId="16" xfId="0" applyFont="1" applyFill="1" applyBorder="1" applyAlignment="1">
      <alignment vertical="center"/>
    </xf>
    <xf numFmtId="44" fontId="0" fillId="2" borderId="0" xfId="58" applyFont="1" applyFill="1"/>
    <xf numFmtId="44" fontId="0" fillId="11" borderId="0" xfId="58" applyFont="1" applyFill="1" applyBorder="1"/>
    <xf numFmtId="44" fontId="0" fillId="0" borderId="0" xfId="58" applyFont="1" applyFill="1" applyBorder="1"/>
    <xf numFmtId="44" fontId="0" fillId="3" borderId="0" xfId="58" applyFont="1" applyFill="1" applyBorder="1"/>
    <xf numFmtId="14" fontId="0" fillId="0" borderId="0" xfId="0" applyNumberFormat="1" applyAlignment="1">
      <alignment horizontal="center"/>
    </xf>
    <xf numFmtId="0" fontId="32" fillId="3" borderId="1" xfId="0" applyFont="1" applyFill="1" applyBorder="1" applyAlignment="1">
      <alignment horizontal="center" vertical="center" wrapText="1"/>
    </xf>
    <xf numFmtId="1" fontId="45" fillId="3" borderId="1" xfId="0" applyNumberFormat="1" applyFont="1" applyFill="1" applyBorder="1" applyAlignment="1">
      <alignment horizontal="center" vertical="center"/>
    </xf>
    <xf numFmtId="44" fontId="10" fillId="0" borderId="0" xfId="58" applyFont="1" applyFill="1" applyBorder="1" applyAlignment="1"/>
    <xf numFmtId="44" fontId="18" fillId="0" borderId="0" xfId="58" applyFont="1" applyFill="1" applyBorder="1"/>
    <xf numFmtId="0" fontId="67" fillId="3" borderId="1" xfId="0" applyFont="1" applyFill="1" applyBorder="1" applyAlignment="1">
      <alignment horizontal="center" vertical="center"/>
    </xf>
    <xf numFmtId="0" fontId="70" fillId="3" borderId="0" xfId="0" applyFont="1" applyFill="1"/>
    <xf numFmtId="0" fontId="71" fillId="3" borderId="0" xfId="0" applyFont="1" applyFill="1" applyAlignment="1">
      <alignment vertical="center"/>
    </xf>
    <xf numFmtId="0" fontId="72" fillId="3" borderId="0" xfId="0" applyFont="1" applyFill="1"/>
    <xf numFmtId="0" fontId="73" fillId="3" borderId="0" xfId="0" applyFont="1" applyFill="1"/>
    <xf numFmtId="0" fontId="68" fillId="3" borderId="1" xfId="0" applyFont="1" applyFill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68" fillId="12" borderId="1" xfId="0" applyFont="1" applyFill="1" applyBorder="1" applyAlignment="1">
      <alignment horizontal="center" vertical="center"/>
    </xf>
    <xf numFmtId="0" fontId="74" fillId="3" borderId="1" xfId="0" applyFont="1" applyFill="1" applyBorder="1" applyAlignment="1">
      <alignment horizontal="center" vertical="center"/>
    </xf>
    <xf numFmtId="176" fontId="25" fillId="3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176" fontId="25" fillId="12" borderId="1" xfId="0" applyNumberFormat="1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75" fillId="3" borderId="1" xfId="0" applyFont="1" applyFill="1" applyBorder="1" applyAlignment="1">
      <alignment horizontal="center" vertical="center"/>
    </xf>
    <xf numFmtId="176" fontId="75" fillId="3" borderId="1" xfId="0" applyNumberFormat="1" applyFont="1" applyFill="1" applyBorder="1" applyAlignment="1">
      <alignment horizontal="center" vertical="center"/>
    </xf>
    <xf numFmtId="44" fontId="10" fillId="12" borderId="1" xfId="58" applyFont="1" applyFill="1" applyBorder="1" applyAlignment="1">
      <alignment horizontal="center" vertical="center" wrapText="1"/>
    </xf>
    <xf numFmtId="169" fontId="10" fillId="12" borderId="1" xfId="0" applyNumberFormat="1" applyFont="1" applyFill="1" applyBorder="1" applyAlignment="1">
      <alignment horizontal="center" vertical="center"/>
    </xf>
    <xf numFmtId="44" fontId="10" fillId="3" borderId="37" xfId="0" applyNumberFormat="1" applyFont="1" applyFill="1" applyBorder="1" applyAlignment="1">
      <alignment horizontal="center" vertical="center" wrapText="1"/>
    </xf>
    <xf numFmtId="0" fontId="62" fillId="14" borderId="31" xfId="0" applyFont="1" applyFill="1" applyBorder="1" applyAlignment="1">
      <alignment horizontal="center" vertical="center" wrapText="1"/>
    </xf>
    <xf numFmtId="0" fontId="3" fillId="14" borderId="26" xfId="0" applyFont="1" applyFill="1" applyBorder="1" applyAlignment="1">
      <alignment vertical="center" wrapText="1"/>
    </xf>
    <xf numFmtId="44" fontId="10" fillId="12" borderId="37" xfId="58" applyFont="1" applyFill="1" applyBorder="1" applyAlignment="1">
      <alignment vertical="center"/>
    </xf>
    <xf numFmtId="44" fontId="10" fillId="12" borderId="37" xfId="0" applyNumberFormat="1" applyFont="1" applyFill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/>
    </xf>
    <xf numFmtId="167" fontId="41" fillId="3" borderId="0" xfId="56" applyNumberFormat="1" applyFont="1" applyFill="1" applyBorder="1" applyAlignment="1"/>
    <xf numFmtId="0" fontId="9" fillId="3" borderId="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vertical="center" wrapText="1"/>
    </xf>
    <xf numFmtId="0" fontId="3" fillId="3" borderId="48" xfId="0" applyFont="1" applyFill="1" applyBorder="1" applyAlignment="1">
      <alignment vertical="center" wrapText="1"/>
    </xf>
    <xf numFmtId="44" fontId="10" fillId="0" borderId="37" xfId="58" applyFont="1" applyFill="1" applyBorder="1" applyAlignment="1">
      <alignment vertical="center"/>
    </xf>
    <xf numFmtId="44" fontId="10" fillId="0" borderId="37" xfId="0" applyNumberFormat="1" applyFont="1" applyBorder="1" applyAlignment="1">
      <alignment horizontal="center" vertical="center" wrapText="1"/>
    </xf>
    <xf numFmtId="44" fontId="10" fillId="0" borderId="1" xfId="58" applyFont="1" applyFill="1" applyBorder="1" applyAlignment="1">
      <alignment horizontal="center" vertical="center" wrapText="1"/>
    </xf>
    <xf numFmtId="44" fontId="25" fillId="0" borderId="4" xfId="64" applyFont="1" applyFill="1" applyBorder="1" applyAlignment="1">
      <alignment horizontal="center" vertical="center" wrapText="1"/>
    </xf>
    <xf numFmtId="44" fontId="5" fillId="0" borderId="1" xfId="58" applyFont="1" applyFill="1" applyBorder="1" applyAlignment="1">
      <alignment horizontal="left" vertical="center"/>
    </xf>
    <xf numFmtId="44" fontId="10" fillId="0" borderId="4" xfId="58" applyFont="1" applyFill="1" applyBorder="1" applyAlignment="1">
      <alignment horizontal="center" vertical="center" wrapText="1"/>
    </xf>
    <xf numFmtId="44" fontId="10" fillId="0" borderId="7" xfId="58" applyFont="1" applyFill="1" applyBorder="1" applyAlignment="1">
      <alignment horizontal="center" vertical="center" wrapText="1"/>
    </xf>
    <xf numFmtId="44" fontId="10" fillId="0" borderId="1" xfId="58" applyFont="1" applyFill="1" applyBorder="1" applyAlignment="1" applyProtection="1">
      <alignment vertical="center"/>
    </xf>
    <xf numFmtId="44" fontId="37" fillId="0" borderId="4" xfId="64" applyFont="1" applyFill="1" applyBorder="1" applyAlignment="1">
      <alignment horizontal="center" vertical="center" wrapText="1"/>
    </xf>
    <xf numFmtId="44" fontId="10" fillId="12" borderId="1" xfId="58" applyFont="1" applyFill="1" applyBorder="1" applyAlignment="1" applyProtection="1">
      <alignment vertical="center"/>
    </xf>
    <xf numFmtId="43" fontId="0" fillId="2" borderId="0" xfId="56" applyFont="1" applyFill="1" applyBorder="1" applyAlignment="1">
      <alignment horizontal="center"/>
    </xf>
    <xf numFmtId="0" fontId="74" fillId="0" borderId="1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 shrinkToFit="1"/>
    </xf>
    <xf numFmtId="0" fontId="75" fillId="0" borderId="1" xfId="0" applyFont="1" applyBorder="1" applyAlignment="1">
      <alignment horizontal="center" vertical="center"/>
    </xf>
    <xf numFmtId="0" fontId="62" fillId="0" borderId="31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67" fillId="3" borderId="18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Continuous" vertical="center" wrapText="1"/>
    </xf>
    <xf numFmtId="0" fontId="6" fillId="3" borderId="24" xfId="0" applyFont="1" applyFill="1" applyBorder="1" applyAlignment="1">
      <alignment horizontal="centerContinuous" vertical="center" wrapText="1"/>
    </xf>
    <xf numFmtId="0" fontId="6" fillId="3" borderId="33" xfId="0" applyFont="1" applyFill="1" applyBorder="1" applyAlignment="1">
      <alignment horizontal="centerContinuous" vertical="center" wrapText="1"/>
    </xf>
    <xf numFmtId="44" fontId="37" fillId="3" borderId="0" xfId="58" applyFont="1" applyFill="1" applyAlignment="1">
      <alignment horizontal="center" vertical="center"/>
    </xf>
    <xf numFmtId="44" fontId="20" fillId="3" borderId="0" xfId="58" applyFont="1" applyFill="1" applyAlignment="1">
      <alignment horizontal="center" vertical="center"/>
    </xf>
    <xf numFmtId="44" fontId="20" fillId="3" borderId="0" xfId="0" applyNumberFormat="1" applyFont="1" applyFill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167" fontId="0" fillId="2" borderId="35" xfId="0" applyNumberFormat="1" applyFill="1" applyBorder="1" applyAlignment="1">
      <alignment wrapText="1"/>
    </xf>
    <xf numFmtId="167" fontId="0" fillId="2" borderId="14" xfId="0" applyNumberFormat="1" applyFill="1" applyBorder="1"/>
    <xf numFmtId="167" fontId="6" fillId="2" borderId="22" xfId="0" applyNumberFormat="1" applyFont="1" applyFill="1" applyBorder="1" applyAlignment="1">
      <alignment horizontal="center" vertical="center"/>
    </xf>
    <xf numFmtId="167" fontId="6" fillId="2" borderId="22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center" wrapText="1"/>
    </xf>
    <xf numFmtId="0" fontId="69" fillId="3" borderId="1" xfId="0" applyFont="1" applyFill="1" applyBorder="1" applyAlignment="1">
      <alignment horizontal="center" vertical="center" wrapText="1"/>
    </xf>
    <xf numFmtId="0" fontId="62" fillId="3" borderId="37" xfId="0" applyFont="1" applyFill="1" applyBorder="1" applyAlignment="1">
      <alignment horizontal="center" vertical="center" wrapText="1"/>
    </xf>
    <xf numFmtId="0" fontId="62" fillId="3" borderId="11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2" fillId="3" borderId="37" xfId="0" applyFont="1" applyFill="1" applyBorder="1" applyAlignment="1">
      <alignment vertical="center" wrapText="1"/>
    </xf>
    <xf numFmtId="0" fontId="62" fillId="3" borderId="49" xfId="0" applyFont="1" applyFill="1" applyBorder="1" applyAlignment="1">
      <alignment vertical="center" wrapText="1"/>
    </xf>
    <xf numFmtId="0" fontId="62" fillId="3" borderId="37" xfId="0" applyFont="1" applyFill="1" applyBorder="1" applyAlignment="1">
      <alignment horizontal="centerContinuous" vertical="center" wrapText="1"/>
    </xf>
    <xf numFmtId="0" fontId="62" fillId="3" borderId="49" xfId="0" applyFont="1" applyFill="1" applyBorder="1" applyAlignment="1">
      <alignment horizontal="centerContinuous" vertical="center" wrapText="1"/>
    </xf>
    <xf numFmtId="0" fontId="62" fillId="3" borderId="11" xfId="0" applyFont="1" applyFill="1" applyBorder="1" applyAlignment="1">
      <alignment vertical="center" wrapText="1"/>
    </xf>
    <xf numFmtId="0" fontId="62" fillId="3" borderId="11" xfId="0" applyFont="1" applyFill="1" applyBorder="1" applyAlignment="1">
      <alignment horizontal="centerContinuous" vertical="center" wrapText="1"/>
    </xf>
    <xf numFmtId="0" fontId="62" fillId="3" borderId="7" xfId="0" applyFont="1" applyFill="1" applyBorder="1" applyAlignment="1">
      <alignment horizontal="centerContinuous" vertical="center" wrapText="1"/>
    </xf>
    <xf numFmtId="0" fontId="62" fillId="3" borderId="24" xfId="0" applyFont="1" applyFill="1" applyBorder="1" applyAlignment="1">
      <alignment horizontal="center" vertical="center"/>
    </xf>
    <xf numFmtId="0" fontId="62" fillId="3" borderId="16" xfId="0" applyFont="1" applyFill="1" applyBorder="1" applyAlignment="1">
      <alignment horizontal="centerContinuous" vertical="center"/>
    </xf>
    <xf numFmtId="0" fontId="62" fillId="3" borderId="24" xfId="0" applyFont="1" applyFill="1" applyBorder="1" applyAlignment="1">
      <alignment horizontal="centerContinuous" vertical="center"/>
    </xf>
    <xf numFmtId="0" fontId="62" fillId="3" borderId="33" xfId="0" applyFont="1" applyFill="1" applyBorder="1" applyAlignment="1">
      <alignment horizontal="centerContinuous" vertical="center"/>
    </xf>
    <xf numFmtId="0" fontId="62" fillId="3" borderId="49" xfId="0" applyFont="1" applyFill="1" applyBorder="1" applyAlignment="1">
      <alignment horizontal="center" vertical="center" wrapText="1"/>
    </xf>
    <xf numFmtId="167" fontId="6" fillId="3" borderId="24" xfId="0" applyNumberFormat="1" applyFont="1" applyFill="1" applyBorder="1" applyAlignment="1">
      <alignment horizontal="center" vertical="center" wrapText="1"/>
    </xf>
    <xf numFmtId="44" fontId="37" fillId="3" borderId="0" xfId="0" applyNumberFormat="1" applyFont="1" applyFill="1" applyAlignment="1">
      <alignment vertical="top" wrapText="1"/>
    </xf>
    <xf numFmtId="0" fontId="32" fillId="2" borderId="1" xfId="0" applyFont="1" applyFill="1" applyBorder="1" applyAlignment="1">
      <alignment horizontal="center" vertical="center" wrapText="1"/>
    </xf>
    <xf numFmtId="44" fontId="48" fillId="2" borderId="1" xfId="0" applyNumberFormat="1" applyFont="1" applyFill="1" applyBorder="1" applyAlignment="1">
      <alignment horizontal="center" vertical="center"/>
    </xf>
    <xf numFmtId="1" fontId="45" fillId="2" borderId="1" xfId="0" applyNumberFormat="1" applyFont="1" applyFill="1" applyBorder="1" applyAlignment="1">
      <alignment horizontal="center" vertical="center"/>
    </xf>
    <xf numFmtId="43" fontId="0" fillId="2" borderId="0" xfId="0" applyNumberFormat="1" applyFill="1"/>
    <xf numFmtId="44" fontId="25" fillId="2" borderId="0" xfId="0" applyNumberFormat="1" applyFont="1" applyFill="1"/>
    <xf numFmtId="169" fontId="0" fillId="2" borderId="0" xfId="0" applyNumberFormat="1" applyFill="1"/>
    <xf numFmtId="0" fontId="18" fillId="2" borderId="0" xfId="0" applyFont="1" applyFill="1"/>
    <xf numFmtId="44" fontId="0" fillId="2" borderId="0" xfId="0" applyNumberFormat="1" applyFill="1"/>
    <xf numFmtId="172" fontId="0" fillId="2" borderId="0" xfId="0" applyNumberFormat="1" applyFill="1" applyAlignment="1">
      <alignment horizontal="center"/>
    </xf>
    <xf numFmtId="44" fontId="18" fillId="2" borderId="0" xfId="0" applyNumberFormat="1" applyFont="1" applyFill="1"/>
    <xf numFmtId="43" fontId="0" fillId="2" borderId="0" xfId="56" applyFont="1" applyFill="1" applyBorder="1"/>
    <xf numFmtId="43" fontId="18" fillId="2" borderId="0" xfId="0" applyNumberFormat="1" applyFont="1" applyFill="1"/>
    <xf numFmtId="44" fontId="0" fillId="2" borderId="0" xfId="58" applyFont="1" applyFill="1" applyBorder="1"/>
    <xf numFmtId="44" fontId="54" fillId="0" borderId="5" xfId="58" applyFont="1" applyFill="1" applyBorder="1" applyAlignment="1" applyProtection="1">
      <alignment vertical="center"/>
    </xf>
    <xf numFmtId="0" fontId="56" fillId="0" borderId="0" xfId="0" applyNumberFormat="1" applyFont="1" applyAlignment="1">
      <alignment horizontal="center" vertical="center" wrapText="1"/>
    </xf>
    <xf numFmtId="44" fontId="25" fillId="0" borderId="0" xfId="0" applyNumberFormat="1" applyFont="1"/>
    <xf numFmtId="0" fontId="6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4" fontId="10" fillId="14" borderId="2" xfId="0" applyNumberFormat="1" applyFont="1" applyFill="1" applyBorder="1" applyAlignment="1">
      <alignment horizontal="center" vertical="center" wrapText="1"/>
    </xf>
    <xf numFmtId="44" fontId="10" fillId="14" borderId="37" xfId="58" applyFont="1" applyFill="1" applyBorder="1" applyAlignment="1">
      <alignment vertical="center"/>
    </xf>
    <xf numFmtId="44" fontId="10" fillId="14" borderId="37" xfId="0" applyNumberFormat="1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/>
    </xf>
    <xf numFmtId="0" fontId="68" fillId="15" borderId="1" xfId="0" applyFont="1" applyFill="1" applyBorder="1" applyAlignment="1">
      <alignment horizontal="center" vertical="center"/>
    </xf>
    <xf numFmtId="176" fontId="25" fillId="15" borderId="1" xfId="0" applyNumberFormat="1" applyFont="1" applyFill="1" applyBorder="1" applyAlignment="1">
      <alignment horizontal="center" vertical="center"/>
    </xf>
    <xf numFmtId="0" fontId="67" fillId="15" borderId="1" xfId="0" applyFont="1" applyFill="1" applyBorder="1" applyAlignment="1">
      <alignment horizontal="center" vertical="center"/>
    </xf>
    <xf numFmtId="0" fontId="68" fillId="16" borderId="1" xfId="0" applyFont="1" applyFill="1" applyBorder="1" applyAlignment="1">
      <alignment horizontal="center" vertical="center"/>
    </xf>
    <xf numFmtId="176" fontId="25" fillId="16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44" fontId="10" fillId="16" borderId="2" xfId="0" applyNumberFormat="1" applyFont="1" applyFill="1" applyBorder="1" applyAlignment="1">
      <alignment horizontal="center" vertical="center" wrapText="1"/>
    </xf>
    <xf numFmtId="44" fontId="10" fillId="16" borderId="37" xfId="58" applyFont="1" applyFill="1" applyBorder="1" applyAlignment="1">
      <alignment vertical="center"/>
    </xf>
    <xf numFmtId="44" fontId="10" fillId="16" borderId="37" xfId="0" applyNumberFormat="1" applyFon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68" fillId="17" borderId="1" xfId="0" applyFont="1" applyFill="1" applyBorder="1" applyAlignment="1">
      <alignment horizontal="center" vertical="center"/>
    </xf>
    <xf numFmtId="176" fontId="25" fillId="17" borderId="1" xfId="0" applyNumberFormat="1" applyFont="1" applyFill="1" applyBorder="1" applyAlignment="1">
      <alignment horizontal="center" vertical="center"/>
    </xf>
    <xf numFmtId="44" fontId="10" fillId="17" borderId="2" xfId="0" applyNumberFormat="1" applyFont="1" applyFill="1" applyBorder="1" applyAlignment="1">
      <alignment horizontal="center" vertical="center" wrapText="1"/>
    </xf>
    <xf numFmtId="44" fontId="10" fillId="17" borderId="37" xfId="58" applyFont="1" applyFill="1" applyBorder="1" applyAlignment="1">
      <alignment vertical="center"/>
    </xf>
    <xf numFmtId="44" fontId="10" fillId="17" borderId="37" xfId="0" applyNumberFormat="1" applyFont="1" applyFill="1" applyBorder="1" applyAlignment="1">
      <alignment horizontal="center" vertical="center" wrapText="1"/>
    </xf>
    <xf numFmtId="0" fontId="62" fillId="3" borderId="11" xfId="0" applyFont="1" applyFill="1" applyBorder="1" applyAlignment="1">
      <alignment horizontal="center" vertical="center" wrapText="1"/>
    </xf>
    <xf numFmtId="0" fontId="62" fillId="3" borderId="7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/>
    </xf>
    <xf numFmtId="0" fontId="7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62" fillId="3" borderId="2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vertical="center" wrapText="1"/>
    </xf>
    <xf numFmtId="0" fontId="25" fillId="3" borderId="10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vertical="center" wrapText="1"/>
    </xf>
    <xf numFmtId="0" fontId="3" fillId="3" borderId="50" xfId="0" applyFont="1" applyFill="1" applyBorder="1" applyAlignment="1">
      <alignment vertical="center" wrapText="1"/>
    </xf>
    <xf numFmtId="0" fontId="0" fillId="3" borderId="1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4" fontId="10" fillId="0" borderId="1" xfId="0" applyNumberFormat="1" applyFont="1" applyFill="1" applyBorder="1" applyAlignment="1">
      <alignment horizontal="center" vertical="center" wrapText="1"/>
    </xf>
    <xf numFmtId="0" fontId="76" fillId="3" borderId="0" xfId="0" applyFont="1" applyFill="1"/>
    <xf numFmtId="0" fontId="67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 wrapText="1"/>
    </xf>
    <xf numFmtId="169" fontId="18" fillId="0" borderId="0" xfId="0" applyNumberFormat="1" applyFont="1"/>
    <xf numFmtId="1" fontId="0" fillId="0" borderId="4" xfId="0" applyNumberForma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76" fontId="75" fillId="0" borderId="1" xfId="0" applyNumberFormat="1" applyFont="1" applyFill="1" applyBorder="1" applyAlignment="1">
      <alignment horizontal="center" vertical="center"/>
    </xf>
    <xf numFmtId="44" fontId="10" fillId="0" borderId="2" xfId="0" applyNumberFormat="1" applyFont="1" applyFill="1" applyBorder="1" applyAlignment="1">
      <alignment horizontal="center" vertical="center" wrapText="1"/>
    </xf>
    <xf numFmtId="44" fontId="10" fillId="0" borderId="37" xfId="0" applyNumberFormat="1" applyFont="1" applyFill="1" applyBorder="1" applyAlignment="1">
      <alignment horizontal="center" vertical="center" wrapText="1"/>
    </xf>
    <xf numFmtId="44" fontId="54" fillId="0" borderId="5" xfId="0" applyNumberFormat="1" applyFont="1" applyFill="1" applyBorder="1" applyAlignment="1">
      <alignment horizontal="center" vertical="center" wrapText="1"/>
    </xf>
    <xf numFmtId="44" fontId="10" fillId="0" borderId="3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167" fontId="0" fillId="2" borderId="14" xfId="0" applyNumberFormat="1" applyFill="1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4" fontId="10" fillId="2" borderId="1" xfId="0" applyNumberFormat="1" applyFont="1" applyFill="1" applyBorder="1" applyAlignment="1">
      <alignment horizontal="center" vertical="center"/>
    </xf>
    <xf numFmtId="169" fontId="10" fillId="0" borderId="1" xfId="0" applyNumberFormat="1" applyFont="1" applyFill="1" applyBorder="1" applyAlignment="1">
      <alignment horizontal="center" vertical="center"/>
    </xf>
    <xf numFmtId="0" fontId="74" fillId="12" borderId="1" xfId="0" applyFont="1" applyFill="1" applyBorder="1" applyAlignment="1">
      <alignment horizontal="center" vertical="center"/>
    </xf>
    <xf numFmtId="0" fontId="75" fillId="12" borderId="1" xfId="0" applyFont="1" applyFill="1" applyBorder="1" applyAlignment="1">
      <alignment horizontal="center" vertical="center"/>
    </xf>
    <xf numFmtId="176" fontId="75" fillId="12" borderId="1" xfId="0" applyNumberFormat="1" applyFont="1" applyFill="1" applyBorder="1" applyAlignment="1">
      <alignment horizontal="center" vertical="center"/>
    </xf>
    <xf numFmtId="44" fontId="10" fillId="12" borderId="4" xfId="58" applyFont="1" applyFill="1" applyBorder="1" applyAlignment="1">
      <alignment horizontal="center" vertical="center" wrapText="1"/>
    </xf>
    <xf numFmtId="0" fontId="25" fillId="18" borderId="1" xfId="0" applyFont="1" applyFill="1" applyBorder="1" applyAlignment="1">
      <alignment horizontal="center" vertical="center"/>
    </xf>
    <xf numFmtId="44" fontId="10" fillId="2" borderId="2" xfId="0" applyNumberFormat="1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3" xfId="0" applyNumberForma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68" fillId="18" borderId="1" xfId="0" applyFont="1" applyFill="1" applyBorder="1" applyAlignment="1">
      <alignment horizontal="center" vertical="center"/>
    </xf>
    <xf numFmtId="176" fontId="25" fillId="18" borderId="1" xfId="0" applyNumberFormat="1" applyFont="1" applyFill="1" applyBorder="1" applyAlignment="1">
      <alignment horizontal="center" vertical="center"/>
    </xf>
    <xf numFmtId="0" fontId="74" fillId="18" borderId="1" xfId="0" applyFont="1" applyFill="1" applyBorder="1" applyAlignment="1">
      <alignment horizontal="center" vertical="center"/>
    </xf>
    <xf numFmtId="0" fontId="75" fillId="18" borderId="1" xfId="0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44" fontId="10" fillId="2" borderId="37" xfId="58" applyFont="1" applyFill="1" applyBorder="1" applyAlignment="1">
      <alignment vertical="center"/>
    </xf>
    <xf numFmtId="0" fontId="12" fillId="3" borderId="0" xfId="0" applyFont="1" applyFill="1" applyBorder="1"/>
    <xf numFmtId="9" fontId="25" fillId="2" borderId="35" xfId="0" applyNumberFormat="1" applyFont="1" applyFill="1" applyBorder="1" applyAlignment="1">
      <alignment horizontal="center" vertical="center" wrapText="1"/>
    </xf>
    <xf numFmtId="176" fontId="75" fillId="18" borderId="1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44" fontId="5" fillId="2" borderId="1" xfId="58" applyFont="1" applyFill="1" applyBorder="1" applyAlignment="1">
      <alignment horizontal="left" vertical="center"/>
    </xf>
    <xf numFmtId="44" fontId="10" fillId="2" borderId="1" xfId="64" applyFont="1" applyFill="1" applyBorder="1" applyAlignment="1">
      <alignment horizontal="center" vertical="center" wrapText="1"/>
    </xf>
    <xf numFmtId="44" fontId="77" fillId="12" borderId="1" xfId="64" applyFont="1" applyFill="1" applyBorder="1" applyAlignment="1">
      <alignment horizontal="center" vertical="center" wrapText="1"/>
    </xf>
    <xf numFmtId="44" fontId="37" fillId="2" borderId="4" xfId="64" applyFont="1" applyFill="1" applyBorder="1" applyAlignment="1">
      <alignment horizontal="center" vertical="center" wrapText="1"/>
    </xf>
    <xf numFmtId="169" fontId="0" fillId="3" borderId="0" xfId="0" applyNumberFormat="1" applyFill="1"/>
    <xf numFmtId="169" fontId="10" fillId="0" borderId="0" xfId="0" applyNumberFormat="1" applyFont="1"/>
    <xf numFmtId="169" fontId="0" fillId="0" borderId="0" xfId="0" applyNumberFormat="1" applyAlignment="1">
      <alignment horizontal="center"/>
    </xf>
    <xf numFmtId="169" fontId="0" fillId="2" borderId="0" xfId="0" applyNumberFormat="1" applyFill="1" applyAlignment="1">
      <alignment horizontal="center"/>
    </xf>
    <xf numFmtId="169" fontId="28" fillId="0" borderId="0" xfId="0" applyNumberFormat="1" applyFont="1"/>
    <xf numFmtId="169" fontId="26" fillId="0" borderId="0" xfId="0" applyNumberFormat="1" applyFont="1" applyAlignment="1">
      <alignment vertical="center"/>
    </xf>
    <xf numFmtId="1" fontId="0" fillId="2" borderId="4" xfId="0" applyNumberFormat="1" applyFill="1" applyBorder="1" applyAlignment="1">
      <alignment horizontal="center" vertical="center"/>
    </xf>
    <xf numFmtId="169" fontId="10" fillId="2" borderId="1" xfId="0" applyNumberFormat="1" applyFont="1" applyFill="1" applyBorder="1" applyAlignment="1">
      <alignment horizontal="center" vertical="center"/>
    </xf>
    <xf numFmtId="44" fontId="10" fillId="2" borderId="37" xfId="0" applyNumberFormat="1" applyFont="1" applyFill="1" applyBorder="1" applyAlignment="1">
      <alignment horizontal="center" vertical="center" wrapText="1"/>
    </xf>
    <xf numFmtId="0" fontId="77" fillId="12" borderId="1" xfId="0" applyFont="1" applyFill="1" applyBorder="1" applyAlignment="1">
      <alignment horizontal="center" vertical="center"/>
    </xf>
    <xf numFmtId="0" fontId="78" fillId="12" borderId="1" xfId="0" applyFont="1" applyFill="1" applyBorder="1" applyAlignment="1">
      <alignment horizontal="center" vertical="center"/>
    </xf>
    <xf numFmtId="0" fontId="79" fillId="12" borderId="1" xfId="0" applyFont="1" applyFill="1" applyBorder="1" applyAlignment="1">
      <alignment horizontal="center" vertical="center"/>
    </xf>
    <xf numFmtId="176" fontId="78" fillId="12" borderId="1" xfId="0" applyNumberFormat="1" applyFont="1" applyFill="1" applyBorder="1" applyAlignment="1">
      <alignment horizontal="center" vertical="center"/>
    </xf>
    <xf numFmtId="0" fontId="77" fillId="3" borderId="1" xfId="0" applyFont="1" applyFill="1" applyBorder="1" applyAlignment="1">
      <alignment horizontal="center" vertical="center"/>
    </xf>
    <xf numFmtId="0" fontId="78" fillId="3" borderId="1" xfId="0" applyFont="1" applyFill="1" applyBorder="1" applyAlignment="1">
      <alignment horizontal="center" vertical="center"/>
    </xf>
    <xf numFmtId="0" fontId="79" fillId="3" borderId="1" xfId="0" applyFont="1" applyFill="1" applyBorder="1" applyAlignment="1">
      <alignment horizontal="center" vertical="center"/>
    </xf>
    <xf numFmtId="176" fontId="78" fillId="3" borderId="1" xfId="0" applyNumberFormat="1" applyFont="1" applyFill="1" applyBorder="1" applyAlignment="1">
      <alignment horizontal="center" vertical="center"/>
    </xf>
    <xf numFmtId="1" fontId="56" fillId="0" borderId="4" xfId="0" applyNumberFormat="1" applyFont="1" applyFill="1" applyBorder="1" applyAlignment="1">
      <alignment horizontal="center" vertical="center"/>
    </xf>
    <xf numFmtId="0" fontId="77" fillId="0" borderId="1" xfId="0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horizontal="center" vertical="center"/>
    </xf>
    <xf numFmtId="176" fontId="78" fillId="0" borderId="1" xfId="0" applyNumberFormat="1" applyFont="1" applyFill="1" applyBorder="1" applyAlignment="1">
      <alignment horizontal="center" vertical="center"/>
    </xf>
    <xf numFmtId="0" fontId="62" fillId="3" borderId="37" xfId="0" applyFont="1" applyFill="1" applyBorder="1" applyAlignment="1">
      <alignment horizontal="center" vertical="center" wrapText="1"/>
    </xf>
    <xf numFmtId="0" fontId="62" fillId="3" borderId="11" xfId="0" applyFont="1" applyFill="1" applyBorder="1" applyAlignment="1">
      <alignment horizontal="center" vertical="center" wrapText="1"/>
    </xf>
    <xf numFmtId="0" fontId="62" fillId="3" borderId="7" xfId="0" applyFont="1" applyFill="1" applyBorder="1" applyAlignment="1">
      <alignment horizontal="center" vertical="center" wrapText="1"/>
    </xf>
  </cellXfs>
  <cellStyles count="225">
    <cellStyle name="Comma" xfId="56" builtinId="3"/>
    <cellStyle name="Comma 2" xfId="1"/>
    <cellStyle name="Comma 2 2" xfId="68"/>
    <cellStyle name="Currency" xfId="58" builtinId="4"/>
    <cellStyle name="Currency 2" xfId="2"/>
    <cellStyle name="Currency 2 2" xfId="64"/>
    <cellStyle name="Currency 3" xfId="3"/>
    <cellStyle name="Currency 3 2" xfId="4"/>
    <cellStyle name="Currency 3 3" xfId="5"/>
    <cellStyle name="Hyperlink 2" xfId="6"/>
    <cellStyle name="Hyperlink 2 2" xfId="150"/>
    <cellStyle name="Hyperlink 2 3" xfId="174"/>
    <cellStyle name="Normal" xfId="0" builtinId="0"/>
    <cellStyle name="Normal 10" xfId="7"/>
    <cellStyle name="Normal 10 2" xfId="83"/>
    <cellStyle name="Normal 10 3" xfId="175"/>
    <cellStyle name="Normal 11" xfId="8"/>
    <cellStyle name="Normal 11 2" xfId="84"/>
    <cellStyle name="Normal 11 3" xfId="176"/>
    <cellStyle name="Normal 12" xfId="9"/>
    <cellStyle name="Normal 12 2" xfId="85"/>
    <cellStyle name="Normal 12 3" xfId="177"/>
    <cellStyle name="Normal 13" xfId="10"/>
    <cellStyle name="Normal 13 2" xfId="86"/>
    <cellStyle name="Normal 13 3" xfId="178"/>
    <cellStyle name="Normal 14" xfId="11"/>
    <cellStyle name="Normal 14 2" xfId="87"/>
    <cellStyle name="Normal 14 3" xfId="179"/>
    <cellStyle name="Normal 15" xfId="12"/>
    <cellStyle name="Normal 15 2" xfId="88"/>
    <cellStyle name="Normal 15 3" xfId="180"/>
    <cellStyle name="Normal 16" xfId="13"/>
    <cellStyle name="Normal 16 2" xfId="89"/>
    <cellStyle name="Normal 16 3" xfId="181"/>
    <cellStyle name="Normal 17" xfId="14"/>
    <cellStyle name="Normal 17 2" xfId="90"/>
    <cellStyle name="Normal 17 3" xfId="182"/>
    <cellStyle name="Normal 18" xfId="15"/>
    <cellStyle name="Normal 18 2" xfId="91"/>
    <cellStyle name="Normal 18 3" xfId="183"/>
    <cellStyle name="Normal 19" xfId="16"/>
    <cellStyle name="Normal 19 2" xfId="92"/>
    <cellStyle name="Normal 19 3" xfId="184"/>
    <cellStyle name="Normal 2" xfId="17"/>
    <cellStyle name="Normal 2 2" xfId="18"/>
    <cellStyle name="Normal 2 2 2" xfId="94"/>
    <cellStyle name="Normal 2 2 2 2" xfId="152"/>
    <cellStyle name="Normal 2 2 2 3" xfId="187"/>
    <cellStyle name="Normal 2 2 3" xfId="125"/>
    <cellStyle name="Normal 2 2 3 2" xfId="153"/>
    <cellStyle name="Normal 2 2 3 3" xfId="188"/>
    <cellStyle name="Normal 2 2 4" xfId="128"/>
    <cellStyle name="Normal 2 2 4 2" xfId="154"/>
    <cellStyle name="Normal 2 2 4 3" xfId="189"/>
    <cellStyle name="Normal 2 2 5" xfId="93"/>
    <cellStyle name="Normal 2 2 6" xfId="151"/>
    <cellStyle name="Normal 2 2 7" xfId="186"/>
    <cellStyle name="Normal 2 3" xfId="19"/>
    <cellStyle name="Normal 2 3 2" xfId="95"/>
    <cellStyle name="Normal 2 3 3" xfId="190"/>
    <cellStyle name="Normal 2 4" xfId="65"/>
    <cellStyle name="Normal 2 4 2" xfId="124"/>
    <cellStyle name="Normal 2 4 3" xfId="191"/>
    <cellStyle name="Normal 2 5" xfId="129"/>
    <cellStyle name="Normal 2 5 2" xfId="155"/>
    <cellStyle name="Normal 2 5 3" xfId="192"/>
    <cellStyle name="Normal 2 6" xfId="82"/>
    <cellStyle name="Normal 2 6 2" xfId="156"/>
    <cellStyle name="Normal 2 6 3" xfId="193"/>
    <cellStyle name="Normal 2 7" xfId="185"/>
    <cellStyle name="Normal 20" xfId="20"/>
    <cellStyle name="Normal 20 2" xfId="96"/>
    <cellStyle name="Normal 20 3" xfId="194"/>
    <cellStyle name="Normal 21" xfId="21"/>
    <cellStyle name="Normal 21 2" xfId="97"/>
    <cellStyle name="Normal 21 3" xfId="195"/>
    <cellStyle name="Normal 22" xfId="22"/>
    <cellStyle name="Normal 22 2" xfId="98"/>
    <cellStyle name="Normal 22 3" xfId="196"/>
    <cellStyle name="Normal 23" xfId="23"/>
    <cellStyle name="Normal 23 2" xfId="99"/>
    <cellStyle name="Normal 23 3" xfId="197"/>
    <cellStyle name="Normal 24" xfId="24"/>
    <cellStyle name="Normal 24 2" xfId="100"/>
    <cellStyle name="Normal 24 3" xfId="198"/>
    <cellStyle name="Normal 25" xfId="25"/>
    <cellStyle name="Normal 25 2" xfId="101"/>
    <cellStyle name="Normal 25 3" xfId="199"/>
    <cellStyle name="Normal 26" xfId="26"/>
    <cellStyle name="Normal 26 2" xfId="102"/>
    <cellStyle name="Normal 26 3" xfId="200"/>
    <cellStyle name="Normal 27" xfId="27"/>
    <cellStyle name="Normal 27 2" xfId="103"/>
    <cellStyle name="Normal 27 3" xfId="201"/>
    <cellStyle name="Normal 28" xfId="28"/>
    <cellStyle name="Normal 28 2" xfId="104"/>
    <cellStyle name="Normal 28 3" xfId="202"/>
    <cellStyle name="Normal 29" xfId="29"/>
    <cellStyle name="Normal 29 2" xfId="105"/>
    <cellStyle name="Normal 29 3" xfId="203"/>
    <cellStyle name="Normal 3" xfId="30"/>
    <cellStyle name="Normal 3 2" xfId="31"/>
    <cellStyle name="Normal 3 2 2" xfId="158"/>
    <cellStyle name="Normal 3 2 3" xfId="205"/>
    <cellStyle name="Normal 3 3" xfId="32"/>
    <cellStyle name="Normal 3 3 2" xfId="159"/>
    <cellStyle name="Normal 3 3 3" xfId="206"/>
    <cellStyle name="Normal 3 4" xfId="127"/>
    <cellStyle name="Normal 3 4 2" xfId="160"/>
    <cellStyle name="Normal 3 4 3" xfId="207"/>
    <cellStyle name="Normal 3 5" xfId="126"/>
    <cellStyle name="Normal 3 5 2" xfId="161"/>
    <cellStyle name="Normal 3 5 3" xfId="208"/>
    <cellStyle name="Normal 3 6" xfId="81"/>
    <cellStyle name="Normal 3 7" xfId="157"/>
    <cellStyle name="Normal 3 8" xfId="204"/>
    <cellStyle name="Normal 30" xfId="33"/>
    <cellStyle name="Normal 30 2" xfId="107"/>
    <cellStyle name="Normal 30 3" xfId="209"/>
    <cellStyle name="Normal 31" xfId="34"/>
    <cellStyle name="Normal 31 2" xfId="108"/>
    <cellStyle name="Normal 31 3" xfId="210"/>
    <cellStyle name="Normal 32" xfId="35"/>
    <cellStyle name="Normal 32 2" xfId="109"/>
    <cellStyle name="Normal 32 3" xfId="211"/>
    <cellStyle name="Normal 33" xfId="36"/>
    <cellStyle name="Normal 33 2" xfId="110"/>
    <cellStyle name="Normal 33 3" xfId="212"/>
    <cellStyle name="Normal 34" xfId="37"/>
    <cellStyle name="Normal 34 2" xfId="111"/>
    <cellStyle name="Normal 34 3" xfId="213"/>
    <cellStyle name="Normal 35" xfId="38"/>
    <cellStyle name="Normal 35 2" xfId="112"/>
    <cellStyle name="Normal 35 3" xfId="214"/>
    <cellStyle name="Normal 36" xfId="39"/>
    <cellStyle name="Normal 36 2" xfId="113"/>
    <cellStyle name="Normal 36 3" xfId="215"/>
    <cellStyle name="Normal 37" xfId="40"/>
    <cellStyle name="Normal 38" xfId="41"/>
    <cellStyle name="Normal 39" xfId="42"/>
    <cellStyle name="Normal 39 2" xfId="130"/>
    <cellStyle name="Normal 39 3" xfId="162"/>
    <cellStyle name="Normal 39 4" xfId="216"/>
    <cellStyle name="Normal 4" xfId="43"/>
    <cellStyle name="Normal 4 2" xfId="114"/>
    <cellStyle name="Normal 4 3" xfId="163"/>
    <cellStyle name="Normal 4 4" xfId="217"/>
    <cellStyle name="Normal 40" xfId="62"/>
    <cellStyle name="Normal 41" xfId="67"/>
    <cellStyle name="Normal 42" xfId="69"/>
    <cellStyle name="Normal 43" xfId="70"/>
    <cellStyle name="Normal 44" xfId="63"/>
    <cellStyle name="Normal 45" xfId="71"/>
    <cellStyle name="Normal 46" xfId="72"/>
    <cellStyle name="Normal 47" xfId="74"/>
    <cellStyle name="Normal 48" xfId="73"/>
    <cellStyle name="Normal 49" xfId="75"/>
    <cellStyle name="Normal 5" xfId="44"/>
    <cellStyle name="Normal 5 2" xfId="115"/>
    <cellStyle name="Normal 5 3" xfId="164"/>
    <cellStyle name="Normal 5 4" xfId="218"/>
    <cellStyle name="Normal 50" xfId="76"/>
    <cellStyle name="Normal 51" xfId="77"/>
    <cellStyle name="Normal 52" xfId="78"/>
    <cellStyle name="Normal 53" xfId="79"/>
    <cellStyle name="Normal 54" xfId="80"/>
    <cellStyle name="Normal 55" xfId="106"/>
    <cellStyle name="Normal 56" xfId="132"/>
    <cellStyle name="Normal 57" xfId="131"/>
    <cellStyle name="Normal 58" xfId="133"/>
    <cellStyle name="Normal 59" xfId="135"/>
    <cellStyle name="Normal 6" xfId="45"/>
    <cellStyle name="Normal 6 2" xfId="46"/>
    <cellStyle name="Normal 6 2 2" xfId="166"/>
    <cellStyle name="Normal 6 2 3" xfId="220"/>
    <cellStyle name="Normal 6 3" xfId="47"/>
    <cellStyle name="Normal 6 3 2" xfId="167"/>
    <cellStyle name="Normal 6 3 3" xfId="221"/>
    <cellStyle name="Normal 6 4" xfId="165"/>
    <cellStyle name="Normal 6 5" xfId="219"/>
    <cellStyle name="Normal 60" xfId="134"/>
    <cellStyle name="Normal 61" xfId="136"/>
    <cellStyle name="Normal 62" xfId="137"/>
    <cellStyle name="Normal 63" xfId="142"/>
    <cellStyle name="Normal 64" xfId="138"/>
    <cellStyle name="Normal 65" xfId="141"/>
    <cellStyle name="Normal 66" xfId="139"/>
    <cellStyle name="Normal 67" xfId="140"/>
    <cellStyle name="Normal 68" xfId="143"/>
    <cellStyle name="Normal 69" xfId="145"/>
    <cellStyle name="Normal 7" xfId="48"/>
    <cellStyle name="Normal 7 2" xfId="116"/>
    <cellStyle name="Normal 7 3" xfId="168"/>
    <cellStyle name="Normal 7 4" xfId="222"/>
    <cellStyle name="Normal 70" xfId="144"/>
    <cellStyle name="Normal 71" xfId="146"/>
    <cellStyle name="Normal 72" xfId="147"/>
    <cellStyle name="Normal 73" xfId="149"/>
    <cellStyle name="Normal 74" xfId="173"/>
    <cellStyle name="Normal 75" xfId="171"/>
    <cellStyle name="Normal 76" xfId="172"/>
    <cellStyle name="Normal 8" xfId="49"/>
    <cellStyle name="Normal 8 2" xfId="117"/>
    <cellStyle name="Normal 8 3" xfId="169"/>
    <cellStyle name="Normal 8 4" xfId="223"/>
    <cellStyle name="Normal 9" xfId="50"/>
    <cellStyle name="Normal 9 2" xfId="118"/>
    <cellStyle name="Normal 9 3" xfId="170"/>
    <cellStyle name="Normal 9 4" xfId="224"/>
    <cellStyle name="Percent 2" xfId="51"/>
    <cellStyle name="Percent 2 2" xfId="52"/>
    <cellStyle name="Percent 2 3" xfId="53"/>
    <cellStyle name="Percent 3" xfId="54"/>
    <cellStyle name="Percent 3 2" xfId="119"/>
    <cellStyle name="Percent 4" xfId="55"/>
    <cellStyle name="Percent 4 2" xfId="120"/>
    <cellStyle name="千分位 2" xfId="57"/>
    <cellStyle name="千分位 2 2" xfId="66"/>
    <cellStyle name="貨幣 2" xfId="59"/>
    <cellStyle name="貨幣 2 2" xfId="121"/>
    <cellStyle name="貨幣 4" xfId="148"/>
    <cellStyle name="貨幣 4 2" xfId="60"/>
    <cellStyle name="貨幣 4 2 2" xfId="122"/>
    <cellStyle name="貨幣 4 3" xfId="61"/>
    <cellStyle name="貨幣 4 3 2" xfId="123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CCFFCC"/>
      <color rgb="FFFF9999"/>
      <color rgb="FFFF66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 filterMode="1">
    <tabColor theme="4" tint="0.79998168889431442"/>
  </sheetPr>
  <dimension ref="A1:DS834"/>
  <sheetViews>
    <sheetView tabSelected="1" showWhiteSpace="0" view="pageBreakPreview" zoomScale="50" zoomScaleNormal="25" zoomScaleSheetLayoutView="50" workbookViewId="0">
      <pane xSplit="11805" topLeftCell="AB1"/>
      <selection activeCell="O59" sqref="O59"/>
      <selection pane="topRight" activeCell="AD14" sqref="AD14"/>
    </sheetView>
  </sheetViews>
  <sheetFormatPr defaultColWidth="9.140625" defaultRowHeight="18"/>
  <cols>
    <col min="1" max="1" width="6.85546875" style="170" customWidth="1"/>
    <col min="2" max="2" width="19.140625" style="38" customWidth="1"/>
    <col min="3" max="3" width="6.7109375" style="38" customWidth="1"/>
    <col min="4" max="4" width="23.28515625" style="39" customWidth="1"/>
    <col min="5" max="5" width="9.7109375" style="5" customWidth="1"/>
    <col min="6" max="6" width="19.140625" customWidth="1"/>
    <col min="7" max="7" width="27.140625" style="32" customWidth="1"/>
    <col min="8" max="8" width="17.28515625" customWidth="1"/>
    <col min="9" max="9" width="8" customWidth="1"/>
    <col min="10" max="10" width="19.85546875" style="196" customWidth="1"/>
    <col min="11" max="11" width="14.28515625" style="196" customWidth="1"/>
    <col min="12" max="12" width="12.42578125" style="196" customWidth="1"/>
    <col min="13" max="14" width="8.28515625" style="62" customWidth="1"/>
    <col min="15" max="16" width="8.7109375" style="202" customWidth="1"/>
    <col min="17" max="18" width="8.28515625" style="64" customWidth="1"/>
    <col min="19" max="19" width="12.7109375" style="62" customWidth="1"/>
    <col min="20" max="20" width="13" style="62" customWidth="1"/>
    <col min="21" max="22" width="11.85546875" style="62" customWidth="1"/>
    <col min="23" max="24" width="12.42578125" style="62" customWidth="1"/>
    <col min="25" max="25" width="14.7109375" customWidth="1"/>
    <col min="26" max="26" width="16.7109375" style="62" customWidth="1"/>
    <col min="27" max="28" width="13.7109375" customWidth="1"/>
    <col min="29" max="29" width="13.140625" customWidth="1"/>
    <col min="30" max="30" width="13.28515625" customWidth="1"/>
    <col min="31" max="31" width="19.7109375" customWidth="1"/>
    <col min="32" max="33" width="17.42578125" style="286" customWidth="1"/>
    <col min="34" max="34" width="15.5703125" customWidth="1"/>
    <col min="35" max="35" width="19.28515625" style="8" customWidth="1"/>
    <col min="36" max="36" width="18.140625" style="41" customWidth="1"/>
    <col min="37" max="37" width="22.85546875" customWidth="1"/>
    <col min="38" max="38" width="11" customWidth="1"/>
    <col min="39" max="39" width="11" style="2" customWidth="1"/>
    <col min="40" max="41" width="11" style="193" customWidth="1"/>
    <col min="42" max="42" width="14.5703125" style="21" customWidth="1"/>
    <col min="43" max="43" width="22.140625" customWidth="1"/>
    <col min="44" max="44" width="23.28515625" customWidth="1"/>
    <col min="45" max="45" width="19.28515625" customWidth="1"/>
    <col min="46" max="46" width="14.28515625" customWidth="1"/>
    <col min="47" max="47" width="14.42578125" customWidth="1"/>
    <col min="48" max="48" width="16.7109375" customWidth="1"/>
    <col min="49" max="49" width="14" customWidth="1"/>
    <col min="50" max="50" width="12.28515625" customWidth="1"/>
    <col min="51" max="53" width="16.7109375" customWidth="1"/>
    <col min="54" max="54" width="26.85546875" customWidth="1"/>
    <col min="55" max="55" width="21.85546875" customWidth="1"/>
    <col min="56" max="56" width="16.5703125" style="194" customWidth="1"/>
    <col min="57" max="57" width="20.85546875" customWidth="1"/>
    <col min="58" max="58" width="29.42578125" style="62" customWidth="1"/>
    <col min="59" max="59" width="20" customWidth="1"/>
    <col min="60" max="60" width="21.42578125" customWidth="1"/>
    <col min="61" max="61" width="8.7109375" customWidth="1"/>
    <col min="62" max="62" width="15.7109375" customWidth="1"/>
    <col min="63" max="63" width="9.140625" customWidth="1"/>
    <col min="64" max="64" width="12.85546875" customWidth="1"/>
    <col min="65" max="65" width="9.140625" customWidth="1"/>
    <col min="66" max="66" width="19.5703125" customWidth="1"/>
    <col min="67" max="67" width="19.140625" style="193" customWidth="1"/>
    <col min="68" max="68" width="17.42578125" customWidth="1"/>
    <col min="69" max="69" width="21.7109375" style="82" customWidth="1"/>
    <col min="70" max="70" width="18.85546875" customWidth="1"/>
    <col min="71" max="71" width="17.42578125" customWidth="1"/>
    <col min="72" max="72" width="19.85546875" customWidth="1"/>
    <col min="73" max="73" width="16.7109375" customWidth="1"/>
    <col min="74" max="74" width="15.85546875" customWidth="1"/>
    <col min="75" max="75" width="15.140625" customWidth="1"/>
  </cols>
  <sheetData>
    <row r="1" spans="1:74">
      <c r="AI1" s="62"/>
    </row>
    <row r="2" spans="1:74" ht="55.5">
      <c r="A2" s="508" t="s">
        <v>893</v>
      </c>
      <c r="B2" s="194"/>
      <c r="C2" s="94"/>
      <c r="D2" s="95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94"/>
      <c r="AK2" s="174"/>
      <c r="AL2" s="273"/>
      <c r="BD2" s="62"/>
      <c r="BF2"/>
    </row>
    <row r="3" spans="1:74" s="4" customFormat="1" ht="50.25" customHeight="1">
      <c r="A3" s="56" t="s">
        <v>894</v>
      </c>
      <c r="B3" s="96"/>
      <c r="C3" s="96"/>
      <c r="D3" s="97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96"/>
      <c r="AK3" s="56"/>
      <c r="AL3" s="274"/>
      <c r="AM3" s="2"/>
      <c r="AN3" s="15"/>
      <c r="AO3" s="15"/>
      <c r="AP3" s="22"/>
      <c r="BD3" s="92"/>
      <c r="BO3" s="15"/>
      <c r="BQ3" s="15"/>
    </row>
    <row r="4" spans="1:74" s="62" customFormat="1" ht="51.75" thickBot="1">
      <c r="A4" s="355" t="s">
        <v>583</v>
      </c>
      <c r="B4" s="99"/>
      <c r="C4" s="100"/>
      <c r="D4" s="101"/>
      <c r="E4" s="102"/>
      <c r="G4" s="283"/>
      <c r="I4" s="103"/>
      <c r="J4" s="104"/>
      <c r="K4" s="104"/>
      <c r="L4" s="104"/>
      <c r="M4" s="104"/>
      <c r="N4" s="344"/>
      <c r="O4" s="345"/>
      <c r="P4" s="345"/>
      <c r="Q4" s="344"/>
      <c r="R4" s="344"/>
      <c r="S4" s="344"/>
      <c r="T4" s="344"/>
      <c r="U4" s="344"/>
      <c r="V4" s="344"/>
      <c r="W4" s="221"/>
      <c r="X4" s="221"/>
      <c r="Y4" s="227">
        <f ca="1">TODAY()</f>
        <v>45272</v>
      </c>
      <c r="Z4" s="221"/>
      <c r="AA4" s="221"/>
      <c r="AB4" s="221"/>
      <c r="AC4" s="221"/>
      <c r="AE4" s="346" t="s">
        <v>78</v>
      </c>
      <c r="AF4" s="397" t="e">
        <f>#REF!</f>
        <v>#REF!</v>
      </c>
      <c r="AG4" s="397"/>
      <c r="AH4" s="314"/>
      <c r="AI4" s="106"/>
      <c r="AJ4" s="347"/>
      <c r="AK4" s="314" t="e">
        <f>#REF!</f>
        <v>#REF!</v>
      </c>
      <c r="AL4" s="106"/>
      <c r="AM4" s="45"/>
      <c r="AN4" s="190"/>
      <c r="AO4" s="190"/>
      <c r="AP4" s="218"/>
      <c r="BD4" s="194"/>
      <c r="BO4" s="190"/>
      <c r="BQ4" s="199"/>
    </row>
    <row r="5" spans="1:74" s="62" customFormat="1" ht="35.450000000000003" customHeight="1" thickBot="1">
      <c r="A5" s="348" t="s">
        <v>564</v>
      </c>
      <c r="B5" s="349" t="s">
        <v>565</v>
      </c>
      <c r="C5" s="353" t="s">
        <v>566</v>
      </c>
      <c r="D5" s="349" t="s">
        <v>567</v>
      </c>
      <c r="E5" s="350" t="s">
        <v>568</v>
      </c>
      <c r="F5" s="350" t="s">
        <v>569</v>
      </c>
      <c r="G5" s="350" t="s">
        <v>570</v>
      </c>
      <c r="H5" s="350" t="s">
        <v>154</v>
      </c>
      <c r="I5" s="351" t="s">
        <v>571</v>
      </c>
      <c r="J5" s="350" t="s">
        <v>563</v>
      </c>
      <c r="K5" s="352" t="s">
        <v>706</v>
      </c>
      <c r="L5" s="352" t="s">
        <v>575</v>
      </c>
      <c r="M5" s="363" t="s">
        <v>574</v>
      </c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2"/>
      <c r="AF5" s="85" t="s">
        <v>3</v>
      </c>
      <c r="AG5" s="67"/>
      <c r="AH5" s="67"/>
      <c r="AI5" s="67"/>
      <c r="AJ5" s="418" t="s">
        <v>727</v>
      </c>
      <c r="AK5" s="332" t="s">
        <v>572</v>
      </c>
      <c r="AL5" s="219"/>
      <c r="AM5" s="45"/>
      <c r="AN5" s="190"/>
      <c r="AO5" s="190"/>
      <c r="AP5" s="218"/>
      <c r="BD5" s="194"/>
      <c r="BO5" s="190"/>
      <c r="BQ5" s="199"/>
    </row>
    <row r="6" spans="1:74" ht="44.25" customHeight="1">
      <c r="A6" s="74"/>
      <c r="B6" s="115"/>
      <c r="C6" s="354"/>
      <c r="D6" s="117"/>
      <c r="E6" s="276"/>
      <c r="F6" s="276"/>
      <c r="G6" s="118"/>
      <c r="H6" s="119"/>
      <c r="I6" s="343" t="s">
        <v>29</v>
      </c>
      <c r="J6" s="330"/>
      <c r="K6" s="176"/>
      <c r="L6" s="176"/>
      <c r="M6" s="437" t="s">
        <v>576</v>
      </c>
      <c r="N6" s="438"/>
      <c r="O6" s="437" t="s">
        <v>751</v>
      </c>
      <c r="P6" s="440"/>
      <c r="Q6" s="438"/>
      <c r="R6" s="440"/>
      <c r="S6" s="437" t="s">
        <v>577</v>
      </c>
      <c r="T6" s="440"/>
      <c r="U6" s="331" t="s">
        <v>581</v>
      </c>
      <c r="V6" s="431" t="s">
        <v>785</v>
      </c>
      <c r="W6" s="329" t="s">
        <v>578</v>
      </c>
      <c r="X6" s="329" t="s">
        <v>579</v>
      </c>
      <c r="Y6" s="336" t="s">
        <v>580</v>
      </c>
      <c r="Z6" s="86" t="s">
        <v>52</v>
      </c>
      <c r="AA6" s="197" t="s">
        <v>46</v>
      </c>
      <c r="AB6" s="197"/>
      <c r="AC6" s="86" t="s">
        <v>14</v>
      </c>
      <c r="AD6" s="197" t="s">
        <v>367</v>
      </c>
      <c r="AE6" s="68" t="s">
        <v>15</v>
      </c>
      <c r="AF6" s="121" t="s">
        <v>9</v>
      </c>
      <c r="AG6" s="392" t="s">
        <v>707</v>
      </c>
      <c r="AH6" s="332" t="s">
        <v>728</v>
      </c>
      <c r="AI6" s="357" t="s">
        <v>584</v>
      </c>
      <c r="AJ6" s="123" t="s">
        <v>33</v>
      </c>
      <c r="AK6" s="124" t="s">
        <v>34</v>
      </c>
      <c r="AL6" s="26"/>
      <c r="BF6"/>
    </row>
    <row r="7" spans="1:74" ht="36.75" customHeight="1">
      <c r="A7" s="74"/>
      <c r="B7" s="115"/>
      <c r="C7" s="116"/>
      <c r="D7" s="117"/>
      <c r="E7" s="276"/>
      <c r="F7" s="276"/>
      <c r="G7" s="118"/>
      <c r="H7" s="277"/>
      <c r="I7" s="331" t="s">
        <v>573</v>
      </c>
      <c r="J7" s="126" t="s">
        <v>38</v>
      </c>
      <c r="K7" s="127" t="s">
        <v>189</v>
      </c>
      <c r="L7" s="127" t="s">
        <v>83</v>
      </c>
      <c r="M7" s="206" t="s">
        <v>35</v>
      </c>
      <c r="N7" s="277" t="s">
        <v>6</v>
      </c>
      <c r="O7" s="428" t="s">
        <v>7</v>
      </c>
      <c r="P7" s="429" t="s">
        <v>7</v>
      </c>
      <c r="Q7" s="431" t="s">
        <v>581</v>
      </c>
      <c r="R7" s="431" t="s">
        <v>785</v>
      </c>
      <c r="S7" s="336" t="s">
        <v>582</v>
      </c>
      <c r="T7" s="336" t="s">
        <v>582</v>
      </c>
      <c r="U7" s="337" t="s">
        <v>13</v>
      </c>
      <c r="V7" s="523" t="s">
        <v>786</v>
      </c>
      <c r="W7" s="338" t="s">
        <v>81</v>
      </c>
      <c r="X7" s="339" t="s">
        <v>48</v>
      </c>
      <c r="Y7" s="399" t="s">
        <v>526</v>
      </c>
      <c r="Z7" s="340" t="s">
        <v>527</v>
      </c>
      <c r="AA7" s="399" t="s">
        <v>473</v>
      </c>
      <c r="AB7" s="540"/>
      <c r="AC7" s="340" t="s">
        <v>30</v>
      </c>
      <c r="AD7" s="341" t="s">
        <v>665</v>
      </c>
      <c r="AE7" s="342" t="s">
        <v>31</v>
      </c>
      <c r="AF7" s="339" t="s">
        <v>32</v>
      </c>
      <c r="AG7" s="393" t="s">
        <v>708</v>
      </c>
      <c r="AH7" s="340" t="s">
        <v>39</v>
      </c>
      <c r="AI7" s="198" t="s">
        <v>84</v>
      </c>
      <c r="AJ7" s="128"/>
      <c r="AK7" s="129"/>
      <c r="AL7" s="26"/>
      <c r="BF7"/>
    </row>
    <row r="8" spans="1:74" ht="28.5" thickBot="1">
      <c r="A8" s="74"/>
      <c r="B8" s="115"/>
      <c r="C8" s="116"/>
      <c r="D8" s="117"/>
      <c r="E8" s="276"/>
      <c r="F8" s="130"/>
      <c r="G8" s="118"/>
      <c r="H8" s="276"/>
      <c r="I8" s="131"/>
      <c r="J8" s="126"/>
      <c r="K8" s="127"/>
      <c r="L8" s="127"/>
      <c r="M8" s="207"/>
      <c r="N8" s="276"/>
      <c r="O8" s="209"/>
      <c r="P8" s="209"/>
      <c r="Q8" s="276"/>
      <c r="R8" s="276"/>
      <c r="S8" s="430"/>
      <c r="T8" s="430"/>
      <c r="V8" s="522"/>
      <c r="W8" s="70"/>
      <c r="X8" s="87"/>
      <c r="Y8" s="278"/>
      <c r="Z8" s="337"/>
      <c r="AA8" s="198" t="s">
        <v>47</v>
      </c>
      <c r="AB8" s="541" t="s">
        <v>892</v>
      </c>
      <c r="AC8" s="278"/>
      <c r="AD8" s="229"/>
      <c r="AE8" s="129"/>
      <c r="AF8" s="87"/>
      <c r="AG8" s="400"/>
      <c r="AH8" s="278"/>
      <c r="AI8" s="211"/>
      <c r="AJ8" s="128"/>
      <c r="AK8" s="129"/>
      <c r="AL8" s="26"/>
      <c r="BF8"/>
    </row>
    <row r="9" spans="1:74" s="17" customFormat="1" ht="30" customHeight="1" thickBot="1">
      <c r="A9" s="333" t="s">
        <v>24</v>
      </c>
      <c r="B9" s="133" t="s">
        <v>25</v>
      </c>
      <c r="C9" s="334" t="s">
        <v>68</v>
      </c>
      <c r="D9" s="134" t="s">
        <v>26</v>
      </c>
      <c r="E9" s="335" t="s">
        <v>27</v>
      </c>
      <c r="F9" s="136" t="s">
        <v>36</v>
      </c>
      <c r="G9" s="137" t="s">
        <v>37</v>
      </c>
      <c r="H9" s="138" t="s">
        <v>528</v>
      </c>
      <c r="I9" s="139" t="s">
        <v>1</v>
      </c>
      <c r="J9" s="126"/>
      <c r="K9" s="127"/>
      <c r="L9" s="127"/>
      <c r="M9" s="208" t="s">
        <v>5</v>
      </c>
      <c r="N9" s="77" t="s">
        <v>82</v>
      </c>
      <c r="O9" s="426" t="s">
        <v>749</v>
      </c>
      <c r="P9" s="426" t="s">
        <v>750</v>
      </c>
      <c r="Q9" s="337" t="s">
        <v>10</v>
      </c>
      <c r="R9" s="337" t="s">
        <v>786</v>
      </c>
      <c r="S9" s="425" t="s">
        <v>747</v>
      </c>
      <c r="T9" s="425" t="s">
        <v>748</v>
      </c>
      <c r="V9" s="522"/>
      <c r="W9" s="70"/>
      <c r="X9" s="87"/>
      <c r="Y9" s="278"/>
      <c r="AA9" s="228" t="s">
        <v>404</v>
      </c>
      <c r="AB9" s="544">
        <v>0.05</v>
      </c>
      <c r="AC9" s="278"/>
      <c r="AD9" s="337" t="s">
        <v>847</v>
      </c>
      <c r="AE9" s="129"/>
      <c r="AF9" s="87"/>
      <c r="AG9" s="400"/>
      <c r="AH9" s="278"/>
      <c r="AI9" s="211"/>
      <c r="AJ9" s="128"/>
      <c r="AK9" s="129"/>
      <c r="AL9" s="26"/>
      <c r="AM9" s="2"/>
      <c r="AN9" s="16"/>
      <c r="AO9" s="16"/>
      <c r="AP9" s="23"/>
      <c r="BD9" s="325"/>
      <c r="BO9" s="16"/>
      <c r="BQ9" s="16"/>
    </row>
    <row r="10" spans="1:74" s="17" customFormat="1" ht="18.75" thickBot="1">
      <c r="A10" s="140"/>
      <c r="B10" s="141"/>
      <c r="C10" s="142"/>
      <c r="D10" s="143"/>
      <c r="E10" s="181"/>
      <c r="F10" s="144" t="s">
        <v>28</v>
      </c>
      <c r="G10" s="145"/>
      <c r="H10" s="146"/>
      <c r="I10" s="147"/>
      <c r="J10" s="148"/>
      <c r="K10" s="149"/>
      <c r="L10" s="149"/>
      <c r="M10" s="78"/>
      <c r="N10" s="79"/>
      <c r="O10" s="520" t="s">
        <v>846</v>
      </c>
      <c r="P10" s="210"/>
      <c r="Q10" s="279"/>
      <c r="R10" s="279"/>
      <c r="S10" s="212"/>
      <c r="T10" s="212"/>
      <c r="U10" s="279"/>
      <c r="V10" s="212"/>
      <c r="W10" s="71"/>
      <c r="X10" s="88"/>
      <c r="Y10" s="279"/>
      <c r="Z10" s="279"/>
      <c r="AA10" s="279"/>
      <c r="AB10" s="279"/>
      <c r="AC10" s="279"/>
      <c r="AD10" s="279"/>
      <c r="AE10" s="150"/>
      <c r="AF10" s="88"/>
      <c r="AG10" s="401"/>
      <c r="AH10" s="279"/>
      <c r="AI10" s="212"/>
      <c r="AJ10" s="151"/>
      <c r="AK10" s="150"/>
      <c r="AL10" s="26"/>
      <c r="AM10" s="35"/>
      <c r="AN10" s="34"/>
      <c r="AO10" s="34"/>
      <c r="AP10" s="23"/>
      <c r="BD10" s="325"/>
      <c r="BO10" s="16"/>
      <c r="BQ10" s="16"/>
    </row>
    <row r="11" spans="1:74" s="303" customFormat="1" ht="28.5" customHeight="1">
      <c r="A11" s="292">
        <v>1</v>
      </c>
      <c r="B11" s="291">
        <v>2</v>
      </c>
      <c r="C11" s="292">
        <v>3</v>
      </c>
      <c r="D11" s="291">
        <v>4</v>
      </c>
      <c r="E11" s="292">
        <v>5</v>
      </c>
      <c r="F11" s="291">
        <v>6</v>
      </c>
      <c r="G11" s="292">
        <v>7</v>
      </c>
      <c r="H11" s="291">
        <v>8</v>
      </c>
      <c r="I11" s="292">
        <v>9</v>
      </c>
      <c r="J11" s="291">
        <v>10</v>
      </c>
      <c r="K11" s="292">
        <v>11</v>
      </c>
      <c r="L11" s="291">
        <v>12</v>
      </c>
      <c r="M11" s="292">
        <v>13</v>
      </c>
      <c r="N11" s="291">
        <v>14</v>
      </c>
      <c r="O11" s="292">
        <v>15</v>
      </c>
      <c r="P11" s="291">
        <v>16</v>
      </c>
      <c r="Q11" s="292">
        <v>17</v>
      </c>
      <c r="R11" s="505"/>
      <c r="S11" s="291">
        <v>18</v>
      </c>
      <c r="T11" s="292">
        <v>19</v>
      </c>
      <c r="U11" s="291">
        <v>20</v>
      </c>
      <c r="V11" s="502"/>
      <c r="W11" s="292">
        <v>21</v>
      </c>
      <c r="X11" s="291">
        <v>22</v>
      </c>
      <c r="Y11" s="292">
        <v>23</v>
      </c>
      <c r="Z11" s="291">
        <v>24</v>
      </c>
      <c r="AA11" s="292">
        <v>25</v>
      </c>
      <c r="AB11" s="505"/>
      <c r="AC11" s="291">
        <v>26</v>
      </c>
      <c r="AD11" s="292">
        <v>27</v>
      </c>
      <c r="AE11" s="291">
        <v>28</v>
      </c>
      <c r="AF11" s="292">
        <v>29</v>
      </c>
      <c r="AG11" s="291">
        <v>30</v>
      </c>
      <c r="AH11" s="292">
        <v>31</v>
      </c>
      <c r="AI11" s="291">
        <v>32</v>
      </c>
      <c r="AJ11" s="292">
        <v>33</v>
      </c>
      <c r="AK11" s="291">
        <v>34</v>
      </c>
      <c r="AL11" s="290" t="s">
        <v>339</v>
      </c>
      <c r="AM11" s="301" t="s">
        <v>340</v>
      </c>
      <c r="AN11" s="290" t="s">
        <v>341</v>
      </c>
      <c r="AO11" s="302" t="s">
        <v>532</v>
      </c>
      <c r="AQ11" s="304" t="s">
        <v>89</v>
      </c>
      <c r="AR11" s="305" t="s">
        <v>90</v>
      </c>
      <c r="AS11" s="305">
        <v>100</v>
      </c>
      <c r="AT11" s="305">
        <v>50</v>
      </c>
      <c r="AU11" s="305">
        <v>20</v>
      </c>
      <c r="AV11" s="305">
        <v>10</v>
      </c>
      <c r="AW11" s="305">
        <v>5</v>
      </c>
      <c r="AX11" s="305">
        <v>1</v>
      </c>
      <c r="AY11" s="306">
        <v>1000</v>
      </c>
      <c r="AZ11" s="306">
        <v>500</v>
      </c>
      <c r="BA11" s="306">
        <v>100</v>
      </c>
      <c r="BB11" s="307"/>
      <c r="BC11" s="308" t="s">
        <v>47</v>
      </c>
      <c r="BD11" s="326" t="s">
        <v>189</v>
      </c>
      <c r="BE11" s="308"/>
      <c r="BF11" s="308" t="s">
        <v>294</v>
      </c>
      <c r="BG11" s="308" t="s">
        <v>295</v>
      </c>
      <c r="BH11" s="308" t="s">
        <v>316</v>
      </c>
      <c r="BJ11" s="309" t="s">
        <v>346</v>
      </c>
      <c r="BO11" s="310" t="s">
        <v>40</v>
      </c>
      <c r="BP11" s="311" t="s">
        <v>301</v>
      </c>
      <c r="BQ11" s="311" t="s">
        <v>301</v>
      </c>
      <c r="BR11" s="312" t="s">
        <v>345</v>
      </c>
      <c r="BS11" s="412" t="s">
        <v>717</v>
      </c>
      <c r="BT11" s="313" t="s">
        <v>380</v>
      </c>
      <c r="BU11" s="368" t="e">
        <f>#REF!</f>
        <v>#REF!</v>
      </c>
    </row>
    <row r="12" spans="1:74" ht="111.75" customHeight="1">
      <c r="A12" s="512">
        <v>1</v>
      </c>
      <c r="B12" s="224" t="s">
        <v>169</v>
      </c>
      <c r="C12" s="271" t="s">
        <v>72</v>
      </c>
      <c r="D12" s="379" t="s">
        <v>221</v>
      </c>
      <c r="E12" s="379" t="s">
        <v>585</v>
      </c>
      <c r="F12" s="383">
        <v>40483</v>
      </c>
      <c r="G12" s="224" t="s">
        <v>333</v>
      </c>
      <c r="H12" s="224" t="s">
        <v>178</v>
      </c>
      <c r="I12" s="521"/>
      <c r="J12" s="288">
        <v>200</v>
      </c>
      <c r="K12" s="402">
        <v>0</v>
      </c>
      <c r="L12" s="403">
        <v>0</v>
      </c>
      <c r="M12" s="396">
        <v>22</v>
      </c>
      <c r="N12" s="396">
        <v>4</v>
      </c>
      <c r="O12" s="396">
        <v>36</v>
      </c>
      <c r="P12" s="396">
        <v>0</v>
      </c>
      <c r="Q12" s="264"/>
      <c r="R12" s="264"/>
      <c r="S12" s="404">
        <v>51.92307692307692</v>
      </c>
      <c r="T12" s="404">
        <v>0</v>
      </c>
      <c r="U12" s="265">
        <v>0</v>
      </c>
      <c r="V12" s="265">
        <v>0</v>
      </c>
      <c r="W12" s="266">
        <v>9</v>
      </c>
      <c r="X12" s="405">
        <v>8</v>
      </c>
      <c r="Y12" s="406">
        <v>11</v>
      </c>
      <c r="Z12" s="272">
        <v>7</v>
      </c>
      <c r="AA12" s="272">
        <v>0</v>
      </c>
      <c r="AB12" s="272"/>
      <c r="AC12" s="267">
        <v>0</v>
      </c>
      <c r="AD12" s="267">
        <v>0</v>
      </c>
      <c r="AE12" s="266">
        <v>286.92307692307691</v>
      </c>
      <c r="AF12" s="407">
        <v>7.6923076923076925</v>
      </c>
      <c r="AG12" s="408">
        <v>5.2646153846153849</v>
      </c>
      <c r="AH12" s="409">
        <v>0</v>
      </c>
      <c r="AI12" s="462">
        <v>130.46153846153845</v>
      </c>
      <c r="AJ12" s="410">
        <v>143.50461538461539</v>
      </c>
      <c r="AK12" s="268"/>
      <c r="AL12" s="290">
        <v>1</v>
      </c>
      <c r="AM12" s="463">
        <v>0</v>
      </c>
      <c r="AN12" s="463">
        <v>2</v>
      </c>
      <c r="AO12" s="463">
        <v>1</v>
      </c>
      <c r="AP12" s="36" t="s">
        <v>169</v>
      </c>
      <c r="AQ12" s="66">
        <v>143</v>
      </c>
      <c r="AR12" s="37">
        <v>2100</v>
      </c>
      <c r="AS12" s="315">
        <v>1</v>
      </c>
      <c r="AT12" s="315">
        <v>0</v>
      </c>
      <c r="AU12" s="315">
        <v>2</v>
      </c>
      <c r="AV12" s="315">
        <v>0</v>
      </c>
      <c r="AW12" s="315">
        <v>0</v>
      </c>
      <c r="AX12" s="315">
        <v>3</v>
      </c>
      <c r="AY12" s="315">
        <v>2</v>
      </c>
      <c r="AZ12" s="315">
        <v>0</v>
      </c>
      <c r="BA12" s="315">
        <v>1</v>
      </c>
      <c r="BB12" s="30" t="s">
        <v>169</v>
      </c>
      <c r="BC12" s="30">
        <v>0</v>
      </c>
      <c r="BD12" s="464"/>
      <c r="BE12" t="s">
        <v>138</v>
      </c>
      <c r="BF12" s="48">
        <v>0</v>
      </c>
      <c r="BG12" s="48">
        <v>0</v>
      </c>
      <c r="BH12" s="511"/>
      <c r="BI12" s="48"/>
      <c r="BJ12" s="372"/>
      <c r="BK12" s="9"/>
      <c r="BL12" s="81">
        <f t="shared" ref="BL12:BL21" si="0">M12+AL12+AM12+AN12</f>
        <v>25</v>
      </c>
      <c r="BM12" s="30">
        <f t="shared" ref="BM12:BM21" si="1">BL12+AO12</f>
        <v>26</v>
      </c>
      <c r="BN12" s="230"/>
      <c r="BO12" s="193">
        <f>AJ12+AI12+AG12+AH12</f>
        <v>279.23076923076923</v>
      </c>
      <c r="BP12" s="193">
        <v>300.31203080962229</v>
      </c>
      <c r="BQ12" s="193"/>
      <c r="BR12" s="30"/>
      <c r="BS12" s="33">
        <f>BO12-W12-Z12-AA12</f>
        <v>263.23076923076923</v>
      </c>
      <c r="BT12" s="33" t="e">
        <f t="shared" ref="BT12:BT21" si="2">INT(YEARFRAC(F12,$BU$11))</f>
        <v>#REF!</v>
      </c>
      <c r="BV12" s="366"/>
    </row>
    <row r="13" spans="1:74" ht="111.75" customHeight="1">
      <c r="A13" s="512">
        <f t="shared" ref="A13:A21" si="3">A12+1</f>
        <v>2</v>
      </c>
      <c r="B13" s="224" t="s">
        <v>170</v>
      </c>
      <c r="C13" s="271" t="s">
        <v>72</v>
      </c>
      <c r="D13" s="379" t="s">
        <v>222</v>
      </c>
      <c r="E13" s="379" t="s">
        <v>585</v>
      </c>
      <c r="F13" s="383">
        <v>40710</v>
      </c>
      <c r="G13" s="224" t="s">
        <v>333</v>
      </c>
      <c r="H13" s="224" t="s">
        <v>178</v>
      </c>
      <c r="I13" s="521"/>
      <c r="J13" s="288">
        <v>200</v>
      </c>
      <c r="K13" s="402">
        <v>0</v>
      </c>
      <c r="L13" s="403">
        <v>0</v>
      </c>
      <c r="M13" s="396">
        <v>23</v>
      </c>
      <c r="N13" s="396">
        <v>3</v>
      </c>
      <c r="O13" s="396">
        <v>36</v>
      </c>
      <c r="P13" s="396">
        <v>0</v>
      </c>
      <c r="Q13" s="264"/>
      <c r="R13" s="264"/>
      <c r="S13" s="404">
        <v>51.92307692307692</v>
      </c>
      <c r="T13" s="404">
        <v>0</v>
      </c>
      <c r="U13" s="265">
        <v>0</v>
      </c>
      <c r="V13" s="265">
        <v>0</v>
      </c>
      <c r="W13" s="266">
        <v>9</v>
      </c>
      <c r="X13" s="405">
        <v>10</v>
      </c>
      <c r="Y13" s="406">
        <v>11</v>
      </c>
      <c r="Z13" s="272">
        <v>7</v>
      </c>
      <c r="AA13" s="272">
        <v>0</v>
      </c>
      <c r="AB13" s="272"/>
      <c r="AC13" s="267">
        <v>0</v>
      </c>
      <c r="AD13" s="267">
        <v>0</v>
      </c>
      <c r="AE13" s="266">
        <v>288.92307692307691</v>
      </c>
      <c r="AF13" s="407">
        <v>0</v>
      </c>
      <c r="AG13" s="408">
        <v>5.4584615384615383</v>
      </c>
      <c r="AH13" s="409">
        <v>0</v>
      </c>
      <c r="AI13" s="462">
        <v>130.46153846153845</v>
      </c>
      <c r="AJ13" s="410">
        <v>153.00307692307692</v>
      </c>
      <c r="AK13" s="268"/>
      <c r="AL13" s="290">
        <v>1</v>
      </c>
      <c r="AM13" s="463">
        <v>0</v>
      </c>
      <c r="AN13" s="463">
        <v>2</v>
      </c>
      <c r="AO13" s="463">
        <v>0</v>
      </c>
      <c r="AP13" s="36" t="s">
        <v>170</v>
      </c>
      <c r="AQ13" s="66">
        <v>153</v>
      </c>
      <c r="AR13" s="37">
        <v>0</v>
      </c>
      <c r="AS13" s="315">
        <v>1</v>
      </c>
      <c r="AT13" s="315">
        <v>1</v>
      </c>
      <c r="AU13" s="315">
        <v>0</v>
      </c>
      <c r="AV13" s="315">
        <v>0</v>
      </c>
      <c r="AW13" s="315">
        <v>0</v>
      </c>
      <c r="AX13" s="315">
        <v>3</v>
      </c>
      <c r="AY13" s="315">
        <v>0</v>
      </c>
      <c r="AZ13" s="315">
        <v>0</v>
      </c>
      <c r="BA13" s="315">
        <v>0</v>
      </c>
      <c r="BB13" s="30" t="s">
        <v>170</v>
      </c>
      <c r="BC13" s="30">
        <v>0</v>
      </c>
      <c r="BD13" s="464"/>
      <c r="BE13" t="s">
        <v>138</v>
      </c>
      <c r="BF13" s="48">
        <v>0</v>
      </c>
      <c r="BG13" s="48">
        <v>0</v>
      </c>
      <c r="BH13" s="511"/>
      <c r="BI13" s="48"/>
      <c r="BJ13" s="372"/>
      <c r="BK13" s="9"/>
      <c r="BL13" s="81">
        <f t="shared" si="0"/>
        <v>26</v>
      </c>
      <c r="BM13" s="30">
        <f t="shared" si="1"/>
        <v>26</v>
      </c>
      <c r="BN13" s="230"/>
      <c r="BO13" s="193">
        <f t="shared" ref="BO13:BO19" si="4">AJ13+AI13+AG13+AH13</f>
        <v>288.92307692307696</v>
      </c>
      <c r="BP13" s="193">
        <v>290.09936900999759</v>
      </c>
      <c r="BQ13" s="193"/>
      <c r="BR13" s="30"/>
      <c r="BS13" s="33">
        <f t="shared" ref="BS13:BS21" si="5">BO13-W13-Z13-AA13</f>
        <v>272.92307692307696</v>
      </c>
      <c r="BT13" s="33" t="e">
        <f t="shared" si="2"/>
        <v>#REF!</v>
      </c>
      <c r="BV13" s="366"/>
    </row>
    <row r="14" spans="1:74" ht="111.75" customHeight="1">
      <c r="A14" s="512">
        <f t="shared" si="3"/>
        <v>3</v>
      </c>
      <c r="B14" s="224" t="s">
        <v>171</v>
      </c>
      <c r="C14" s="3" t="s">
        <v>72</v>
      </c>
      <c r="D14" s="379" t="s">
        <v>223</v>
      </c>
      <c r="E14" s="379" t="s">
        <v>585</v>
      </c>
      <c r="F14" s="383">
        <v>41716</v>
      </c>
      <c r="G14" s="224" t="s">
        <v>333</v>
      </c>
      <c r="H14" s="224" t="s">
        <v>178</v>
      </c>
      <c r="I14" s="521"/>
      <c r="J14" s="288">
        <v>200</v>
      </c>
      <c r="K14" s="402">
        <v>0</v>
      </c>
      <c r="L14" s="403">
        <v>0</v>
      </c>
      <c r="M14" s="396">
        <v>24</v>
      </c>
      <c r="N14" s="396">
        <v>2</v>
      </c>
      <c r="O14" s="396">
        <v>42</v>
      </c>
      <c r="P14" s="396">
        <v>0</v>
      </c>
      <c r="Q14" s="264"/>
      <c r="R14" s="264"/>
      <c r="S14" s="404">
        <v>60.576923076923073</v>
      </c>
      <c r="T14" s="404">
        <v>0</v>
      </c>
      <c r="U14" s="265">
        <v>0</v>
      </c>
      <c r="V14" s="265">
        <v>0</v>
      </c>
      <c r="W14" s="266">
        <v>10.5</v>
      </c>
      <c r="X14" s="405">
        <v>10</v>
      </c>
      <c r="Y14" s="406">
        <v>10</v>
      </c>
      <c r="Z14" s="272">
        <v>7</v>
      </c>
      <c r="AA14" s="272">
        <v>0</v>
      </c>
      <c r="AB14" s="272"/>
      <c r="AC14" s="267">
        <v>0</v>
      </c>
      <c r="AD14" s="267">
        <v>0</v>
      </c>
      <c r="AE14" s="266">
        <v>298.07692307692309</v>
      </c>
      <c r="AF14" s="407">
        <v>0</v>
      </c>
      <c r="AG14" s="408">
        <v>5.611538461538462</v>
      </c>
      <c r="AH14" s="409">
        <v>0</v>
      </c>
      <c r="AI14" s="462">
        <v>137.23076923076923</v>
      </c>
      <c r="AJ14" s="410">
        <v>155.23461538461541</v>
      </c>
      <c r="AK14" s="268"/>
      <c r="AL14" s="290">
        <v>0</v>
      </c>
      <c r="AM14" s="463">
        <v>0</v>
      </c>
      <c r="AN14" s="463">
        <v>2</v>
      </c>
      <c r="AO14" s="463">
        <v>0</v>
      </c>
      <c r="AP14" s="36" t="s">
        <v>171</v>
      </c>
      <c r="AQ14" s="66">
        <v>155</v>
      </c>
      <c r="AR14" s="37">
        <v>1000</v>
      </c>
      <c r="AS14" s="315">
        <v>1</v>
      </c>
      <c r="AT14" s="315">
        <v>1</v>
      </c>
      <c r="AU14" s="315">
        <v>0</v>
      </c>
      <c r="AV14" s="315">
        <v>0</v>
      </c>
      <c r="AW14" s="315">
        <v>1</v>
      </c>
      <c r="AX14" s="315">
        <v>0</v>
      </c>
      <c r="AY14" s="315">
        <v>1</v>
      </c>
      <c r="AZ14" s="315">
        <v>0</v>
      </c>
      <c r="BA14" s="315">
        <v>0</v>
      </c>
      <c r="BB14" s="30" t="s">
        <v>171</v>
      </c>
      <c r="BC14" s="30">
        <v>0</v>
      </c>
      <c r="BD14" s="464"/>
      <c r="BE14" t="s">
        <v>138</v>
      </c>
      <c r="BF14" s="48">
        <v>0</v>
      </c>
      <c r="BG14" s="48">
        <v>0</v>
      </c>
      <c r="BH14" s="511"/>
      <c r="BI14" s="48"/>
      <c r="BJ14" s="372"/>
      <c r="BK14" s="9"/>
      <c r="BL14" s="81">
        <f t="shared" si="0"/>
        <v>26</v>
      </c>
      <c r="BM14" s="30">
        <f t="shared" si="1"/>
        <v>26</v>
      </c>
      <c r="BN14" s="230"/>
      <c r="BO14" s="193">
        <f t="shared" si="4"/>
        <v>298.07692307692315</v>
      </c>
      <c r="BP14" s="193">
        <v>286.60496794871801</v>
      </c>
      <c r="BQ14" s="193"/>
      <c r="BR14" s="30"/>
      <c r="BS14" s="33">
        <f t="shared" si="5"/>
        <v>280.57692307692315</v>
      </c>
      <c r="BT14" s="33" t="e">
        <f t="shared" si="2"/>
        <v>#REF!</v>
      </c>
      <c r="BV14" s="366"/>
    </row>
    <row r="15" spans="1:74" ht="111.75" customHeight="1">
      <c r="A15" s="512">
        <f t="shared" si="3"/>
        <v>4</v>
      </c>
      <c r="B15" s="476" t="s">
        <v>41</v>
      </c>
      <c r="C15" s="480" t="s">
        <v>72</v>
      </c>
      <c r="D15" s="474" t="s">
        <v>224</v>
      </c>
      <c r="E15" s="474" t="s">
        <v>585</v>
      </c>
      <c r="F15" s="475">
        <v>40527</v>
      </c>
      <c r="G15" s="476" t="s">
        <v>299</v>
      </c>
      <c r="H15" s="476" t="s">
        <v>179</v>
      </c>
      <c r="I15" s="521"/>
      <c r="J15" s="477">
        <v>240</v>
      </c>
      <c r="K15" s="478">
        <v>30</v>
      </c>
      <c r="L15" s="479">
        <v>0</v>
      </c>
      <c r="M15" s="396">
        <v>26</v>
      </c>
      <c r="N15" s="396">
        <v>0</v>
      </c>
      <c r="O15" s="396"/>
      <c r="P15" s="396"/>
      <c r="Q15" s="264">
        <v>3</v>
      </c>
      <c r="R15" s="264"/>
      <c r="S15" s="404">
        <v>0</v>
      </c>
      <c r="T15" s="404">
        <v>0</v>
      </c>
      <c r="U15" s="265">
        <v>27.69230769230769</v>
      </c>
      <c r="V15" s="265">
        <v>0</v>
      </c>
      <c r="W15" s="266">
        <v>0</v>
      </c>
      <c r="X15" s="405">
        <v>10</v>
      </c>
      <c r="Y15" s="406">
        <v>11</v>
      </c>
      <c r="Z15" s="272">
        <v>7</v>
      </c>
      <c r="AA15" s="272">
        <v>0</v>
      </c>
      <c r="AB15" s="272"/>
      <c r="AC15" s="267">
        <v>0</v>
      </c>
      <c r="AD15" s="267">
        <v>0</v>
      </c>
      <c r="AE15" s="266">
        <v>325.69230769230768</v>
      </c>
      <c r="AF15" s="407">
        <v>0</v>
      </c>
      <c r="AG15" s="408"/>
      <c r="AH15" s="409">
        <v>0</v>
      </c>
      <c r="AI15" s="462">
        <v>135</v>
      </c>
      <c r="AJ15" s="410">
        <v>190.69230769230768</v>
      </c>
      <c r="AK15" s="268"/>
      <c r="AL15" s="290">
        <v>0</v>
      </c>
      <c r="AM15" s="463">
        <v>0</v>
      </c>
      <c r="AN15" s="463"/>
      <c r="AO15" s="463">
        <v>0</v>
      </c>
      <c r="AP15" s="36" t="s">
        <v>41</v>
      </c>
      <c r="AQ15" s="66">
        <v>190</v>
      </c>
      <c r="AR15" s="37">
        <v>2800</v>
      </c>
      <c r="AS15" s="315">
        <v>1</v>
      </c>
      <c r="AT15" s="315">
        <v>1</v>
      </c>
      <c r="AU15" s="315">
        <v>2</v>
      </c>
      <c r="AV15" s="315">
        <v>0</v>
      </c>
      <c r="AW15" s="315">
        <v>0</v>
      </c>
      <c r="AX15" s="315">
        <v>0</v>
      </c>
      <c r="AY15" s="315">
        <v>2</v>
      </c>
      <c r="AZ15" s="315">
        <v>1</v>
      </c>
      <c r="BA15" s="315">
        <v>3</v>
      </c>
      <c r="BB15" s="30" t="s">
        <v>41</v>
      </c>
      <c r="BC15" s="30">
        <v>0</v>
      </c>
      <c r="BD15" s="464">
        <v>30</v>
      </c>
      <c r="BE15" t="s">
        <v>138</v>
      </c>
      <c r="BF15" s="48">
        <v>0</v>
      </c>
      <c r="BG15" s="48">
        <v>0</v>
      </c>
      <c r="BH15" s="511"/>
      <c r="BI15" s="48"/>
      <c r="BJ15" s="372"/>
      <c r="BK15" s="9"/>
      <c r="BL15" s="81">
        <f t="shared" si="0"/>
        <v>26</v>
      </c>
      <c r="BM15" s="30">
        <f t="shared" si="1"/>
        <v>26</v>
      </c>
      <c r="BN15" s="230"/>
      <c r="BO15" s="193">
        <f t="shared" si="4"/>
        <v>325.69230769230768</v>
      </c>
      <c r="BP15" s="193">
        <v>331.09465981434363</v>
      </c>
      <c r="BQ15" s="193"/>
      <c r="BR15" s="30"/>
      <c r="BS15" s="33">
        <f t="shared" si="5"/>
        <v>318.69230769230768</v>
      </c>
      <c r="BT15" s="33" t="e">
        <f t="shared" si="2"/>
        <v>#REF!</v>
      </c>
      <c r="BV15" s="366"/>
    </row>
    <row r="16" spans="1:74" ht="111.75" customHeight="1">
      <c r="A16" s="512">
        <f t="shared" si="3"/>
        <v>5</v>
      </c>
      <c r="B16" s="481" t="s">
        <v>42</v>
      </c>
      <c r="C16" s="482" t="s">
        <v>72</v>
      </c>
      <c r="D16" s="483" t="s">
        <v>225</v>
      </c>
      <c r="E16" s="483" t="s">
        <v>585</v>
      </c>
      <c r="F16" s="484">
        <v>40544</v>
      </c>
      <c r="G16" s="481" t="s">
        <v>179</v>
      </c>
      <c r="H16" s="481" t="s">
        <v>179</v>
      </c>
      <c r="I16" s="521"/>
      <c r="J16" s="485">
        <v>200</v>
      </c>
      <c r="K16" s="486">
        <v>20</v>
      </c>
      <c r="L16" s="487">
        <v>0</v>
      </c>
      <c r="M16" s="396">
        <v>23</v>
      </c>
      <c r="N16" s="396">
        <v>3</v>
      </c>
      <c r="O16" s="396">
        <v>38</v>
      </c>
      <c r="P16" s="396">
        <v>24</v>
      </c>
      <c r="Q16" s="264"/>
      <c r="R16" s="264"/>
      <c r="S16" s="404">
        <v>54.807692307692307</v>
      </c>
      <c r="T16" s="404">
        <v>46.153846153846153</v>
      </c>
      <c r="U16" s="265">
        <v>0</v>
      </c>
      <c r="V16" s="265">
        <v>0</v>
      </c>
      <c r="W16" s="266">
        <v>27.5</v>
      </c>
      <c r="X16" s="405">
        <v>8</v>
      </c>
      <c r="Y16" s="406">
        <v>11</v>
      </c>
      <c r="Z16" s="272">
        <v>7</v>
      </c>
      <c r="AA16" s="272">
        <v>0</v>
      </c>
      <c r="AB16" s="272"/>
      <c r="AC16" s="267">
        <v>0</v>
      </c>
      <c r="AD16" s="267">
        <v>0</v>
      </c>
      <c r="AE16" s="266">
        <v>374.46153846153845</v>
      </c>
      <c r="AF16" s="407">
        <v>7.6923076923076925</v>
      </c>
      <c r="AG16" s="408">
        <v>5.8181818181818183</v>
      </c>
      <c r="AH16" s="409">
        <v>0</v>
      </c>
      <c r="AI16" s="462">
        <v>186.61538461538458</v>
      </c>
      <c r="AJ16" s="410">
        <v>174.33566433566438</v>
      </c>
      <c r="AK16" s="268"/>
      <c r="AL16" s="290">
        <v>0</v>
      </c>
      <c r="AM16" s="463">
        <v>0</v>
      </c>
      <c r="AN16" s="463">
        <v>2</v>
      </c>
      <c r="AO16" s="463">
        <v>1</v>
      </c>
      <c r="AP16" s="36" t="s">
        <v>42</v>
      </c>
      <c r="AQ16" s="66">
        <v>174</v>
      </c>
      <c r="AR16" s="37">
        <v>1400</v>
      </c>
      <c r="AS16" s="315">
        <v>1</v>
      </c>
      <c r="AT16" s="315">
        <v>1</v>
      </c>
      <c r="AU16" s="315">
        <v>1</v>
      </c>
      <c r="AV16" s="315">
        <v>0</v>
      </c>
      <c r="AW16" s="315">
        <v>0</v>
      </c>
      <c r="AX16" s="315">
        <v>4</v>
      </c>
      <c r="AY16" s="315">
        <v>1</v>
      </c>
      <c r="AZ16" s="315">
        <v>0</v>
      </c>
      <c r="BA16" s="315">
        <v>4</v>
      </c>
      <c r="BB16" s="30" t="s">
        <v>42</v>
      </c>
      <c r="BC16" s="30">
        <v>0</v>
      </c>
      <c r="BD16" s="464">
        <v>20</v>
      </c>
      <c r="BE16" t="s">
        <v>138</v>
      </c>
      <c r="BF16" s="48">
        <v>0</v>
      </c>
      <c r="BG16" s="48">
        <v>0</v>
      </c>
      <c r="BH16" s="511"/>
      <c r="BI16" s="48"/>
      <c r="BJ16" s="372"/>
      <c r="BK16" s="9"/>
      <c r="BL16" s="81">
        <f t="shared" si="0"/>
        <v>25</v>
      </c>
      <c r="BM16" s="30">
        <f t="shared" si="1"/>
        <v>26</v>
      </c>
      <c r="BN16" s="230"/>
      <c r="BO16" s="193">
        <f t="shared" si="4"/>
        <v>366.76923076923077</v>
      </c>
      <c r="BP16" s="193">
        <v>352.41663473037391</v>
      </c>
      <c r="BQ16" s="193"/>
      <c r="BR16" s="30"/>
      <c r="BS16" s="33">
        <f t="shared" si="5"/>
        <v>332.26923076923077</v>
      </c>
      <c r="BT16" s="33" t="e">
        <f t="shared" si="2"/>
        <v>#REF!</v>
      </c>
      <c r="BV16" s="366"/>
    </row>
    <row r="17" spans="1:74" ht="111.75" customHeight="1">
      <c r="A17" s="512">
        <f t="shared" si="3"/>
        <v>6</v>
      </c>
      <c r="B17" s="476" t="s">
        <v>64</v>
      </c>
      <c r="C17" s="480" t="s">
        <v>72</v>
      </c>
      <c r="D17" s="474" t="s">
        <v>226</v>
      </c>
      <c r="E17" s="474" t="s">
        <v>585</v>
      </c>
      <c r="F17" s="475">
        <v>41778</v>
      </c>
      <c r="G17" s="476" t="s">
        <v>179</v>
      </c>
      <c r="H17" s="476" t="s">
        <v>179</v>
      </c>
      <c r="I17" s="521"/>
      <c r="J17" s="477">
        <v>200</v>
      </c>
      <c r="K17" s="478">
        <v>20</v>
      </c>
      <c r="L17" s="479">
        <v>0</v>
      </c>
      <c r="M17" s="396">
        <v>26</v>
      </c>
      <c r="N17" s="396">
        <v>0</v>
      </c>
      <c r="O17" s="396">
        <v>9</v>
      </c>
      <c r="P17" s="396"/>
      <c r="Q17" s="264">
        <v>4</v>
      </c>
      <c r="R17" s="264"/>
      <c r="S17" s="404">
        <v>20.769230769230766</v>
      </c>
      <c r="T17" s="404">
        <v>0</v>
      </c>
      <c r="U17" s="265">
        <v>30.76923076923077</v>
      </c>
      <c r="V17" s="265">
        <v>0</v>
      </c>
      <c r="W17" s="266">
        <v>0</v>
      </c>
      <c r="X17" s="405">
        <v>10</v>
      </c>
      <c r="Y17" s="406">
        <v>10</v>
      </c>
      <c r="Z17" s="272">
        <v>7</v>
      </c>
      <c r="AA17" s="272">
        <v>0</v>
      </c>
      <c r="AB17" s="272"/>
      <c r="AC17" s="267">
        <v>0</v>
      </c>
      <c r="AD17" s="267">
        <v>0</v>
      </c>
      <c r="AE17" s="266">
        <v>298.53846153846155</v>
      </c>
      <c r="AF17" s="407">
        <v>0</v>
      </c>
      <c r="AG17" s="408">
        <v>5.8181818181818183</v>
      </c>
      <c r="AH17" s="409">
        <v>0</v>
      </c>
      <c r="AI17" s="462">
        <v>119.23076923076923</v>
      </c>
      <c r="AJ17" s="410">
        <v>173.48951048951051</v>
      </c>
      <c r="AK17" s="268"/>
      <c r="AL17" s="290">
        <v>0</v>
      </c>
      <c r="AM17" s="463">
        <v>0</v>
      </c>
      <c r="AN17" s="463"/>
      <c r="AO17" s="463">
        <v>0</v>
      </c>
      <c r="AP17" s="36" t="s">
        <v>64</v>
      </c>
      <c r="AQ17" s="66">
        <v>173</v>
      </c>
      <c r="AR17" s="37">
        <v>2000</v>
      </c>
      <c r="AS17" s="315">
        <v>1</v>
      </c>
      <c r="AT17" s="315">
        <v>1</v>
      </c>
      <c r="AU17" s="315">
        <v>1</v>
      </c>
      <c r="AV17" s="315">
        <v>0</v>
      </c>
      <c r="AW17" s="315">
        <v>0</v>
      </c>
      <c r="AX17" s="315">
        <v>3</v>
      </c>
      <c r="AY17" s="315">
        <v>2</v>
      </c>
      <c r="AZ17" s="315">
        <v>0</v>
      </c>
      <c r="BA17" s="315">
        <v>0</v>
      </c>
      <c r="BB17" s="30" t="s">
        <v>64</v>
      </c>
      <c r="BC17" s="30">
        <v>0</v>
      </c>
      <c r="BD17" s="464">
        <v>20</v>
      </c>
      <c r="BE17" t="s">
        <v>138</v>
      </c>
      <c r="BF17" s="48">
        <v>0</v>
      </c>
      <c r="BG17" s="48">
        <v>0</v>
      </c>
      <c r="BH17" s="511"/>
      <c r="BI17" s="48"/>
      <c r="BJ17" s="372"/>
      <c r="BK17" s="9"/>
      <c r="BL17" s="81">
        <f t="shared" si="0"/>
        <v>26</v>
      </c>
      <c r="BM17" s="30">
        <f t="shared" si="1"/>
        <v>26</v>
      </c>
      <c r="BN17" s="230"/>
      <c r="BO17" s="193">
        <f t="shared" si="4"/>
        <v>298.53846153846155</v>
      </c>
      <c r="BP17" s="193">
        <v>278.60435332296817</v>
      </c>
      <c r="BQ17" s="193"/>
      <c r="BR17" s="30"/>
      <c r="BS17" s="33">
        <f t="shared" si="5"/>
        <v>291.53846153846155</v>
      </c>
      <c r="BT17" s="33" t="e">
        <f t="shared" si="2"/>
        <v>#REF!</v>
      </c>
      <c r="BV17" s="366"/>
    </row>
    <row r="18" spans="1:74" s="1" customFormat="1" ht="111.75" customHeight="1">
      <c r="A18" s="512">
        <f t="shared" si="3"/>
        <v>7</v>
      </c>
      <c r="B18" s="476" t="s">
        <v>592</v>
      </c>
      <c r="C18" s="480" t="s">
        <v>71</v>
      </c>
      <c r="D18" s="474" t="s">
        <v>624</v>
      </c>
      <c r="E18" s="474" t="s">
        <v>585</v>
      </c>
      <c r="F18" s="475">
        <v>44691</v>
      </c>
      <c r="G18" s="476" t="s">
        <v>298</v>
      </c>
      <c r="H18" s="476" t="s">
        <v>179</v>
      </c>
      <c r="I18" s="521"/>
      <c r="J18" s="477">
        <v>200</v>
      </c>
      <c r="K18" s="478">
        <v>0</v>
      </c>
      <c r="L18" s="479">
        <v>0</v>
      </c>
      <c r="M18" s="396">
        <v>26</v>
      </c>
      <c r="N18" s="396">
        <v>0</v>
      </c>
      <c r="O18" s="396"/>
      <c r="P18" s="396"/>
      <c r="Q18" s="264">
        <v>4</v>
      </c>
      <c r="R18" s="264"/>
      <c r="S18" s="404">
        <v>0</v>
      </c>
      <c r="T18" s="404">
        <v>0</v>
      </c>
      <c r="U18" s="265">
        <v>30.76923076923077</v>
      </c>
      <c r="V18" s="265">
        <v>0</v>
      </c>
      <c r="W18" s="266">
        <v>0</v>
      </c>
      <c r="X18" s="405">
        <v>10</v>
      </c>
      <c r="Y18" s="406">
        <v>2</v>
      </c>
      <c r="Z18" s="272">
        <v>7</v>
      </c>
      <c r="AA18" s="272">
        <v>25.36153846153843</v>
      </c>
      <c r="AB18" s="272"/>
      <c r="AC18" s="267">
        <v>0</v>
      </c>
      <c r="AD18" s="267">
        <v>0</v>
      </c>
      <c r="AE18" s="266">
        <v>275.1307692307692</v>
      </c>
      <c r="AF18" s="407">
        <v>0</v>
      </c>
      <c r="AG18" s="408">
        <v>4.8553846153846152</v>
      </c>
      <c r="AH18" s="409">
        <v>0</v>
      </c>
      <c r="AI18" s="462">
        <v>100</v>
      </c>
      <c r="AJ18" s="410">
        <v>170.27538461538458</v>
      </c>
      <c r="AK18" s="268"/>
      <c r="AL18" s="290">
        <v>0</v>
      </c>
      <c r="AM18" s="463">
        <v>0</v>
      </c>
      <c r="AN18" s="463"/>
      <c r="AO18" s="463">
        <v>0</v>
      </c>
      <c r="AP18" s="36" t="s">
        <v>592</v>
      </c>
      <c r="AQ18" s="66">
        <v>170</v>
      </c>
      <c r="AR18" s="37">
        <v>1100</v>
      </c>
      <c r="AS18" s="315">
        <v>1</v>
      </c>
      <c r="AT18" s="315">
        <v>1</v>
      </c>
      <c r="AU18" s="315">
        <v>1</v>
      </c>
      <c r="AV18" s="315">
        <v>0</v>
      </c>
      <c r="AW18" s="315">
        <v>0</v>
      </c>
      <c r="AX18" s="315">
        <v>0</v>
      </c>
      <c r="AY18" s="315">
        <v>1</v>
      </c>
      <c r="AZ18" s="315">
        <v>0</v>
      </c>
      <c r="BA18" s="315">
        <v>1</v>
      </c>
      <c r="BB18" s="30" t="s">
        <v>975</v>
      </c>
      <c r="BC18" s="30">
        <v>25.36153846153843</v>
      </c>
      <c r="BD18" s="464"/>
      <c r="BE18" t="s">
        <v>138</v>
      </c>
      <c r="BF18" s="48">
        <v>0</v>
      </c>
      <c r="BG18" s="48">
        <v>0</v>
      </c>
      <c r="BH18" s="511"/>
      <c r="BI18" s="48"/>
      <c r="BJ18" s="372"/>
      <c r="BK18" s="9"/>
      <c r="BL18" s="81">
        <f t="shared" si="0"/>
        <v>26</v>
      </c>
      <c r="BM18" s="30">
        <f t="shared" si="1"/>
        <v>26</v>
      </c>
      <c r="BN18" s="230"/>
      <c r="BO18" s="193">
        <f t="shared" si="4"/>
        <v>275.1307692307692</v>
      </c>
      <c r="BP18" s="193">
        <v>239.63218255191214</v>
      </c>
      <c r="BQ18" s="193"/>
      <c r="BR18" s="30"/>
      <c r="BS18" s="33">
        <f t="shared" si="5"/>
        <v>242.76923076923077</v>
      </c>
      <c r="BT18" s="33" t="e">
        <f t="shared" si="2"/>
        <v>#REF!</v>
      </c>
      <c r="BV18" s="366"/>
    </row>
    <row r="19" spans="1:74" s="1" customFormat="1" ht="111.75" customHeight="1">
      <c r="A19" s="512">
        <f t="shared" si="3"/>
        <v>8</v>
      </c>
      <c r="B19" s="476" t="s">
        <v>672</v>
      </c>
      <c r="C19" s="480" t="s">
        <v>71</v>
      </c>
      <c r="D19" s="474" t="s">
        <v>673</v>
      </c>
      <c r="E19" s="474" t="s">
        <v>585</v>
      </c>
      <c r="F19" s="475">
        <v>44753</v>
      </c>
      <c r="G19" s="476" t="s">
        <v>298</v>
      </c>
      <c r="H19" s="476" t="s">
        <v>179</v>
      </c>
      <c r="I19" s="521"/>
      <c r="J19" s="477">
        <v>200</v>
      </c>
      <c r="K19" s="478">
        <v>0</v>
      </c>
      <c r="L19" s="479">
        <v>0</v>
      </c>
      <c r="M19" s="396">
        <v>26</v>
      </c>
      <c r="N19" s="396">
        <v>0</v>
      </c>
      <c r="O19" s="396">
        <v>8</v>
      </c>
      <c r="P19" s="396"/>
      <c r="Q19" s="264">
        <v>4</v>
      </c>
      <c r="R19" s="264"/>
      <c r="S19" s="404">
        <v>18.46153846153846</v>
      </c>
      <c r="T19" s="404">
        <v>0</v>
      </c>
      <c r="U19" s="265">
        <v>30.76923076923077</v>
      </c>
      <c r="V19" s="265">
        <v>0</v>
      </c>
      <c r="W19" s="266">
        <v>0</v>
      </c>
      <c r="X19" s="405">
        <v>10</v>
      </c>
      <c r="Y19" s="406">
        <v>2</v>
      </c>
      <c r="Z19" s="272">
        <v>7</v>
      </c>
      <c r="AA19" s="272">
        <v>26.938461538461524</v>
      </c>
      <c r="AB19" s="272"/>
      <c r="AC19" s="267">
        <v>0</v>
      </c>
      <c r="AD19" s="267">
        <v>0</v>
      </c>
      <c r="AE19" s="266">
        <v>295.16923076923075</v>
      </c>
      <c r="AF19" s="407">
        <v>0</v>
      </c>
      <c r="AG19" s="408">
        <v>5.2246153846153849</v>
      </c>
      <c r="AH19" s="409">
        <v>0</v>
      </c>
      <c r="AI19" s="462">
        <v>111.53846153846155</v>
      </c>
      <c r="AJ19" s="410">
        <v>178.40615384615381</v>
      </c>
      <c r="AK19" s="268"/>
      <c r="AL19" s="290">
        <v>0</v>
      </c>
      <c r="AM19" s="463">
        <v>0</v>
      </c>
      <c r="AN19" s="463"/>
      <c r="AO19" s="463">
        <v>0</v>
      </c>
      <c r="AP19" s="36" t="s">
        <v>672</v>
      </c>
      <c r="AQ19" s="66">
        <v>178</v>
      </c>
      <c r="AR19" s="37">
        <v>1700</v>
      </c>
      <c r="AS19" s="315">
        <v>1</v>
      </c>
      <c r="AT19" s="315">
        <v>1</v>
      </c>
      <c r="AU19" s="315">
        <v>1</v>
      </c>
      <c r="AV19" s="315">
        <v>0</v>
      </c>
      <c r="AW19" s="315">
        <v>1</v>
      </c>
      <c r="AX19" s="315">
        <v>3</v>
      </c>
      <c r="AY19" s="315">
        <v>1</v>
      </c>
      <c r="AZ19" s="315">
        <v>1</v>
      </c>
      <c r="BA19" s="315">
        <v>2</v>
      </c>
      <c r="BB19" s="30" t="s">
        <v>976</v>
      </c>
      <c r="BC19" s="30">
        <v>26.938461538461524</v>
      </c>
      <c r="BD19" s="464"/>
      <c r="BE19" t="s">
        <v>138</v>
      </c>
      <c r="BF19" s="48">
        <v>0</v>
      </c>
      <c r="BG19" s="48">
        <v>0</v>
      </c>
      <c r="BH19" s="511"/>
      <c r="BI19" s="48"/>
      <c r="BJ19" s="372"/>
      <c r="BK19" s="9"/>
      <c r="BL19" s="81">
        <f t="shared" si="0"/>
        <v>26</v>
      </c>
      <c r="BM19" s="30">
        <f t="shared" si="1"/>
        <v>26</v>
      </c>
      <c r="BN19" s="230"/>
      <c r="BO19" s="193">
        <f t="shared" si="4"/>
        <v>295.16923076923075</v>
      </c>
      <c r="BP19" s="193">
        <v>242.99785137701804</v>
      </c>
      <c r="BQ19" s="193"/>
      <c r="BR19" s="30"/>
      <c r="BS19" s="33">
        <f t="shared" si="5"/>
        <v>261.23076923076923</v>
      </c>
      <c r="BT19" s="33" t="e">
        <f t="shared" si="2"/>
        <v>#REF!</v>
      </c>
      <c r="BV19" s="366"/>
    </row>
    <row r="20" spans="1:74" s="1" customFormat="1" ht="111.75" customHeight="1">
      <c r="A20" s="512">
        <f t="shared" si="3"/>
        <v>9</v>
      </c>
      <c r="B20" s="476" t="s">
        <v>709</v>
      </c>
      <c r="C20" s="480" t="s">
        <v>71</v>
      </c>
      <c r="D20" s="474" t="s">
        <v>710</v>
      </c>
      <c r="E20" s="474" t="s">
        <v>585</v>
      </c>
      <c r="F20" s="475">
        <v>44848</v>
      </c>
      <c r="G20" s="476" t="s">
        <v>298</v>
      </c>
      <c r="H20" s="476" t="s">
        <v>179</v>
      </c>
      <c r="I20" s="521"/>
      <c r="J20" s="477">
        <v>200</v>
      </c>
      <c r="K20" s="478">
        <v>0</v>
      </c>
      <c r="L20" s="479">
        <v>0</v>
      </c>
      <c r="M20" s="396">
        <v>26</v>
      </c>
      <c r="N20" s="396">
        <v>0</v>
      </c>
      <c r="O20" s="396">
        <v>8</v>
      </c>
      <c r="P20" s="396"/>
      <c r="Q20" s="264">
        <v>3</v>
      </c>
      <c r="R20" s="264"/>
      <c r="S20" s="404">
        <v>18.46153846153846</v>
      </c>
      <c r="T20" s="404">
        <v>0</v>
      </c>
      <c r="U20" s="265">
        <v>23.076923076923077</v>
      </c>
      <c r="V20" s="265">
        <v>0</v>
      </c>
      <c r="W20" s="266">
        <v>0</v>
      </c>
      <c r="X20" s="405">
        <v>10</v>
      </c>
      <c r="Y20" s="406">
        <v>2</v>
      </c>
      <c r="Z20" s="272">
        <v>7</v>
      </c>
      <c r="AA20" s="272">
        <v>0</v>
      </c>
      <c r="AB20" s="272"/>
      <c r="AC20" s="267">
        <v>0</v>
      </c>
      <c r="AD20" s="267">
        <v>0</v>
      </c>
      <c r="AE20" s="266">
        <v>260.53846153846155</v>
      </c>
      <c r="AF20" s="407">
        <v>0</v>
      </c>
      <c r="AG20" s="408"/>
      <c r="AH20" s="409">
        <v>0</v>
      </c>
      <c r="AI20" s="462">
        <v>109.23076923076923</v>
      </c>
      <c r="AJ20" s="410">
        <v>151.30769230769232</v>
      </c>
      <c r="AK20" s="268"/>
      <c r="AL20" s="290">
        <v>0</v>
      </c>
      <c r="AM20" s="463">
        <v>0</v>
      </c>
      <c r="AN20" s="463"/>
      <c r="AO20" s="463">
        <v>0</v>
      </c>
      <c r="AP20" s="36" t="s">
        <v>709</v>
      </c>
      <c r="AQ20" s="66">
        <v>151</v>
      </c>
      <c r="AR20" s="37">
        <v>1300</v>
      </c>
      <c r="AS20" s="315">
        <v>1</v>
      </c>
      <c r="AT20" s="315">
        <v>1</v>
      </c>
      <c r="AU20" s="315">
        <v>0</v>
      </c>
      <c r="AV20" s="315">
        <v>0</v>
      </c>
      <c r="AW20" s="315">
        <v>0</v>
      </c>
      <c r="AX20" s="315">
        <v>1</v>
      </c>
      <c r="AY20" s="315">
        <v>1</v>
      </c>
      <c r="AZ20" s="315">
        <v>0</v>
      </c>
      <c r="BA20" s="315">
        <v>3</v>
      </c>
      <c r="BB20" s="30" t="s">
        <v>977</v>
      </c>
      <c r="BC20" s="30">
        <v>0</v>
      </c>
      <c r="BD20" s="464"/>
      <c r="BE20" t="s">
        <v>138</v>
      </c>
      <c r="BF20" s="48">
        <v>0</v>
      </c>
      <c r="BG20" s="48">
        <v>0</v>
      </c>
      <c r="BH20" s="511"/>
      <c r="BI20" s="48"/>
      <c r="BJ20" s="372"/>
      <c r="BK20" s="9"/>
      <c r="BL20" s="81">
        <f t="shared" si="0"/>
        <v>26</v>
      </c>
      <c r="BM20" s="30">
        <f t="shared" si="1"/>
        <v>26</v>
      </c>
      <c r="BN20" s="230"/>
      <c r="BO20" s="193">
        <f>AJ20+AI20+AG20+AH20</f>
        <v>260.53846153846155</v>
      </c>
      <c r="BP20" s="193">
        <v>242.30108481262326</v>
      </c>
      <c r="BQ20" s="193"/>
      <c r="BR20" s="30"/>
      <c r="BS20" s="33">
        <f t="shared" si="5"/>
        <v>253.53846153846155</v>
      </c>
      <c r="BT20" s="33" t="e">
        <f t="shared" si="2"/>
        <v>#REF!</v>
      </c>
      <c r="BV20" s="366"/>
    </row>
    <row r="21" spans="1:74" s="1" customFormat="1" ht="111.75" customHeight="1">
      <c r="A21" s="512">
        <f t="shared" si="3"/>
        <v>10</v>
      </c>
      <c r="B21" s="476" t="s">
        <v>721</v>
      </c>
      <c r="C21" s="480" t="s">
        <v>71</v>
      </c>
      <c r="D21" s="474" t="s">
        <v>725</v>
      </c>
      <c r="E21" s="474" t="s">
        <v>585</v>
      </c>
      <c r="F21" s="475">
        <v>44907</v>
      </c>
      <c r="G21" s="476" t="s">
        <v>298</v>
      </c>
      <c r="H21" s="476" t="s">
        <v>179</v>
      </c>
      <c r="I21" s="521"/>
      <c r="J21" s="477">
        <v>200</v>
      </c>
      <c r="K21" s="478">
        <v>0</v>
      </c>
      <c r="L21" s="479">
        <v>0</v>
      </c>
      <c r="M21" s="396">
        <v>26</v>
      </c>
      <c r="N21" s="396">
        <v>0</v>
      </c>
      <c r="O21" s="396">
        <v>8</v>
      </c>
      <c r="P21" s="396"/>
      <c r="Q21" s="264">
        <v>3</v>
      </c>
      <c r="R21" s="264"/>
      <c r="S21" s="404">
        <v>18.46153846153846</v>
      </c>
      <c r="T21" s="404">
        <v>0</v>
      </c>
      <c r="U21" s="265">
        <v>23.076923076923077</v>
      </c>
      <c r="V21" s="265">
        <v>0</v>
      </c>
      <c r="W21" s="266">
        <v>0</v>
      </c>
      <c r="X21" s="405">
        <v>10</v>
      </c>
      <c r="Y21" s="406">
        <v>0</v>
      </c>
      <c r="Z21" s="272">
        <v>7</v>
      </c>
      <c r="AA21" s="272">
        <v>0</v>
      </c>
      <c r="AB21" s="272"/>
      <c r="AC21" s="267">
        <v>0</v>
      </c>
      <c r="AD21" s="267">
        <v>0</v>
      </c>
      <c r="AE21" s="266">
        <v>258.53846153846155</v>
      </c>
      <c r="AF21" s="407">
        <v>0</v>
      </c>
      <c r="AG21" s="408">
        <v>5.0307692307692307</v>
      </c>
      <c r="AH21" s="409">
        <v>0</v>
      </c>
      <c r="AI21" s="462">
        <v>109.23076923076923</v>
      </c>
      <c r="AJ21" s="410">
        <v>144.27692307692308</v>
      </c>
      <c r="AK21" s="268"/>
      <c r="AL21" s="290">
        <v>0</v>
      </c>
      <c r="AM21" s="463">
        <v>0</v>
      </c>
      <c r="AN21" s="463"/>
      <c r="AO21" s="463">
        <v>0</v>
      </c>
      <c r="AP21" s="36" t="s">
        <v>721</v>
      </c>
      <c r="AQ21" s="66">
        <v>144</v>
      </c>
      <c r="AR21" s="37">
        <v>1100</v>
      </c>
      <c r="AS21" s="315">
        <v>1</v>
      </c>
      <c r="AT21" s="315">
        <v>0</v>
      </c>
      <c r="AU21" s="315">
        <v>2</v>
      </c>
      <c r="AV21" s="315">
        <v>0</v>
      </c>
      <c r="AW21" s="315">
        <v>0</v>
      </c>
      <c r="AX21" s="315">
        <v>4</v>
      </c>
      <c r="AY21" s="315">
        <v>1</v>
      </c>
      <c r="AZ21" s="315">
        <v>0</v>
      </c>
      <c r="BA21" s="315">
        <v>1</v>
      </c>
      <c r="BB21" s="30" t="s">
        <v>978</v>
      </c>
      <c r="BC21" s="30">
        <v>0</v>
      </c>
      <c r="BD21" s="464"/>
      <c r="BE21" t="s">
        <v>138</v>
      </c>
      <c r="BF21" s="48">
        <v>0</v>
      </c>
      <c r="BG21" s="48">
        <v>0</v>
      </c>
      <c r="BH21" s="511"/>
      <c r="BI21" s="48"/>
      <c r="BJ21" s="372"/>
      <c r="BK21" s="9"/>
      <c r="BL21" s="81">
        <f t="shared" si="0"/>
        <v>26</v>
      </c>
      <c r="BM21" s="30">
        <f t="shared" si="1"/>
        <v>26</v>
      </c>
      <c r="BN21" s="230"/>
      <c r="BO21" s="193">
        <f>AJ21+AI21+AG21+AH21</f>
        <v>258.53846153846155</v>
      </c>
      <c r="BP21" s="193">
        <v>230.30721153846153</v>
      </c>
      <c r="BQ21" s="193"/>
      <c r="BR21" s="30"/>
      <c r="BS21" s="33">
        <f t="shared" si="5"/>
        <v>251.53846153846155</v>
      </c>
      <c r="BT21" s="33" t="e">
        <f t="shared" si="2"/>
        <v>#REF!</v>
      </c>
      <c r="BV21" s="366"/>
    </row>
    <row r="22" spans="1:74" s="231" customFormat="1" ht="69.75" hidden="1" customHeight="1">
      <c r="A22" s="233"/>
      <c r="B22" s="101"/>
      <c r="C22" s="99"/>
      <c r="D22" s="234"/>
      <c r="E22" s="169"/>
      <c r="F22" s="170"/>
      <c r="G22" s="101"/>
      <c r="H22" s="101"/>
      <c r="I22" s="170"/>
      <c r="J22" s="152">
        <v>2040</v>
      </c>
      <c r="K22" s="152">
        <v>70</v>
      </c>
      <c r="L22" s="152">
        <v>0</v>
      </c>
      <c r="M22" s="235"/>
      <c r="N22" s="235"/>
      <c r="O22" s="152"/>
      <c r="P22" s="152"/>
      <c r="Q22" s="237"/>
      <c r="R22" s="237"/>
      <c r="S22" s="152">
        <v>295.38461538461536</v>
      </c>
      <c r="T22" s="152"/>
      <c r="U22" s="152">
        <v>166.15384615384613</v>
      </c>
      <c r="V22" s="152"/>
      <c r="W22" s="152">
        <v>56</v>
      </c>
      <c r="X22" s="152">
        <v>96</v>
      </c>
      <c r="Y22" s="152">
        <v>70</v>
      </c>
      <c r="Z22" s="152">
        <v>70</v>
      </c>
      <c r="AA22" s="152">
        <v>52.299999999999955</v>
      </c>
      <c r="AB22" s="152"/>
      <c r="AC22" s="152">
        <v>0</v>
      </c>
      <c r="AD22" s="152">
        <v>0</v>
      </c>
      <c r="AE22" s="152">
        <v>2961.9923076923069</v>
      </c>
      <c r="AF22" s="152">
        <v>15.384615384615385</v>
      </c>
      <c r="AG22" s="152">
        <v>43.081748251748252</v>
      </c>
      <c r="AH22" s="152">
        <v>0</v>
      </c>
      <c r="AI22" s="152">
        <v>1269</v>
      </c>
      <c r="AJ22" s="152">
        <v>1634.5259440559441</v>
      </c>
      <c r="AK22" s="45"/>
      <c r="AL22" s="280"/>
      <c r="AM22" s="45"/>
      <c r="AN22" s="280"/>
      <c r="AO22" s="280"/>
      <c r="AP22" s="42"/>
      <c r="AQ22" s="93"/>
      <c r="AR22" s="19"/>
      <c r="AS22" s="18"/>
      <c r="AT22" s="18"/>
      <c r="AU22" s="18"/>
      <c r="AV22" s="18"/>
      <c r="AW22" s="18"/>
      <c r="AX22" s="18"/>
      <c r="AY22" s="29"/>
      <c r="AZ22" s="29"/>
      <c r="BA22" s="29"/>
      <c r="BB22" s="30"/>
      <c r="BC22" s="30"/>
      <c r="BD22" s="63"/>
      <c r="BE22"/>
      <c r="BF22" s="551"/>
      <c r="BG22" s="48"/>
      <c r="BH22" s="1"/>
      <c r="BI22" s="205"/>
      <c r="BJ22" s="372">
        <v>116.73882238393621</v>
      </c>
      <c r="BK22" s="9"/>
      <c r="BL22" s="81"/>
      <c r="BM22" s="30"/>
      <c r="BN22" s="230"/>
      <c r="BO22" s="193"/>
      <c r="BP22" s="1"/>
      <c r="BQ22" s="193"/>
      <c r="BR22" s="30"/>
      <c r="BS22" s="33"/>
      <c r="BT22" s="226"/>
    </row>
    <row r="23" spans="1:74" s="231" customFormat="1" ht="69.75" hidden="1" customHeight="1">
      <c r="A23" s="233"/>
      <c r="B23" s="101"/>
      <c r="C23" s="99"/>
      <c r="D23" s="234"/>
      <c r="E23" s="169"/>
      <c r="F23" s="170"/>
      <c r="G23" s="101"/>
      <c r="H23" s="101"/>
      <c r="I23" s="170"/>
      <c r="J23" s="152"/>
      <c r="K23" s="152"/>
      <c r="L23" s="152"/>
      <c r="M23" s="235"/>
      <c r="N23" s="235"/>
      <c r="O23" s="152"/>
      <c r="P23" s="152"/>
      <c r="Q23" s="237"/>
      <c r="R23" s="237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6">
        <v>1634.5259440559441</v>
      </c>
      <c r="AK23" s="45"/>
      <c r="AL23" s="280"/>
      <c r="AM23" s="45"/>
      <c r="AN23" s="280"/>
      <c r="AO23" s="280"/>
      <c r="AP23" s="42"/>
      <c r="AQ23" s="93"/>
      <c r="AR23" s="19"/>
      <c r="AS23" s="18"/>
      <c r="AT23" s="18"/>
      <c r="AU23" s="18"/>
      <c r="AV23" s="18"/>
      <c r="AW23" s="18"/>
      <c r="AX23" s="18"/>
      <c r="AY23" s="29"/>
      <c r="AZ23" s="29"/>
      <c r="BA23" s="29"/>
      <c r="BB23" s="30"/>
      <c r="BC23" s="30"/>
      <c r="BD23" s="63"/>
      <c r="BE23"/>
      <c r="BF23" s="551"/>
      <c r="BG23" s="48"/>
      <c r="BH23" s="1"/>
      <c r="BI23" s="205"/>
      <c r="BJ23" s="372">
        <v>163.01453844428727</v>
      </c>
      <c r="BK23" s="9"/>
      <c r="BL23" s="81"/>
      <c r="BM23" s="30"/>
      <c r="BN23" s="230"/>
      <c r="BO23" s="193"/>
      <c r="BP23" s="1"/>
      <c r="BQ23" s="193"/>
      <c r="BR23" s="30"/>
      <c r="BS23" s="33"/>
      <c r="BT23" s="226"/>
    </row>
    <row r="24" spans="1:74" ht="59.25" hidden="1" customHeight="1">
      <c r="A24" s="374" t="str">
        <f>A2</f>
        <v>តារាងបើកប្រាក់ឈ្នួលប្រចាំខែ វិច្ឆិកា ឆ្នាំ ២០២៣(លើកទី2​)</v>
      </c>
      <c r="B24" s="194"/>
      <c r="C24" s="94"/>
      <c r="D24" s="95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213"/>
      <c r="AJ24" s="94"/>
      <c r="AK24" s="174"/>
      <c r="AL24" s="273"/>
      <c r="BC24" s="30"/>
      <c r="BD24" s="62"/>
      <c r="BF24" s="48"/>
      <c r="BJ24" s="372">
        <v>96.90212031558184</v>
      </c>
    </row>
    <row r="25" spans="1:74" s="4" customFormat="1" ht="28.5" hidden="1" customHeight="1">
      <c r="A25" s="56" t="str">
        <f>A3</f>
        <v>LIST OF SALARIES AND ALLOWANCES  (November/  2023)</v>
      </c>
      <c r="B25" s="96"/>
      <c r="C25" s="96"/>
      <c r="D25" s="97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214"/>
      <c r="AJ25" s="96"/>
      <c r="AK25" s="56"/>
      <c r="AL25" s="274"/>
      <c r="AM25" s="2"/>
      <c r="AN25" s="15"/>
      <c r="AO25" s="15"/>
      <c r="AP25" s="22"/>
      <c r="BC25" s="30"/>
      <c r="BD25" s="92"/>
      <c r="BF25" s="552"/>
      <c r="BJ25" s="372">
        <v>219.10609283877227</v>
      </c>
      <c r="BO25" s="15"/>
      <c r="BQ25" s="15"/>
    </row>
    <row r="26" spans="1:74" s="62" customFormat="1" ht="51.75" hidden="1" customHeight="1" thickBot="1">
      <c r="A26" s="355" t="str">
        <f>A4</f>
        <v xml:space="preserve">ក្រុមហ៊ុន Fairdon (Cambodia) Limited </v>
      </c>
      <c r="B26" s="99"/>
      <c r="C26" s="100"/>
      <c r="D26" s="101"/>
      <c r="E26" s="102"/>
      <c r="G26" s="283"/>
      <c r="I26" s="103"/>
      <c r="J26" s="104"/>
      <c r="K26" s="104"/>
      <c r="L26" s="104"/>
      <c r="M26" s="104"/>
      <c r="N26" s="195"/>
      <c r="O26" s="200"/>
      <c r="P26" s="200"/>
      <c r="Q26" s="195"/>
      <c r="R26" s="195"/>
      <c r="S26" s="195"/>
      <c r="T26" s="195"/>
      <c r="U26" s="195"/>
      <c r="V26" s="195"/>
      <c r="W26" s="275"/>
      <c r="X26" s="275"/>
      <c r="Y26" s="227">
        <v>45272</v>
      </c>
      <c r="Z26" s="275"/>
      <c r="AA26" s="275"/>
      <c r="AB26" s="543"/>
      <c r="AC26" s="221"/>
      <c r="AE26" s="105" t="s">
        <v>78</v>
      </c>
      <c r="AF26" s="105"/>
      <c r="AG26" s="346"/>
      <c r="AH26" s="106"/>
      <c r="AI26" s="106"/>
      <c r="AJ26" s="107"/>
      <c r="AK26" s="314">
        <v>4134</v>
      </c>
      <c r="AL26" s="106"/>
      <c r="AM26" s="45"/>
      <c r="AN26" s="190"/>
      <c r="AO26" s="190"/>
      <c r="AP26" s="218"/>
      <c r="BC26" s="30"/>
      <c r="BF26" s="551"/>
      <c r="BJ26" s="372">
        <v>142.39998503037197</v>
      </c>
      <c r="BO26" s="190"/>
      <c r="BQ26" s="199"/>
    </row>
    <row r="27" spans="1:74" s="62" customFormat="1" ht="35.450000000000003" hidden="1" customHeight="1" thickBot="1">
      <c r="A27" s="348" t="s">
        <v>564</v>
      </c>
      <c r="B27" s="349" t="s">
        <v>565</v>
      </c>
      <c r="C27" s="353" t="s">
        <v>566</v>
      </c>
      <c r="D27" s="349" t="s">
        <v>567</v>
      </c>
      <c r="E27" s="350" t="s">
        <v>568</v>
      </c>
      <c r="F27" s="350" t="s">
        <v>569</v>
      </c>
      <c r="G27" s="350" t="s">
        <v>570</v>
      </c>
      <c r="H27" s="350" t="s">
        <v>154</v>
      </c>
      <c r="I27" s="351" t="s">
        <v>571</v>
      </c>
      <c r="J27" s="350" t="s">
        <v>563</v>
      </c>
      <c r="K27" s="352" t="s">
        <v>706</v>
      </c>
      <c r="L27" s="352" t="s">
        <v>575</v>
      </c>
      <c r="M27" s="363" t="s">
        <v>574</v>
      </c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1"/>
      <c r="Z27" s="361"/>
      <c r="AA27" s="361"/>
      <c r="AB27" s="361"/>
      <c r="AC27" s="361"/>
      <c r="AD27" s="361"/>
      <c r="AE27" s="362"/>
      <c r="AF27" s="85" t="s">
        <v>3</v>
      </c>
      <c r="AG27" s="67"/>
      <c r="AH27" s="67"/>
      <c r="AI27" s="67"/>
      <c r="AJ27" s="418" t="s">
        <v>727</v>
      </c>
      <c r="AK27" s="332" t="s">
        <v>572</v>
      </c>
      <c r="AL27" s="219"/>
      <c r="AM27" s="45"/>
      <c r="AN27" s="190"/>
      <c r="AO27" s="190"/>
      <c r="AP27" s="218"/>
      <c r="BC27" s="30"/>
      <c r="BD27" s="194"/>
      <c r="BF27" s="551"/>
      <c r="BJ27" s="372">
        <v>143.59813355795842</v>
      </c>
      <c r="BO27" s="190"/>
      <c r="BQ27" s="199"/>
    </row>
    <row r="28" spans="1:74" ht="35.450000000000003" hidden="1" customHeight="1">
      <c r="A28" s="74"/>
      <c r="B28" s="115"/>
      <c r="C28" s="354"/>
      <c r="D28" s="117"/>
      <c r="E28" s="276"/>
      <c r="F28" s="276"/>
      <c r="G28" s="118"/>
      <c r="H28" s="119"/>
      <c r="I28" s="343" t="s">
        <v>29</v>
      </c>
      <c r="J28" s="330"/>
      <c r="K28" s="176"/>
      <c r="L28" s="176"/>
      <c r="M28" s="437" t="s">
        <v>576</v>
      </c>
      <c r="N28" s="438"/>
      <c r="O28" s="432" t="s">
        <v>751</v>
      </c>
      <c r="P28" s="433"/>
      <c r="Q28" s="446"/>
      <c r="R28" s="488"/>
      <c r="S28" s="437" t="s">
        <v>577</v>
      </c>
      <c r="T28" s="440"/>
      <c r="U28" s="441"/>
      <c r="V28" s="441"/>
      <c r="W28" s="329" t="s">
        <v>578</v>
      </c>
      <c r="X28" s="329" t="s">
        <v>579</v>
      </c>
      <c r="Y28" s="336" t="s">
        <v>580</v>
      </c>
      <c r="Z28" s="86" t="s">
        <v>52</v>
      </c>
      <c r="AA28" s="197" t="s">
        <v>46</v>
      </c>
      <c r="AB28" s="197"/>
      <c r="AC28" s="86" t="s">
        <v>14</v>
      </c>
      <c r="AD28" s="197" t="s">
        <v>367</v>
      </c>
      <c r="AE28" s="68" t="s">
        <v>15</v>
      </c>
      <c r="AF28" s="121" t="s">
        <v>9</v>
      </c>
      <c r="AG28" s="392" t="s">
        <v>707</v>
      </c>
      <c r="AH28" s="332" t="s">
        <v>728</v>
      </c>
      <c r="AI28" s="357" t="s">
        <v>584</v>
      </c>
      <c r="AJ28" s="123" t="s">
        <v>33</v>
      </c>
      <c r="AK28" s="124" t="s">
        <v>34</v>
      </c>
      <c r="AL28" s="26"/>
      <c r="BC28" s="30"/>
      <c r="BD28" s="62"/>
      <c r="BF28" s="48"/>
      <c r="BJ28" s="372">
        <v>148.43503874429243</v>
      </c>
    </row>
    <row r="29" spans="1:74" ht="35.450000000000003" hidden="1" customHeight="1">
      <c r="A29" s="74"/>
      <c r="B29" s="115"/>
      <c r="C29" s="116"/>
      <c r="D29" s="117"/>
      <c r="E29" s="276"/>
      <c r="F29" s="276"/>
      <c r="G29" s="118"/>
      <c r="H29" s="277"/>
      <c r="I29" s="331" t="s">
        <v>573</v>
      </c>
      <c r="J29" s="126" t="s">
        <v>38</v>
      </c>
      <c r="K29" s="127" t="s">
        <v>189</v>
      </c>
      <c r="L29" s="127" t="s">
        <v>83</v>
      </c>
      <c r="M29" s="206" t="s">
        <v>35</v>
      </c>
      <c r="N29" s="277" t="s">
        <v>6</v>
      </c>
      <c r="O29" s="428" t="s">
        <v>7</v>
      </c>
      <c r="P29" s="429" t="s">
        <v>7</v>
      </c>
      <c r="Q29" s="431" t="s">
        <v>581</v>
      </c>
      <c r="R29" s="431"/>
      <c r="S29" s="336" t="s">
        <v>582</v>
      </c>
      <c r="T29" s="336" t="s">
        <v>582</v>
      </c>
      <c r="U29" s="331" t="s">
        <v>581</v>
      </c>
      <c r="V29" s="498"/>
      <c r="W29" s="338" t="s">
        <v>81</v>
      </c>
      <c r="X29" s="339" t="s">
        <v>48</v>
      </c>
      <c r="Y29" s="399" t="s">
        <v>526</v>
      </c>
      <c r="Z29" s="340" t="s">
        <v>527</v>
      </c>
      <c r="AA29" s="399" t="s">
        <v>473</v>
      </c>
      <c r="AB29" s="540"/>
      <c r="AC29" s="340" t="s">
        <v>30</v>
      </c>
      <c r="AD29" s="341" t="s">
        <v>665</v>
      </c>
      <c r="AE29" s="342" t="s">
        <v>31</v>
      </c>
      <c r="AF29" s="339" t="s">
        <v>32</v>
      </c>
      <c r="AG29" s="393" t="s">
        <v>708</v>
      </c>
      <c r="AH29" s="340" t="s">
        <v>39</v>
      </c>
      <c r="AI29" s="198" t="s">
        <v>84</v>
      </c>
      <c r="AJ29" s="128"/>
      <c r="AK29" s="129"/>
      <c r="AL29" s="26"/>
      <c r="BC29" s="30"/>
      <c r="BD29" s="62"/>
      <c r="BF29" s="48"/>
      <c r="BJ29" s="372">
        <v>122.09176809559607</v>
      </c>
    </row>
    <row r="30" spans="1:74" ht="35.450000000000003" hidden="1" customHeight="1" thickBot="1">
      <c r="A30" s="74"/>
      <c r="B30" s="115"/>
      <c r="C30" s="116"/>
      <c r="D30" s="117"/>
      <c r="E30" s="276"/>
      <c r="F30" s="130"/>
      <c r="G30" s="118"/>
      <c r="H30" s="276"/>
      <c r="I30" s="131"/>
      <c r="J30" s="126"/>
      <c r="K30" s="127"/>
      <c r="L30" s="127"/>
      <c r="M30" s="207"/>
      <c r="N30" s="276"/>
      <c r="O30" s="209"/>
      <c r="P30" s="209"/>
      <c r="Q30" s="276"/>
      <c r="R30" s="276"/>
      <c r="S30" s="430"/>
      <c r="T30" s="430"/>
      <c r="U30" s="276"/>
      <c r="V30" s="499"/>
      <c r="W30" s="70"/>
      <c r="X30" s="87"/>
      <c r="Y30" s="278"/>
      <c r="Z30" s="278"/>
      <c r="AA30" s="198" t="s">
        <v>47</v>
      </c>
      <c r="AB30" s="211"/>
      <c r="AC30" s="278"/>
      <c r="AD30" s="229"/>
      <c r="AE30" s="129"/>
      <c r="AF30" s="87"/>
      <c r="AG30" s="400"/>
      <c r="AH30" s="278"/>
      <c r="AI30" s="211"/>
      <c r="AJ30" s="128"/>
      <c r="AK30" s="129"/>
      <c r="AL30" s="26"/>
      <c r="BC30" s="30"/>
      <c r="BD30" s="62"/>
      <c r="BF30" s="48"/>
      <c r="BJ30" s="372">
        <v>124.84605864511676</v>
      </c>
    </row>
    <row r="31" spans="1:74" s="17" customFormat="1" ht="45.75" hidden="1" customHeight="1" thickBot="1">
      <c r="A31" s="333" t="s">
        <v>24</v>
      </c>
      <c r="B31" s="133" t="s">
        <v>25</v>
      </c>
      <c r="C31" s="334" t="s">
        <v>68</v>
      </c>
      <c r="D31" s="134" t="s">
        <v>26</v>
      </c>
      <c r="E31" s="335" t="s">
        <v>27</v>
      </c>
      <c r="F31" s="136" t="s">
        <v>36</v>
      </c>
      <c r="G31" s="137" t="s">
        <v>37</v>
      </c>
      <c r="H31" s="138" t="s">
        <v>528</v>
      </c>
      <c r="I31" s="139" t="s">
        <v>1</v>
      </c>
      <c r="J31" s="126"/>
      <c r="K31" s="127"/>
      <c r="L31" s="127"/>
      <c r="M31" s="208" t="s">
        <v>5</v>
      </c>
      <c r="N31" s="77" t="s">
        <v>82</v>
      </c>
      <c r="O31" s="426" t="s">
        <v>749</v>
      </c>
      <c r="P31" s="426" t="s">
        <v>750</v>
      </c>
      <c r="Q31" s="337" t="s">
        <v>10</v>
      </c>
      <c r="R31" s="337"/>
      <c r="S31" s="425" t="s">
        <v>747</v>
      </c>
      <c r="T31" s="425" t="s">
        <v>748</v>
      </c>
      <c r="U31" s="337" t="s">
        <v>13</v>
      </c>
      <c r="V31" s="500"/>
      <c r="W31" s="70"/>
      <c r="X31" s="87"/>
      <c r="Y31" s="278"/>
      <c r="Z31" s="278"/>
      <c r="AA31" s="228" t="s">
        <v>404</v>
      </c>
      <c r="AB31" s="228"/>
      <c r="AC31" s="278"/>
      <c r="AD31" s="115"/>
      <c r="AE31" s="129"/>
      <c r="AF31" s="87"/>
      <c r="AG31" s="400"/>
      <c r="AH31" s="278"/>
      <c r="AI31" s="211"/>
      <c r="AJ31" s="128"/>
      <c r="AK31" s="129"/>
      <c r="AL31" s="26"/>
      <c r="AM31" s="2"/>
      <c r="AN31" s="16"/>
      <c r="AO31" s="16"/>
      <c r="AP31" s="23"/>
      <c r="BC31" s="30"/>
      <c r="BD31" s="64"/>
      <c r="BF31" s="553"/>
      <c r="BJ31" s="372">
        <v>144.00028748860416</v>
      </c>
      <c r="BO31" s="16"/>
      <c r="BQ31" s="16"/>
    </row>
    <row r="32" spans="1:74" s="17" customFormat="1" ht="18.75" hidden="1" customHeight="1" thickBot="1">
      <c r="A32" s="140"/>
      <c r="B32" s="141"/>
      <c r="C32" s="142"/>
      <c r="D32" s="143"/>
      <c r="E32" s="181"/>
      <c r="F32" s="144" t="s">
        <v>28</v>
      </c>
      <c r="G32" s="145"/>
      <c r="H32" s="146"/>
      <c r="I32" s="147"/>
      <c r="J32" s="148"/>
      <c r="K32" s="149"/>
      <c r="L32" s="149"/>
      <c r="M32" s="78"/>
      <c r="N32" s="79"/>
      <c r="O32" s="427"/>
      <c r="P32" s="210"/>
      <c r="Q32" s="279"/>
      <c r="R32" s="279"/>
      <c r="S32" s="212"/>
      <c r="T32" s="212"/>
      <c r="U32" s="279"/>
      <c r="V32" s="501"/>
      <c r="W32" s="71"/>
      <c r="X32" s="88"/>
      <c r="Y32" s="279"/>
      <c r="Z32" s="279"/>
      <c r="AA32" s="279"/>
      <c r="AB32" s="279"/>
      <c r="AC32" s="279"/>
      <c r="AD32" s="279"/>
      <c r="AE32" s="150"/>
      <c r="AF32" s="88"/>
      <c r="AG32" s="401"/>
      <c r="AH32" s="279"/>
      <c r="AI32" s="212"/>
      <c r="AJ32" s="151"/>
      <c r="AK32" s="150"/>
      <c r="AL32" s="26"/>
      <c r="AM32" s="35"/>
      <c r="AN32" s="34"/>
      <c r="AO32" s="34"/>
      <c r="AP32" s="23"/>
      <c r="BC32" s="30"/>
      <c r="BD32" s="64"/>
      <c r="BF32" s="553"/>
      <c r="BJ32" s="372">
        <v>108.57984265457986</v>
      </c>
      <c r="BO32" s="16"/>
      <c r="BQ32" s="16"/>
    </row>
    <row r="33" spans="1:95" s="303" customFormat="1" ht="28.5" hidden="1" customHeight="1">
      <c r="A33" s="292">
        <v>1</v>
      </c>
      <c r="B33" s="291">
        <v>2</v>
      </c>
      <c r="C33" s="291">
        <v>3</v>
      </c>
      <c r="D33" s="293">
        <v>4</v>
      </c>
      <c r="E33" s="294">
        <v>5</v>
      </c>
      <c r="F33" s="294">
        <v>6</v>
      </c>
      <c r="G33" s="294">
        <v>7</v>
      </c>
      <c r="H33" s="294">
        <v>8</v>
      </c>
      <c r="I33" s="295">
        <v>9</v>
      </c>
      <c r="J33" s="296">
        <v>10</v>
      </c>
      <c r="K33" s="297">
        <v>11</v>
      </c>
      <c r="L33" s="297">
        <v>12</v>
      </c>
      <c r="M33" s="297">
        <v>13</v>
      </c>
      <c r="N33" s="297">
        <v>14</v>
      </c>
      <c r="O33" s="297">
        <v>15</v>
      </c>
      <c r="P33" s="297"/>
      <c r="Q33" s="297">
        <v>16</v>
      </c>
      <c r="R33" s="297"/>
      <c r="S33" s="297">
        <v>17</v>
      </c>
      <c r="T33" s="297"/>
      <c r="U33" s="297">
        <v>18</v>
      </c>
      <c r="V33" s="297"/>
      <c r="W33" s="297">
        <v>19</v>
      </c>
      <c r="X33" s="297">
        <v>20</v>
      </c>
      <c r="Y33" s="297">
        <v>21</v>
      </c>
      <c r="Z33" s="297">
        <v>22</v>
      </c>
      <c r="AA33" s="297">
        <v>23</v>
      </c>
      <c r="AB33" s="297"/>
      <c r="AC33" s="297">
        <v>24</v>
      </c>
      <c r="AD33" s="297">
        <v>25</v>
      </c>
      <c r="AE33" s="297">
        <v>26</v>
      </c>
      <c r="AF33" s="297">
        <v>27</v>
      </c>
      <c r="AG33" s="297"/>
      <c r="AH33" s="297">
        <v>28</v>
      </c>
      <c r="AI33" s="297">
        <v>29</v>
      </c>
      <c r="AJ33" s="297">
        <v>31</v>
      </c>
      <c r="AK33" s="297">
        <v>32</v>
      </c>
      <c r="AL33" s="290"/>
      <c r="AM33" s="301"/>
      <c r="AN33" s="290"/>
      <c r="AO33" s="302"/>
      <c r="AQ33" s="304"/>
      <c r="AR33" s="305"/>
      <c r="AS33" s="305"/>
      <c r="AT33" s="305"/>
      <c r="AU33" s="305"/>
      <c r="AV33" s="305"/>
      <c r="AW33" s="305"/>
      <c r="AX33" s="305"/>
      <c r="AY33" s="306"/>
      <c r="AZ33" s="306"/>
      <c r="BA33" s="306"/>
      <c r="BB33" s="307"/>
      <c r="BC33" s="30"/>
      <c r="BD33" s="308" t="s">
        <v>189</v>
      </c>
      <c r="BE33" s="308"/>
      <c r="BF33" s="554"/>
      <c r="BG33" s="308"/>
      <c r="BH33" s="308" t="s">
        <v>316</v>
      </c>
      <c r="BJ33" s="372">
        <v>103.39092976112207</v>
      </c>
      <c r="BO33" s="310" t="s">
        <v>40</v>
      </c>
      <c r="BP33" s="311" t="s">
        <v>301</v>
      </c>
      <c r="BQ33" s="311" t="s">
        <v>301</v>
      </c>
      <c r="BR33" s="312"/>
      <c r="BT33" s="313" t="s">
        <v>380</v>
      </c>
      <c r="BU33" s="368"/>
    </row>
    <row r="34" spans="1:95" s="455" customFormat="1" ht="119.25" customHeight="1">
      <c r="A34" s="512">
        <v>1</v>
      </c>
      <c r="B34" s="491" t="s">
        <v>76</v>
      </c>
      <c r="C34" s="60" t="s">
        <v>72</v>
      </c>
      <c r="D34" s="378" t="s">
        <v>218</v>
      </c>
      <c r="E34" s="378" t="s">
        <v>585</v>
      </c>
      <c r="F34" s="382">
        <v>42095</v>
      </c>
      <c r="G34" s="65" t="s">
        <v>296</v>
      </c>
      <c r="H34" s="65" t="s">
        <v>177</v>
      </c>
      <c r="I34" s="521"/>
      <c r="J34" s="90">
        <v>280</v>
      </c>
      <c r="K34" s="241">
        <v>60</v>
      </c>
      <c r="L34" s="391">
        <v>0</v>
      </c>
      <c r="M34" s="396">
        <v>24</v>
      </c>
      <c r="N34" s="396">
        <v>2</v>
      </c>
      <c r="O34" s="396">
        <v>28</v>
      </c>
      <c r="P34" s="396">
        <v>12</v>
      </c>
      <c r="Q34" s="264"/>
      <c r="R34" s="264">
        <v>1</v>
      </c>
      <c r="S34" s="404">
        <v>56.538461538461533</v>
      </c>
      <c r="T34" s="404">
        <v>32.307692307692307</v>
      </c>
      <c r="U34" s="265">
        <v>0</v>
      </c>
      <c r="V34" s="265">
        <v>21.53846153846154</v>
      </c>
      <c r="W34" s="266">
        <v>16.5</v>
      </c>
      <c r="X34" s="405">
        <v>10</v>
      </c>
      <c r="Y34" s="406">
        <v>9</v>
      </c>
      <c r="Z34" s="272">
        <v>7</v>
      </c>
      <c r="AA34" s="272">
        <v>0</v>
      </c>
      <c r="AB34" s="272"/>
      <c r="AC34" s="267">
        <v>0</v>
      </c>
      <c r="AD34" s="267">
        <v>0</v>
      </c>
      <c r="AE34" s="266">
        <v>492.88461538461542</v>
      </c>
      <c r="AF34" s="407">
        <v>0</v>
      </c>
      <c r="AG34" s="408">
        <v>5.8181818181818183</v>
      </c>
      <c r="AH34" s="409">
        <v>4.9479824987846381</v>
      </c>
      <c r="AI34" s="462">
        <v>240.90384615384619</v>
      </c>
      <c r="AJ34" s="410">
        <v>241.21460491380276</v>
      </c>
      <c r="AK34" s="268"/>
      <c r="AL34" s="290">
        <v>0</v>
      </c>
      <c r="AM34" s="463">
        <v>0</v>
      </c>
      <c r="AN34" s="463">
        <v>2</v>
      </c>
      <c r="AO34" s="463">
        <v>0</v>
      </c>
      <c r="AP34" s="449" t="s">
        <v>76</v>
      </c>
      <c r="AQ34" s="450">
        <v>241</v>
      </c>
      <c r="AR34" s="451">
        <v>900</v>
      </c>
      <c r="AS34" s="316">
        <v>2</v>
      </c>
      <c r="AT34" s="316">
        <v>0</v>
      </c>
      <c r="AU34" s="316">
        <v>2</v>
      </c>
      <c r="AV34" s="316">
        <v>0</v>
      </c>
      <c r="AW34" s="316">
        <v>0</v>
      </c>
      <c r="AX34" s="316">
        <v>1</v>
      </c>
      <c r="AY34" s="316">
        <v>0</v>
      </c>
      <c r="AZ34" s="316">
        <v>1</v>
      </c>
      <c r="BA34" s="316">
        <v>4</v>
      </c>
      <c r="BB34" s="452" t="s">
        <v>76</v>
      </c>
      <c r="BC34" s="30">
        <v>0</v>
      </c>
      <c r="BD34" s="453">
        <v>60</v>
      </c>
      <c r="BE34" t="s">
        <v>138</v>
      </c>
      <c r="BF34" s="48">
        <v>0</v>
      </c>
      <c r="BG34" s="48">
        <v>0</v>
      </c>
      <c r="BH34" s="511"/>
      <c r="BI34" s="454"/>
      <c r="BJ34" s="372"/>
      <c r="BK34" s="456"/>
      <c r="BL34" s="457">
        <f t="shared" ref="BL34:BL44" si="6">M34+AL34+AM34+AN34</f>
        <v>26</v>
      </c>
      <c r="BM34" s="452">
        <f t="shared" ref="BM34:BM44" si="7">BL34+AO34</f>
        <v>26</v>
      </c>
      <c r="BN34" s="458"/>
      <c r="BO34" s="459">
        <f>AJ34+AI34+AG34+AH34</f>
        <v>492.88461538461542</v>
      </c>
      <c r="BP34" s="193">
        <v>437.97384898081526</v>
      </c>
      <c r="BQ34" s="459"/>
      <c r="BR34" s="452"/>
      <c r="BS34" s="33">
        <f t="shared" ref="BS34:BS44" si="8">BO34-W34-Z34-AA34</f>
        <v>469.38461538461542</v>
      </c>
      <c r="BT34" s="460" t="e">
        <f t="shared" ref="BT34:BT44" si="9">INT(YEARFRAC(F34,$BU$11))</f>
        <v>#REF!</v>
      </c>
      <c r="BV34" s="461"/>
    </row>
    <row r="35" spans="1:95" s="232" customFormat="1" ht="119.25" customHeight="1">
      <c r="A35" s="512">
        <f t="shared" ref="A35:A44" si="10">A34+1</f>
        <v>2</v>
      </c>
      <c r="B35" s="65" t="s">
        <v>77</v>
      </c>
      <c r="C35" s="60" t="s">
        <v>72</v>
      </c>
      <c r="D35" s="378" t="s">
        <v>219</v>
      </c>
      <c r="E35" s="378" t="s">
        <v>585</v>
      </c>
      <c r="F35" s="382">
        <v>42170</v>
      </c>
      <c r="G35" s="65" t="s">
        <v>297</v>
      </c>
      <c r="H35" s="65" t="s">
        <v>177</v>
      </c>
      <c r="I35" s="521"/>
      <c r="J35" s="90">
        <v>380</v>
      </c>
      <c r="K35" s="241">
        <v>50</v>
      </c>
      <c r="L35" s="403">
        <v>0</v>
      </c>
      <c r="M35" s="396">
        <v>23</v>
      </c>
      <c r="N35" s="396">
        <v>3</v>
      </c>
      <c r="O35" s="396">
        <v>40</v>
      </c>
      <c r="P35" s="396">
        <v>12</v>
      </c>
      <c r="Q35" s="264"/>
      <c r="R35" s="264"/>
      <c r="S35" s="404">
        <v>109.61538461538461</v>
      </c>
      <c r="T35" s="404">
        <v>43.846153846153847</v>
      </c>
      <c r="U35" s="265">
        <v>0</v>
      </c>
      <c r="V35" s="265">
        <v>0</v>
      </c>
      <c r="W35" s="266">
        <v>19</v>
      </c>
      <c r="X35" s="405">
        <v>10</v>
      </c>
      <c r="Y35" s="406">
        <v>9</v>
      </c>
      <c r="Z35" s="272">
        <v>7</v>
      </c>
      <c r="AA35" s="272">
        <v>0</v>
      </c>
      <c r="AB35" s="272"/>
      <c r="AC35" s="267">
        <v>0</v>
      </c>
      <c r="AD35" s="267">
        <v>0</v>
      </c>
      <c r="AE35" s="266">
        <v>628.46153846153845</v>
      </c>
      <c r="AF35" s="407">
        <v>0</v>
      </c>
      <c r="AG35" s="408">
        <v>5.8181818181818183</v>
      </c>
      <c r="AH35" s="409">
        <v>17.126640738940203</v>
      </c>
      <c r="AI35" s="462">
        <v>318.84615384615387</v>
      </c>
      <c r="AJ35" s="410">
        <v>286.67056205826259</v>
      </c>
      <c r="AK35" s="268"/>
      <c r="AL35" s="290">
        <v>1</v>
      </c>
      <c r="AM35" s="463">
        <v>0</v>
      </c>
      <c r="AN35" s="463">
        <v>2</v>
      </c>
      <c r="AO35" s="463">
        <v>0</v>
      </c>
      <c r="AP35" s="36" t="s">
        <v>77</v>
      </c>
      <c r="AQ35" s="66">
        <v>286</v>
      </c>
      <c r="AR35" s="37">
        <v>2800</v>
      </c>
      <c r="AS35" s="315">
        <v>2</v>
      </c>
      <c r="AT35" s="315">
        <v>1</v>
      </c>
      <c r="AU35" s="315">
        <v>1</v>
      </c>
      <c r="AV35" s="315">
        <v>1</v>
      </c>
      <c r="AW35" s="315">
        <v>1</v>
      </c>
      <c r="AX35" s="315">
        <v>1</v>
      </c>
      <c r="AY35" s="316">
        <v>2</v>
      </c>
      <c r="AZ35" s="316">
        <v>1</v>
      </c>
      <c r="BA35" s="316">
        <v>3</v>
      </c>
      <c r="BB35" s="30" t="s">
        <v>77</v>
      </c>
      <c r="BC35" s="30">
        <v>0</v>
      </c>
      <c r="BD35" s="327">
        <v>50</v>
      </c>
      <c r="BE35" t="s">
        <v>138</v>
      </c>
      <c r="BF35" s="48">
        <v>0</v>
      </c>
      <c r="BG35" s="48">
        <v>0</v>
      </c>
      <c r="BH35" s="511"/>
      <c r="BI35" s="48"/>
      <c r="BJ35" s="372"/>
      <c r="BK35" s="9"/>
      <c r="BL35" s="81">
        <f t="shared" si="6"/>
        <v>26</v>
      </c>
      <c r="BM35" s="30">
        <f t="shared" si="7"/>
        <v>26</v>
      </c>
      <c r="BN35" s="230"/>
      <c r="BO35" s="193">
        <f t="shared" ref="BO35:BO44" si="11">AJ35+AI35+AG35+AH35</f>
        <v>628.46153846153857</v>
      </c>
      <c r="BP35" s="193">
        <v>609.36575708997441</v>
      </c>
      <c r="BQ35" s="193"/>
      <c r="BR35" s="30"/>
      <c r="BS35" s="33">
        <f t="shared" si="8"/>
        <v>602.46153846153857</v>
      </c>
      <c r="BT35" s="226" t="e">
        <f t="shared" si="9"/>
        <v>#REF!</v>
      </c>
      <c r="BV35" s="365"/>
    </row>
    <row r="36" spans="1:95" s="231" customFormat="1" ht="119.25" customHeight="1">
      <c r="A36" s="512">
        <f t="shared" si="10"/>
        <v>3</v>
      </c>
      <c r="B36" s="65" t="s">
        <v>161</v>
      </c>
      <c r="C36" s="60" t="s">
        <v>72</v>
      </c>
      <c r="D36" s="378" t="s">
        <v>220</v>
      </c>
      <c r="E36" s="378" t="s">
        <v>585</v>
      </c>
      <c r="F36" s="382">
        <v>42069</v>
      </c>
      <c r="G36" s="65" t="s">
        <v>297</v>
      </c>
      <c r="H36" s="65" t="s">
        <v>177</v>
      </c>
      <c r="I36" s="521"/>
      <c r="J36" s="90">
        <v>200</v>
      </c>
      <c r="K36" s="241">
        <v>50</v>
      </c>
      <c r="L36" s="403">
        <v>0</v>
      </c>
      <c r="M36" s="396">
        <v>24</v>
      </c>
      <c r="N36" s="396">
        <v>2</v>
      </c>
      <c r="O36" s="396">
        <v>38</v>
      </c>
      <c r="P36" s="396">
        <v>14</v>
      </c>
      <c r="Q36" s="264"/>
      <c r="R36" s="264"/>
      <c r="S36" s="404">
        <v>54.807692307692307</v>
      </c>
      <c r="T36" s="404">
        <v>26.923076923076923</v>
      </c>
      <c r="U36" s="265">
        <v>0</v>
      </c>
      <c r="V36" s="265">
        <v>0</v>
      </c>
      <c r="W36" s="266">
        <v>20</v>
      </c>
      <c r="X36" s="405">
        <v>10</v>
      </c>
      <c r="Y36" s="406">
        <v>9</v>
      </c>
      <c r="Z36" s="272">
        <v>7</v>
      </c>
      <c r="AA36" s="272">
        <v>0</v>
      </c>
      <c r="AB36" s="272"/>
      <c r="AC36" s="267">
        <v>0</v>
      </c>
      <c r="AD36" s="267">
        <v>0</v>
      </c>
      <c r="AE36" s="266">
        <v>377.73076923076923</v>
      </c>
      <c r="AF36" s="407">
        <v>0</v>
      </c>
      <c r="AG36" s="408">
        <v>5.8181818181818183</v>
      </c>
      <c r="AH36" s="409">
        <v>0</v>
      </c>
      <c r="AI36" s="462">
        <v>174.88461538461536</v>
      </c>
      <c r="AJ36" s="410">
        <v>197.02797202797206</v>
      </c>
      <c r="AK36" s="268"/>
      <c r="AL36" s="290">
        <v>0</v>
      </c>
      <c r="AM36" s="463">
        <v>0</v>
      </c>
      <c r="AN36" s="463">
        <v>2</v>
      </c>
      <c r="AO36" s="463">
        <v>0</v>
      </c>
      <c r="AP36" s="36" t="s">
        <v>161</v>
      </c>
      <c r="AQ36" s="66">
        <v>197</v>
      </c>
      <c r="AR36" s="37">
        <v>100</v>
      </c>
      <c r="AS36" s="315">
        <v>1</v>
      </c>
      <c r="AT36" s="315">
        <v>1</v>
      </c>
      <c r="AU36" s="315">
        <v>2</v>
      </c>
      <c r="AV36" s="315">
        <v>0</v>
      </c>
      <c r="AW36" s="315">
        <v>1</v>
      </c>
      <c r="AX36" s="315">
        <v>2</v>
      </c>
      <c r="AY36" s="316">
        <v>0</v>
      </c>
      <c r="AZ36" s="316">
        <v>0</v>
      </c>
      <c r="BA36" s="316">
        <v>1</v>
      </c>
      <c r="BB36" s="30" t="s">
        <v>161</v>
      </c>
      <c r="BC36" s="30">
        <v>0</v>
      </c>
      <c r="BD36" s="327">
        <v>50</v>
      </c>
      <c r="BE36" t="s">
        <v>138</v>
      </c>
      <c r="BF36" s="48">
        <v>0</v>
      </c>
      <c r="BG36" s="48">
        <v>0</v>
      </c>
      <c r="BH36" s="511"/>
      <c r="BI36" s="48"/>
      <c r="BJ36" s="372"/>
      <c r="BK36" s="9"/>
      <c r="BL36" s="81">
        <f t="shared" si="6"/>
        <v>26</v>
      </c>
      <c r="BM36" s="30">
        <f t="shared" si="7"/>
        <v>26</v>
      </c>
      <c r="BN36" s="230"/>
      <c r="BO36" s="193">
        <f t="shared" si="11"/>
        <v>377.73076923076923</v>
      </c>
      <c r="BP36" s="193">
        <v>365.78077692401558</v>
      </c>
      <c r="BQ36" s="193"/>
      <c r="BR36" s="30"/>
      <c r="BS36" s="33">
        <f t="shared" si="8"/>
        <v>350.73076923076923</v>
      </c>
      <c r="BT36" s="226" t="e">
        <f t="shared" si="9"/>
        <v>#REF!</v>
      </c>
      <c r="BV36" s="365"/>
    </row>
    <row r="37" spans="1:95" s="62" customFormat="1" ht="119.25" customHeight="1">
      <c r="A37" s="557">
        <f t="shared" si="10"/>
        <v>4</v>
      </c>
      <c r="B37" s="65" t="s">
        <v>213</v>
      </c>
      <c r="C37" s="60" t="s">
        <v>70</v>
      </c>
      <c r="D37" s="378" t="s">
        <v>241</v>
      </c>
      <c r="E37" s="378" t="s">
        <v>585</v>
      </c>
      <c r="F37" s="382">
        <v>41974</v>
      </c>
      <c r="G37" s="65" t="s">
        <v>299</v>
      </c>
      <c r="H37" s="65" t="s">
        <v>155</v>
      </c>
      <c r="I37" s="521"/>
      <c r="J37" s="90">
        <v>300</v>
      </c>
      <c r="K37" s="241">
        <v>340</v>
      </c>
      <c r="L37" s="559">
        <v>33.882431545862609</v>
      </c>
      <c r="M37" s="396">
        <v>24</v>
      </c>
      <c r="N37" s="396">
        <v>2</v>
      </c>
      <c r="O37" s="396">
        <v>40</v>
      </c>
      <c r="P37" s="396">
        <v>24</v>
      </c>
      <c r="Q37" s="264"/>
      <c r="R37" s="264"/>
      <c r="S37" s="404">
        <v>86.538461538461533</v>
      </c>
      <c r="T37" s="404">
        <v>69.230769230769226</v>
      </c>
      <c r="U37" s="265">
        <v>0</v>
      </c>
      <c r="V37" s="265">
        <v>0</v>
      </c>
      <c r="W37" s="266">
        <v>28</v>
      </c>
      <c r="X37" s="405">
        <v>10</v>
      </c>
      <c r="Y37" s="406">
        <v>9</v>
      </c>
      <c r="Z37" s="272">
        <v>7</v>
      </c>
      <c r="AA37" s="272">
        <v>0</v>
      </c>
      <c r="AB37" s="272"/>
      <c r="AC37" s="267">
        <v>0</v>
      </c>
      <c r="AD37" s="267">
        <v>0</v>
      </c>
      <c r="AE37" s="266">
        <v>883.65166231509329</v>
      </c>
      <c r="AF37" s="407">
        <v>0</v>
      </c>
      <c r="AG37" s="408">
        <v>5.8181818181818183</v>
      </c>
      <c r="AH37" s="409">
        <v>41.74574623237725</v>
      </c>
      <c r="AI37" s="462">
        <v>426.42307692307691</v>
      </c>
      <c r="AJ37" s="550">
        <v>409.66465734145737</v>
      </c>
      <c r="AK37" s="268"/>
      <c r="AL37" s="290">
        <v>0</v>
      </c>
      <c r="AM37" s="463">
        <v>0</v>
      </c>
      <c r="AN37" s="463">
        <v>2</v>
      </c>
      <c r="AO37" s="463">
        <v>0</v>
      </c>
      <c r="AP37" s="36" t="s">
        <v>213</v>
      </c>
      <c r="AQ37" s="66">
        <v>409</v>
      </c>
      <c r="AR37" s="37">
        <v>2700</v>
      </c>
      <c r="AS37" s="315">
        <v>4</v>
      </c>
      <c r="AT37" s="315">
        <v>0</v>
      </c>
      <c r="AU37" s="315">
        <v>0</v>
      </c>
      <c r="AV37" s="315">
        <v>0</v>
      </c>
      <c r="AW37" s="315">
        <v>1</v>
      </c>
      <c r="AX37" s="315">
        <v>4</v>
      </c>
      <c r="AY37" s="316">
        <v>2</v>
      </c>
      <c r="AZ37" s="316">
        <v>1</v>
      </c>
      <c r="BA37" s="316">
        <v>2</v>
      </c>
      <c r="BB37" s="30" t="s">
        <v>213</v>
      </c>
      <c r="BC37" s="30">
        <v>0</v>
      </c>
      <c r="BD37" s="327">
        <v>340</v>
      </c>
      <c r="BE37" t="s">
        <v>140</v>
      </c>
      <c r="BF37" s="48">
        <v>33.882431545862609</v>
      </c>
      <c r="BG37" s="48">
        <v>0</v>
      </c>
      <c r="BH37" s="511"/>
      <c r="BI37" s="48"/>
      <c r="BJ37" s="372"/>
      <c r="BK37" s="9"/>
      <c r="BL37" s="81">
        <f t="shared" si="6"/>
        <v>26</v>
      </c>
      <c r="BM37" s="30">
        <f t="shared" si="7"/>
        <v>26</v>
      </c>
      <c r="BN37" s="230"/>
      <c r="BO37" s="193">
        <f t="shared" si="11"/>
        <v>883.65166231509329</v>
      </c>
      <c r="BP37" s="193">
        <v>570.03698507549348</v>
      </c>
      <c r="BQ37" s="193"/>
      <c r="BR37" s="30"/>
      <c r="BS37" s="33">
        <f t="shared" si="8"/>
        <v>848.65166231509329</v>
      </c>
      <c r="BT37" s="226" t="e">
        <f t="shared" si="9"/>
        <v>#REF!</v>
      </c>
      <c r="BV37" s="365"/>
    </row>
    <row r="38" spans="1:95" s="203" customFormat="1" ht="119.25" customHeight="1">
      <c r="A38" s="512">
        <f t="shared" si="10"/>
        <v>5</v>
      </c>
      <c r="B38" s="65" t="s">
        <v>163</v>
      </c>
      <c r="C38" s="60" t="s">
        <v>70</v>
      </c>
      <c r="D38" s="378" t="s">
        <v>251</v>
      </c>
      <c r="E38" s="378" t="s">
        <v>585</v>
      </c>
      <c r="F38" s="382">
        <v>40483</v>
      </c>
      <c r="G38" s="65" t="s">
        <v>525</v>
      </c>
      <c r="H38" s="65" t="s">
        <v>180</v>
      </c>
      <c r="I38" s="521"/>
      <c r="J38" s="90">
        <v>320</v>
      </c>
      <c r="K38" s="241">
        <v>80</v>
      </c>
      <c r="L38" s="403">
        <v>18.006841887265328</v>
      </c>
      <c r="M38" s="396">
        <v>22.5</v>
      </c>
      <c r="N38" s="396">
        <v>3.5</v>
      </c>
      <c r="O38" s="396">
        <v>36</v>
      </c>
      <c r="P38" s="396">
        <v>18</v>
      </c>
      <c r="Q38" s="264"/>
      <c r="R38" s="264"/>
      <c r="S38" s="404">
        <v>83.07692307692308</v>
      </c>
      <c r="T38" s="404">
        <v>55.384615384615387</v>
      </c>
      <c r="U38" s="265">
        <v>0</v>
      </c>
      <c r="V38" s="265">
        <v>0</v>
      </c>
      <c r="W38" s="266">
        <v>22.5</v>
      </c>
      <c r="X38" s="405">
        <v>8</v>
      </c>
      <c r="Y38" s="406">
        <v>11</v>
      </c>
      <c r="Z38" s="272">
        <v>7</v>
      </c>
      <c r="AA38" s="272">
        <v>0</v>
      </c>
      <c r="AB38" s="272"/>
      <c r="AC38" s="267">
        <v>0</v>
      </c>
      <c r="AD38" s="267">
        <v>0</v>
      </c>
      <c r="AE38" s="266">
        <v>604.96838034880375</v>
      </c>
      <c r="AF38" s="407">
        <v>6.1538461538461542</v>
      </c>
      <c r="AG38" s="408">
        <v>5.8181818181818183</v>
      </c>
      <c r="AH38" s="409">
        <v>13.811861934856587</v>
      </c>
      <c r="AI38" s="462">
        <v>307.26923076923077</v>
      </c>
      <c r="AJ38" s="410">
        <v>271.91525967268842</v>
      </c>
      <c r="AK38" s="268"/>
      <c r="AL38" s="290">
        <v>1</v>
      </c>
      <c r="AM38" s="463">
        <v>0</v>
      </c>
      <c r="AN38" s="463">
        <v>2</v>
      </c>
      <c r="AO38" s="463">
        <v>0.5</v>
      </c>
      <c r="AP38" s="36" t="s">
        <v>163</v>
      </c>
      <c r="AQ38" s="66">
        <v>271</v>
      </c>
      <c r="AR38" s="37">
        <v>3800</v>
      </c>
      <c r="AS38" s="315">
        <v>2</v>
      </c>
      <c r="AT38" s="315">
        <v>1</v>
      </c>
      <c r="AU38" s="315">
        <v>1</v>
      </c>
      <c r="AV38" s="315">
        <v>0</v>
      </c>
      <c r="AW38" s="315">
        <v>0</v>
      </c>
      <c r="AX38" s="315">
        <v>1</v>
      </c>
      <c r="AY38" s="316">
        <v>3</v>
      </c>
      <c r="AZ38" s="316">
        <v>1</v>
      </c>
      <c r="BA38" s="316">
        <v>3</v>
      </c>
      <c r="BB38" s="30" t="s">
        <v>163</v>
      </c>
      <c r="BC38" s="30">
        <v>0</v>
      </c>
      <c r="BD38" s="327">
        <v>80</v>
      </c>
      <c r="BE38" t="s">
        <v>140</v>
      </c>
      <c r="BF38" s="48">
        <v>18.006841887265328</v>
      </c>
      <c r="BG38" s="48">
        <v>0</v>
      </c>
      <c r="BH38" s="511"/>
      <c r="BI38" s="48"/>
      <c r="BJ38" s="372"/>
      <c r="BK38" s="63"/>
      <c r="BL38" s="81">
        <f t="shared" si="6"/>
        <v>25.5</v>
      </c>
      <c r="BM38" s="30">
        <f t="shared" si="7"/>
        <v>26</v>
      </c>
      <c r="BN38" s="252"/>
      <c r="BO38" s="193">
        <f t="shared" si="11"/>
        <v>598.81453419495767</v>
      </c>
      <c r="BP38" s="193">
        <v>537.59553206652561</v>
      </c>
      <c r="BQ38" s="193"/>
      <c r="BR38" s="30"/>
      <c r="BS38" s="33">
        <f t="shared" si="8"/>
        <v>569.31453419495767</v>
      </c>
      <c r="BT38" s="226" t="e">
        <f t="shared" si="9"/>
        <v>#REF!</v>
      </c>
      <c r="BV38" s="365"/>
    </row>
    <row r="39" spans="1:95" s="203" customFormat="1" ht="119.25" customHeight="1">
      <c r="A39" s="512">
        <f t="shared" si="10"/>
        <v>6</v>
      </c>
      <c r="B39" s="65" t="s">
        <v>166</v>
      </c>
      <c r="C39" s="60" t="s">
        <v>70</v>
      </c>
      <c r="D39" s="378" t="s">
        <v>254</v>
      </c>
      <c r="E39" s="378" t="s">
        <v>585</v>
      </c>
      <c r="F39" s="382">
        <v>40743</v>
      </c>
      <c r="G39" s="65" t="s">
        <v>525</v>
      </c>
      <c r="H39" s="65" t="s">
        <v>183</v>
      </c>
      <c r="I39" s="521"/>
      <c r="J39" s="90">
        <v>290</v>
      </c>
      <c r="K39" s="241">
        <v>115</v>
      </c>
      <c r="L39" s="403">
        <v>0</v>
      </c>
      <c r="M39" s="396">
        <v>24</v>
      </c>
      <c r="N39" s="396">
        <v>2</v>
      </c>
      <c r="O39" s="396">
        <v>36</v>
      </c>
      <c r="P39" s="396">
        <v>18</v>
      </c>
      <c r="Q39" s="264"/>
      <c r="R39" s="264"/>
      <c r="S39" s="404">
        <v>75.288461538461533</v>
      </c>
      <c r="T39" s="404">
        <v>50.192307692307693</v>
      </c>
      <c r="U39" s="265">
        <v>0</v>
      </c>
      <c r="V39" s="265">
        <v>0</v>
      </c>
      <c r="W39" s="266">
        <v>22.5</v>
      </c>
      <c r="X39" s="405">
        <v>10</v>
      </c>
      <c r="Y39" s="406">
        <v>11</v>
      </c>
      <c r="Z39" s="272">
        <v>7</v>
      </c>
      <c r="AA39" s="272">
        <v>0</v>
      </c>
      <c r="AB39" s="272"/>
      <c r="AC39" s="267">
        <v>0</v>
      </c>
      <c r="AD39" s="267">
        <v>0</v>
      </c>
      <c r="AE39" s="266">
        <v>580.98076923076928</v>
      </c>
      <c r="AF39" s="407">
        <v>0</v>
      </c>
      <c r="AG39" s="408">
        <v>5.8181818181818183</v>
      </c>
      <c r="AH39" s="409">
        <v>12.028682547399125</v>
      </c>
      <c r="AI39" s="462">
        <v>301.25961538461536</v>
      </c>
      <c r="AJ39" s="410">
        <v>261.87428948057294</v>
      </c>
      <c r="AK39" s="268"/>
      <c r="AL39" s="290">
        <v>0</v>
      </c>
      <c r="AM39" s="463">
        <v>0</v>
      </c>
      <c r="AN39" s="463">
        <v>2</v>
      </c>
      <c r="AO39" s="463">
        <v>0</v>
      </c>
      <c r="AP39" s="36" t="s">
        <v>166</v>
      </c>
      <c r="AQ39" s="66">
        <v>261</v>
      </c>
      <c r="AR39" s="37">
        <v>3600</v>
      </c>
      <c r="AS39" s="315">
        <v>2</v>
      </c>
      <c r="AT39" s="315">
        <v>1</v>
      </c>
      <c r="AU39" s="315">
        <v>0</v>
      </c>
      <c r="AV39" s="315">
        <v>1</v>
      </c>
      <c r="AW39" s="315">
        <v>0</v>
      </c>
      <c r="AX39" s="315">
        <v>1</v>
      </c>
      <c r="AY39" s="316">
        <v>3</v>
      </c>
      <c r="AZ39" s="316">
        <v>1</v>
      </c>
      <c r="BA39" s="316">
        <v>1</v>
      </c>
      <c r="BB39" s="30" t="s">
        <v>166</v>
      </c>
      <c r="BC39" s="30">
        <v>0</v>
      </c>
      <c r="BD39" s="327">
        <v>115</v>
      </c>
      <c r="BE39" t="s">
        <v>140</v>
      </c>
      <c r="BF39" s="48">
        <v>0</v>
      </c>
      <c r="BG39" s="48">
        <v>0</v>
      </c>
      <c r="BH39" s="511"/>
      <c r="BI39" s="48"/>
      <c r="BJ39" s="372"/>
      <c r="BK39" s="9"/>
      <c r="BL39" s="81">
        <f t="shared" si="6"/>
        <v>26</v>
      </c>
      <c r="BM39" s="30">
        <f t="shared" si="7"/>
        <v>26</v>
      </c>
      <c r="BN39" s="230"/>
      <c r="BO39" s="193">
        <f t="shared" si="11"/>
        <v>580.98076923076928</v>
      </c>
      <c r="BP39" s="193">
        <v>547.37075301878372</v>
      </c>
      <c r="BQ39" s="193"/>
      <c r="BR39" s="30"/>
      <c r="BS39" s="33">
        <f t="shared" si="8"/>
        <v>551.48076923076928</v>
      </c>
      <c r="BT39" s="226" t="e">
        <f t="shared" si="9"/>
        <v>#REF!</v>
      </c>
      <c r="BU39" s="62"/>
      <c r="BV39" s="365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</row>
    <row r="40" spans="1:95" ht="119.25" customHeight="1">
      <c r="A40" s="512">
        <f t="shared" si="10"/>
        <v>7</v>
      </c>
      <c r="B40" s="65" t="s">
        <v>167</v>
      </c>
      <c r="C40" s="60" t="s">
        <v>70</v>
      </c>
      <c r="D40" s="378" t="s">
        <v>263</v>
      </c>
      <c r="E40" s="378" t="s">
        <v>585</v>
      </c>
      <c r="F40" s="382">
        <v>41277</v>
      </c>
      <c r="G40" s="65" t="s">
        <v>525</v>
      </c>
      <c r="H40" s="65" t="s">
        <v>158</v>
      </c>
      <c r="I40" s="521">
        <v>1</v>
      </c>
      <c r="J40" s="90">
        <v>260</v>
      </c>
      <c r="K40" s="241">
        <v>75</v>
      </c>
      <c r="L40" s="403">
        <v>20.279204064270612</v>
      </c>
      <c r="M40" s="396">
        <v>24</v>
      </c>
      <c r="N40" s="396">
        <v>2</v>
      </c>
      <c r="O40" s="396">
        <v>40</v>
      </c>
      <c r="P40" s="396">
        <v>18</v>
      </c>
      <c r="Q40" s="264"/>
      <c r="R40" s="264"/>
      <c r="S40" s="404">
        <v>75</v>
      </c>
      <c r="T40" s="404">
        <v>45</v>
      </c>
      <c r="U40" s="265">
        <v>0</v>
      </c>
      <c r="V40" s="265">
        <v>0</v>
      </c>
      <c r="W40" s="266">
        <v>23.5</v>
      </c>
      <c r="X40" s="405">
        <v>10</v>
      </c>
      <c r="Y40" s="406">
        <v>11</v>
      </c>
      <c r="Z40" s="272">
        <v>7</v>
      </c>
      <c r="AA40" s="272">
        <v>0</v>
      </c>
      <c r="AB40" s="272"/>
      <c r="AC40" s="267">
        <v>0</v>
      </c>
      <c r="AD40" s="267">
        <v>5</v>
      </c>
      <c r="AE40" s="266">
        <v>531.77920406427063</v>
      </c>
      <c r="AF40" s="407">
        <v>0</v>
      </c>
      <c r="AG40" s="408">
        <v>5.8181818181818183</v>
      </c>
      <c r="AH40" s="409">
        <v>7.0085075352455029</v>
      </c>
      <c r="AI40" s="462">
        <v>249</v>
      </c>
      <c r="AJ40" s="410">
        <v>269.95251471084333</v>
      </c>
      <c r="AK40" s="268"/>
      <c r="AL40" s="290">
        <v>0</v>
      </c>
      <c r="AM40" s="463">
        <v>0</v>
      </c>
      <c r="AN40" s="463">
        <v>2</v>
      </c>
      <c r="AO40" s="463">
        <v>0</v>
      </c>
      <c r="AP40" s="36" t="s">
        <v>167</v>
      </c>
      <c r="AQ40" s="66">
        <v>269</v>
      </c>
      <c r="AR40" s="37">
        <v>3900</v>
      </c>
      <c r="AS40" s="315">
        <v>2</v>
      </c>
      <c r="AT40" s="315">
        <v>1</v>
      </c>
      <c r="AU40" s="315">
        <v>0</v>
      </c>
      <c r="AV40" s="315">
        <v>1</v>
      </c>
      <c r="AW40" s="315">
        <v>1</v>
      </c>
      <c r="AX40" s="315">
        <v>4</v>
      </c>
      <c r="AY40" s="316">
        <v>3</v>
      </c>
      <c r="AZ40" s="316">
        <v>1</v>
      </c>
      <c r="BA40" s="316">
        <v>4</v>
      </c>
      <c r="BB40" s="30" t="s">
        <v>167</v>
      </c>
      <c r="BC40" s="30">
        <v>0</v>
      </c>
      <c r="BD40" s="327">
        <v>75</v>
      </c>
      <c r="BE40" t="s">
        <v>140</v>
      </c>
      <c r="BF40" s="48">
        <v>20.279204064270612</v>
      </c>
      <c r="BG40" s="48">
        <v>0</v>
      </c>
      <c r="BH40" s="511"/>
      <c r="BI40" s="48"/>
      <c r="BJ40" s="372"/>
      <c r="BK40" s="9"/>
      <c r="BL40" s="81">
        <f t="shared" si="6"/>
        <v>26</v>
      </c>
      <c r="BM40" s="30">
        <f t="shared" si="7"/>
        <v>26</v>
      </c>
      <c r="BN40" s="230"/>
      <c r="BO40" s="193">
        <f t="shared" si="11"/>
        <v>531.77920406427074</v>
      </c>
      <c r="BP40" s="193">
        <v>461.45913780149004</v>
      </c>
      <c r="BQ40" s="193"/>
      <c r="BR40" s="30"/>
      <c r="BS40" s="33">
        <f t="shared" si="8"/>
        <v>501.27920406427074</v>
      </c>
      <c r="BT40" s="226" t="e">
        <f t="shared" si="9"/>
        <v>#REF!</v>
      </c>
      <c r="BV40" s="365"/>
    </row>
    <row r="41" spans="1:95" s="62" customFormat="1" ht="119.25" customHeight="1">
      <c r="A41" s="512">
        <f t="shared" si="10"/>
        <v>8</v>
      </c>
      <c r="B41" s="65" t="s">
        <v>165</v>
      </c>
      <c r="C41" s="60" t="s">
        <v>70</v>
      </c>
      <c r="D41" s="378" t="s">
        <v>269</v>
      </c>
      <c r="E41" s="378" t="s">
        <v>585</v>
      </c>
      <c r="F41" s="382">
        <v>40541</v>
      </c>
      <c r="G41" s="65" t="s">
        <v>525</v>
      </c>
      <c r="H41" s="65" t="s">
        <v>664</v>
      </c>
      <c r="I41" s="521"/>
      <c r="J41" s="90">
        <v>290</v>
      </c>
      <c r="K41" s="241">
        <v>65</v>
      </c>
      <c r="L41" s="403">
        <v>21.470361266456237</v>
      </c>
      <c r="M41" s="396">
        <v>23.5</v>
      </c>
      <c r="N41" s="396">
        <v>2.5</v>
      </c>
      <c r="O41" s="396">
        <v>38</v>
      </c>
      <c r="P41" s="396">
        <v>18</v>
      </c>
      <c r="Q41" s="264"/>
      <c r="R41" s="264"/>
      <c r="S41" s="404">
        <v>79.47115384615384</v>
      </c>
      <c r="T41" s="404">
        <v>50.192307692307693</v>
      </c>
      <c r="U41" s="265">
        <v>0</v>
      </c>
      <c r="V41" s="265">
        <v>0</v>
      </c>
      <c r="W41" s="266">
        <v>23</v>
      </c>
      <c r="X41" s="405">
        <v>10</v>
      </c>
      <c r="Y41" s="406">
        <v>11</v>
      </c>
      <c r="Z41" s="272">
        <v>7</v>
      </c>
      <c r="AA41" s="272">
        <v>0</v>
      </c>
      <c r="AB41" s="272"/>
      <c r="AC41" s="267">
        <v>0</v>
      </c>
      <c r="AD41" s="267">
        <v>0</v>
      </c>
      <c r="AE41" s="266">
        <v>557.13382280491771</v>
      </c>
      <c r="AF41" s="407">
        <v>0</v>
      </c>
      <c r="AG41" s="408">
        <v>5.8181818181818183</v>
      </c>
      <c r="AH41" s="409">
        <v>9.5938259601361207</v>
      </c>
      <c r="AI41" s="462">
        <v>280.94230769230774</v>
      </c>
      <c r="AJ41" s="410">
        <v>260.77950733429208</v>
      </c>
      <c r="AK41" s="268"/>
      <c r="AL41" s="290">
        <v>0.5</v>
      </c>
      <c r="AM41" s="463">
        <v>0</v>
      </c>
      <c r="AN41" s="463">
        <v>2</v>
      </c>
      <c r="AO41" s="463">
        <v>0</v>
      </c>
      <c r="AP41" s="36" t="s">
        <v>165</v>
      </c>
      <c r="AQ41" s="66">
        <v>260</v>
      </c>
      <c r="AR41" s="37">
        <v>3200</v>
      </c>
      <c r="AS41" s="315">
        <v>2</v>
      </c>
      <c r="AT41" s="315">
        <v>1</v>
      </c>
      <c r="AU41" s="315">
        <v>0</v>
      </c>
      <c r="AV41" s="315">
        <v>1</v>
      </c>
      <c r="AW41" s="315">
        <v>0</v>
      </c>
      <c r="AX41" s="315">
        <v>0</v>
      </c>
      <c r="AY41" s="316">
        <v>3</v>
      </c>
      <c r="AZ41" s="316">
        <v>0</v>
      </c>
      <c r="BA41" s="316">
        <v>2</v>
      </c>
      <c r="BB41" s="30" t="s">
        <v>165</v>
      </c>
      <c r="BC41" s="30">
        <v>0</v>
      </c>
      <c r="BD41" s="327">
        <v>65</v>
      </c>
      <c r="BE41" t="s">
        <v>140</v>
      </c>
      <c r="BF41" s="48">
        <v>21.470361266456237</v>
      </c>
      <c r="BG41" s="48">
        <v>0</v>
      </c>
      <c r="BH41" s="511"/>
      <c r="BI41" s="48"/>
      <c r="BJ41" s="372"/>
      <c r="BK41" s="63"/>
      <c r="BL41" s="81">
        <f t="shared" si="6"/>
        <v>26</v>
      </c>
      <c r="BM41" s="30">
        <f t="shared" si="7"/>
        <v>26</v>
      </c>
      <c r="BN41" s="230"/>
      <c r="BO41" s="193">
        <f t="shared" si="11"/>
        <v>557.13382280491783</v>
      </c>
      <c r="BP41" s="193">
        <v>486.64149434347911</v>
      </c>
      <c r="BQ41" s="193"/>
      <c r="BR41" s="30"/>
      <c r="BS41" s="33">
        <f t="shared" si="8"/>
        <v>527.13382280491783</v>
      </c>
      <c r="BT41" s="226" t="e">
        <f t="shared" si="9"/>
        <v>#REF!</v>
      </c>
      <c r="BV41" s="365"/>
    </row>
    <row r="42" spans="1:95" s="62" customFormat="1" ht="119.25" customHeight="1">
      <c r="A42" s="512">
        <f t="shared" si="10"/>
        <v>9</v>
      </c>
      <c r="B42" s="65" t="s">
        <v>164</v>
      </c>
      <c r="C42" s="60" t="s">
        <v>70</v>
      </c>
      <c r="D42" s="378" t="s">
        <v>270</v>
      </c>
      <c r="E42" s="378" t="s">
        <v>585</v>
      </c>
      <c r="F42" s="382">
        <v>41279</v>
      </c>
      <c r="G42" s="65" t="s">
        <v>299</v>
      </c>
      <c r="H42" s="65" t="s">
        <v>160</v>
      </c>
      <c r="I42" s="521"/>
      <c r="J42" s="90">
        <v>320</v>
      </c>
      <c r="K42" s="241">
        <v>65</v>
      </c>
      <c r="L42" s="403">
        <v>0</v>
      </c>
      <c r="M42" s="396">
        <v>20.5</v>
      </c>
      <c r="N42" s="396">
        <v>5.5</v>
      </c>
      <c r="O42" s="396">
        <v>32</v>
      </c>
      <c r="P42" s="396">
        <v>16</v>
      </c>
      <c r="Q42" s="264"/>
      <c r="R42" s="264"/>
      <c r="S42" s="404">
        <v>73.846153846153854</v>
      </c>
      <c r="T42" s="404">
        <v>49.230769230769234</v>
      </c>
      <c r="U42" s="265">
        <v>0</v>
      </c>
      <c r="V42" s="265">
        <v>0</v>
      </c>
      <c r="W42" s="266">
        <v>20</v>
      </c>
      <c r="X42" s="405">
        <v>0</v>
      </c>
      <c r="Y42" s="406">
        <v>11</v>
      </c>
      <c r="Z42" s="272">
        <v>7</v>
      </c>
      <c r="AA42" s="272">
        <v>0</v>
      </c>
      <c r="AB42" s="272"/>
      <c r="AC42" s="267">
        <v>0</v>
      </c>
      <c r="AD42" s="267">
        <v>0</v>
      </c>
      <c r="AE42" s="266">
        <v>546.07692307692309</v>
      </c>
      <c r="AF42" s="407">
        <v>43.07692307692308</v>
      </c>
      <c r="AG42" s="408">
        <v>5.8181818181818183</v>
      </c>
      <c r="AH42" s="409">
        <v>5.2785610111813321</v>
      </c>
      <c r="AI42" s="462">
        <v>276.80769230769232</v>
      </c>
      <c r="AJ42" s="410">
        <v>215.09556486294451</v>
      </c>
      <c r="AK42" s="268"/>
      <c r="AL42" s="290">
        <v>0</v>
      </c>
      <c r="AM42" s="463">
        <v>0</v>
      </c>
      <c r="AN42" s="463">
        <v>2</v>
      </c>
      <c r="AO42" s="463">
        <v>3.5</v>
      </c>
      <c r="AP42" s="36" t="s">
        <v>164</v>
      </c>
      <c r="AQ42" s="66">
        <v>215</v>
      </c>
      <c r="AR42" s="37">
        <v>400</v>
      </c>
      <c r="AS42" s="315">
        <v>2</v>
      </c>
      <c r="AT42" s="315">
        <v>0</v>
      </c>
      <c r="AU42" s="315">
        <v>0</v>
      </c>
      <c r="AV42" s="315">
        <v>1</v>
      </c>
      <c r="AW42" s="315">
        <v>1</v>
      </c>
      <c r="AX42" s="315">
        <v>0</v>
      </c>
      <c r="AY42" s="316">
        <v>0</v>
      </c>
      <c r="AZ42" s="316">
        <v>0</v>
      </c>
      <c r="BA42" s="316">
        <v>4</v>
      </c>
      <c r="BB42" s="30" t="s">
        <v>164</v>
      </c>
      <c r="BC42" s="30">
        <v>0</v>
      </c>
      <c r="BD42" s="327">
        <v>65</v>
      </c>
      <c r="BE42" t="s">
        <v>140</v>
      </c>
      <c r="BF42" s="48">
        <v>0</v>
      </c>
      <c r="BG42" s="48">
        <v>0</v>
      </c>
      <c r="BH42" s="511"/>
      <c r="BI42" s="48"/>
      <c r="BJ42" s="372"/>
      <c r="BK42" s="9"/>
      <c r="BL42" s="81">
        <f t="shared" si="6"/>
        <v>22.5</v>
      </c>
      <c r="BM42" s="30">
        <f t="shared" si="7"/>
        <v>26</v>
      </c>
      <c r="BN42" s="230"/>
      <c r="BO42" s="193">
        <f t="shared" si="11"/>
        <v>503</v>
      </c>
      <c r="BP42" s="193">
        <v>515.489924111037</v>
      </c>
      <c r="BQ42" s="193"/>
      <c r="BR42" s="30"/>
      <c r="BS42" s="33">
        <f t="shared" si="8"/>
        <v>476</v>
      </c>
      <c r="BT42" s="226" t="e">
        <f t="shared" si="9"/>
        <v>#REF!</v>
      </c>
      <c r="BV42" s="365"/>
    </row>
    <row r="43" spans="1:95" s="62" customFormat="1" ht="119.25" customHeight="1">
      <c r="A43" s="512">
        <f t="shared" si="10"/>
        <v>10</v>
      </c>
      <c r="B43" s="65" t="s">
        <v>214</v>
      </c>
      <c r="C43" s="204" t="s">
        <v>71</v>
      </c>
      <c r="D43" s="378" t="s">
        <v>250</v>
      </c>
      <c r="E43" s="378" t="s">
        <v>585</v>
      </c>
      <c r="F43" s="382">
        <v>43486</v>
      </c>
      <c r="G43" s="65" t="s">
        <v>299</v>
      </c>
      <c r="H43" s="65" t="s">
        <v>157</v>
      </c>
      <c r="I43" s="521"/>
      <c r="J43" s="90">
        <v>220</v>
      </c>
      <c r="K43" s="241">
        <v>70</v>
      </c>
      <c r="L43" s="403">
        <v>0</v>
      </c>
      <c r="M43" s="396">
        <v>24</v>
      </c>
      <c r="N43" s="396">
        <v>2</v>
      </c>
      <c r="O43" s="396">
        <v>40</v>
      </c>
      <c r="P43" s="396">
        <v>10</v>
      </c>
      <c r="Q43" s="264"/>
      <c r="R43" s="264"/>
      <c r="S43" s="404">
        <v>63.461538461538467</v>
      </c>
      <c r="T43" s="404">
        <v>21.153846153846153</v>
      </c>
      <c r="U43" s="265">
        <v>0</v>
      </c>
      <c r="V43" s="265">
        <v>0</v>
      </c>
      <c r="W43" s="266">
        <v>17.5</v>
      </c>
      <c r="X43" s="405">
        <v>10</v>
      </c>
      <c r="Y43" s="406">
        <v>5</v>
      </c>
      <c r="Z43" s="272">
        <v>7</v>
      </c>
      <c r="AA43" s="272">
        <v>0</v>
      </c>
      <c r="AB43" s="272"/>
      <c r="AC43" s="267">
        <v>0</v>
      </c>
      <c r="AD43" s="267">
        <v>0</v>
      </c>
      <c r="AE43" s="266">
        <v>414.11538461538458</v>
      </c>
      <c r="AF43" s="407">
        <v>0</v>
      </c>
      <c r="AG43" s="408">
        <v>5.8181818181818183</v>
      </c>
      <c r="AH43" s="409">
        <v>0.9594069032571706</v>
      </c>
      <c r="AI43" s="462">
        <v>204.65384615384613</v>
      </c>
      <c r="AJ43" s="410">
        <v>202.68394974009948</v>
      </c>
      <c r="AK43" s="268"/>
      <c r="AL43" s="290">
        <v>0</v>
      </c>
      <c r="AM43" s="463">
        <v>0</v>
      </c>
      <c r="AN43" s="463">
        <v>2</v>
      </c>
      <c r="AO43" s="463">
        <v>0</v>
      </c>
      <c r="AP43" s="36" t="s">
        <v>214</v>
      </c>
      <c r="AQ43" s="66">
        <v>202</v>
      </c>
      <c r="AR43" s="37">
        <v>2800</v>
      </c>
      <c r="AS43" s="315">
        <v>2</v>
      </c>
      <c r="AT43" s="315">
        <v>0</v>
      </c>
      <c r="AU43" s="315">
        <v>0</v>
      </c>
      <c r="AV43" s="315">
        <v>0</v>
      </c>
      <c r="AW43" s="315">
        <v>0</v>
      </c>
      <c r="AX43" s="315">
        <v>2</v>
      </c>
      <c r="AY43" s="316">
        <v>2</v>
      </c>
      <c r="AZ43" s="316">
        <v>1</v>
      </c>
      <c r="BA43" s="316">
        <v>3</v>
      </c>
      <c r="BB43" s="30" t="s">
        <v>979</v>
      </c>
      <c r="BC43" s="30">
        <v>0</v>
      </c>
      <c r="BD43" s="327">
        <v>70</v>
      </c>
      <c r="BE43" t="s">
        <v>140</v>
      </c>
      <c r="BF43" s="48">
        <v>0</v>
      </c>
      <c r="BG43" s="48">
        <v>0</v>
      </c>
      <c r="BH43" s="511"/>
      <c r="BI43" s="48"/>
      <c r="BJ43" s="372"/>
      <c r="BK43" s="9"/>
      <c r="BL43" s="81">
        <f t="shared" si="6"/>
        <v>26</v>
      </c>
      <c r="BM43" s="30">
        <f t="shared" si="7"/>
        <v>26</v>
      </c>
      <c r="BN43" s="230"/>
      <c r="BO43" s="193">
        <f t="shared" si="11"/>
        <v>414.11538461538458</v>
      </c>
      <c r="BP43" s="193">
        <v>405.76511501246574</v>
      </c>
      <c r="BQ43" s="193"/>
      <c r="BR43" s="30"/>
      <c r="BS43" s="33">
        <f t="shared" si="8"/>
        <v>389.61538461538458</v>
      </c>
      <c r="BT43" s="226" t="e">
        <f t="shared" si="9"/>
        <v>#REF!</v>
      </c>
      <c r="BV43" s="365"/>
    </row>
    <row r="44" spans="1:95" s="62" customFormat="1" ht="119.25" customHeight="1">
      <c r="A44" s="512">
        <f t="shared" si="10"/>
        <v>11</v>
      </c>
      <c r="B44" s="65" t="s">
        <v>344</v>
      </c>
      <c r="C44" s="204" t="s">
        <v>71</v>
      </c>
      <c r="D44" s="378" t="s">
        <v>190</v>
      </c>
      <c r="E44" s="378" t="s">
        <v>585</v>
      </c>
      <c r="F44" s="382">
        <v>43759</v>
      </c>
      <c r="G44" s="65" t="s">
        <v>299</v>
      </c>
      <c r="H44" s="65" t="s">
        <v>156</v>
      </c>
      <c r="I44" s="521"/>
      <c r="J44" s="90">
        <v>220</v>
      </c>
      <c r="K44" s="241">
        <v>60</v>
      </c>
      <c r="L44" s="403">
        <v>0</v>
      </c>
      <c r="M44" s="396">
        <v>24</v>
      </c>
      <c r="N44" s="396">
        <v>2</v>
      </c>
      <c r="O44" s="396">
        <v>40</v>
      </c>
      <c r="P44" s="396">
        <v>22</v>
      </c>
      <c r="Q44" s="264"/>
      <c r="R44" s="264"/>
      <c r="S44" s="404">
        <v>63.461538461538467</v>
      </c>
      <c r="T44" s="404">
        <v>46.53846153846154</v>
      </c>
      <c r="U44" s="265">
        <v>0</v>
      </c>
      <c r="V44" s="265">
        <v>0</v>
      </c>
      <c r="W44" s="266">
        <v>26.5</v>
      </c>
      <c r="X44" s="405">
        <v>10</v>
      </c>
      <c r="Y44" s="406">
        <v>5</v>
      </c>
      <c r="Z44" s="272">
        <v>7</v>
      </c>
      <c r="AA44" s="272">
        <v>0</v>
      </c>
      <c r="AB44" s="272"/>
      <c r="AC44" s="267">
        <v>0</v>
      </c>
      <c r="AD44" s="267">
        <v>0</v>
      </c>
      <c r="AE44" s="266">
        <v>438.5</v>
      </c>
      <c r="AF44" s="407">
        <v>0</v>
      </c>
      <c r="AG44" s="408">
        <v>5.8181818181818183</v>
      </c>
      <c r="AH44" s="409">
        <v>1.7287311618862422</v>
      </c>
      <c r="AI44" s="462">
        <v>222.57692307692309</v>
      </c>
      <c r="AJ44" s="410">
        <v>208.37616394300886</v>
      </c>
      <c r="AK44" s="268"/>
      <c r="AL44" s="290">
        <v>0</v>
      </c>
      <c r="AM44" s="463">
        <v>0</v>
      </c>
      <c r="AN44" s="463">
        <v>2</v>
      </c>
      <c r="AO44" s="463">
        <v>0</v>
      </c>
      <c r="AP44" s="36" t="s">
        <v>344</v>
      </c>
      <c r="AQ44" s="66">
        <v>208</v>
      </c>
      <c r="AR44" s="37">
        <v>1500</v>
      </c>
      <c r="AS44" s="315">
        <v>2</v>
      </c>
      <c r="AT44" s="315">
        <v>0</v>
      </c>
      <c r="AU44" s="315">
        <v>0</v>
      </c>
      <c r="AV44" s="315">
        <v>0</v>
      </c>
      <c r="AW44" s="315">
        <v>1</v>
      </c>
      <c r="AX44" s="315">
        <v>3</v>
      </c>
      <c r="AY44" s="316">
        <v>1</v>
      </c>
      <c r="AZ44" s="316">
        <v>1</v>
      </c>
      <c r="BA44" s="316">
        <v>0</v>
      </c>
      <c r="BB44" s="30" t="s">
        <v>980</v>
      </c>
      <c r="BC44" s="30">
        <v>0</v>
      </c>
      <c r="BD44" s="327">
        <v>60</v>
      </c>
      <c r="BE44" t="s">
        <v>140</v>
      </c>
      <c r="BF44" s="48">
        <v>0</v>
      </c>
      <c r="BG44" s="48">
        <v>0</v>
      </c>
      <c r="BH44" s="511"/>
      <c r="BI44" s="48"/>
      <c r="BJ44" s="372"/>
      <c r="BK44" s="63"/>
      <c r="BL44" s="81">
        <f t="shared" si="6"/>
        <v>26</v>
      </c>
      <c r="BM44" s="30">
        <f t="shared" si="7"/>
        <v>26</v>
      </c>
      <c r="BN44" s="230"/>
      <c r="BO44" s="193">
        <f t="shared" si="11"/>
        <v>438.5</v>
      </c>
      <c r="BP44" s="193">
        <v>394.00774568919013</v>
      </c>
      <c r="BQ44" s="193"/>
      <c r="BR44" s="30"/>
      <c r="BS44" s="33">
        <f t="shared" si="8"/>
        <v>405</v>
      </c>
      <c r="BT44" s="226" t="e">
        <f t="shared" si="9"/>
        <v>#REF!</v>
      </c>
      <c r="BV44" s="365"/>
    </row>
    <row r="45" spans="1:95" s="231" customFormat="1" ht="69.75" hidden="1" customHeight="1">
      <c r="A45" s="233"/>
      <c r="B45" s="101"/>
      <c r="C45" s="99"/>
      <c r="D45" s="234"/>
      <c r="E45" s="169"/>
      <c r="F45" s="170"/>
      <c r="G45" s="101"/>
      <c r="H45" s="101"/>
      <c r="I45" s="170"/>
      <c r="J45" s="152">
        <v>3080</v>
      </c>
      <c r="K45" s="424">
        <v>1030</v>
      </c>
      <c r="L45" s="424">
        <v>93.638838763854793</v>
      </c>
      <c r="M45" s="235"/>
      <c r="N45" s="235"/>
      <c r="O45" s="236"/>
      <c r="P45" s="236"/>
      <c r="Q45" s="237"/>
      <c r="R45" s="237"/>
      <c r="S45" s="152">
        <v>821.10576923076917</v>
      </c>
      <c r="T45" s="152"/>
      <c r="U45" s="152">
        <v>0</v>
      </c>
      <c r="V45" s="152"/>
      <c r="W45" s="152">
        <v>239</v>
      </c>
      <c r="X45" s="152">
        <v>98</v>
      </c>
      <c r="Y45" s="240"/>
      <c r="Z45" s="152">
        <v>77</v>
      </c>
      <c r="AA45" s="152">
        <v>0</v>
      </c>
      <c r="AB45" s="152"/>
      <c r="AC45" s="152">
        <v>0</v>
      </c>
      <c r="AD45" s="152">
        <v>5</v>
      </c>
      <c r="AE45" s="152">
        <v>6056.2830695330858</v>
      </c>
      <c r="AF45" s="152">
        <v>49.230769230769234</v>
      </c>
      <c r="AG45" s="152">
        <v>64.000000000000014</v>
      </c>
      <c r="AH45" s="152">
        <v>114.22994652406418</v>
      </c>
      <c r="AI45" s="152">
        <v>3003.5673076923076</v>
      </c>
      <c r="AJ45" s="152">
        <v>2825.2550460859452</v>
      </c>
      <c r="AK45" s="45"/>
      <c r="AL45" s="280"/>
      <c r="AM45" s="45"/>
      <c r="AN45" s="280"/>
      <c r="AO45" s="280"/>
      <c r="AP45" s="42"/>
      <c r="AQ45" s="93"/>
      <c r="AR45" s="19"/>
      <c r="AS45" s="18"/>
      <c r="AT45" s="18"/>
      <c r="AU45" s="18"/>
      <c r="AV45" s="18"/>
      <c r="AW45" s="18"/>
      <c r="AX45" s="18"/>
      <c r="AY45" s="29"/>
      <c r="AZ45" s="29"/>
      <c r="BA45" s="29"/>
      <c r="BB45" s="30"/>
      <c r="BC45" s="30"/>
      <c r="BD45" s="63"/>
      <c r="BE45"/>
      <c r="BF45" s="551"/>
      <c r="BG45" s="48"/>
      <c r="BH45" s="58"/>
      <c r="BI45" s="205"/>
      <c r="BJ45" s="372">
        <v>71.392998027613402</v>
      </c>
      <c r="BK45" s="9"/>
      <c r="BL45" s="81"/>
      <c r="BM45" s="30"/>
      <c r="BN45" s="230"/>
      <c r="BO45" s="193"/>
      <c r="BP45" s="1"/>
      <c r="BQ45" s="193"/>
      <c r="BR45" s="30"/>
      <c r="BS45" s="33"/>
      <c r="BT45" s="226"/>
    </row>
    <row r="46" spans="1:95" s="231" customFormat="1" ht="69.75" hidden="1" customHeight="1">
      <c r="A46" s="233"/>
      <c r="B46" s="101"/>
      <c r="C46" s="99"/>
      <c r="D46" s="234"/>
      <c r="E46" s="169"/>
      <c r="F46" s="170"/>
      <c r="G46" s="101"/>
      <c r="H46" s="101"/>
      <c r="I46" s="170"/>
      <c r="J46" s="152"/>
      <c r="K46" s="152"/>
      <c r="L46" s="152"/>
      <c r="M46" s="235"/>
      <c r="N46" s="235"/>
      <c r="O46" s="236"/>
      <c r="P46" s="236"/>
      <c r="Q46" s="237"/>
      <c r="R46" s="237"/>
      <c r="S46" s="152"/>
      <c r="T46" s="152"/>
      <c r="U46" s="152"/>
      <c r="V46" s="152"/>
      <c r="W46" s="152"/>
      <c r="X46" s="152"/>
      <c r="Y46" s="240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6">
        <v>2939.4849926100092</v>
      </c>
      <c r="AK46" s="45"/>
      <c r="AL46" s="280"/>
      <c r="AM46" s="45"/>
      <c r="AN46" s="280"/>
      <c r="AO46" s="280"/>
      <c r="AP46" s="42"/>
      <c r="AQ46" s="93"/>
      <c r="AR46" s="19"/>
      <c r="AS46" s="18"/>
      <c r="AT46" s="18"/>
      <c r="AU46" s="18"/>
      <c r="AV46" s="18"/>
      <c r="AW46" s="18"/>
      <c r="AX46" s="18"/>
      <c r="AY46" s="29"/>
      <c r="AZ46" s="29"/>
      <c r="BA46" s="29"/>
      <c r="BB46" s="30"/>
      <c r="BC46" s="30"/>
      <c r="BD46" s="63"/>
      <c r="BE46"/>
      <c r="BF46" s="551"/>
      <c r="BG46" s="48"/>
      <c r="BH46" s="58"/>
      <c r="BI46" s="205"/>
      <c r="BJ46" s="372"/>
      <c r="BK46" s="9"/>
      <c r="BL46" s="81"/>
      <c r="BM46" s="30"/>
      <c r="BN46" s="230"/>
      <c r="BO46" s="193"/>
      <c r="BP46" s="1"/>
      <c r="BQ46" s="193"/>
      <c r="BR46" s="30"/>
      <c r="BS46" s="33"/>
      <c r="BT46" s="226"/>
    </row>
    <row r="47" spans="1:95" ht="49.5" hidden="1" customHeight="1">
      <c r="A47" s="374" t="str">
        <f>A2</f>
        <v>តារាងបើកប្រាក់ឈ្នួលប្រចាំខែ វិច្ឆិកា ឆ្នាំ ២០២៣(លើកទី2​)</v>
      </c>
      <c r="B47" s="174"/>
      <c r="C47" s="174"/>
      <c r="D47" s="157"/>
      <c r="E47" s="157"/>
      <c r="F47" s="170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56"/>
      <c r="AK47" s="174"/>
      <c r="AL47" s="273"/>
      <c r="AN47"/>
      <c r="AO47"/>
      <c r="AP47" s="49"/>
      <c r="AQ47" s="50"/>
      <c r="AR47" s="51"/>
      <c r="AS47" s="89"/>
      <c r="AT47" s="89"/>
      <c r="AU47" s="89"/>
      <c r="AV47" s="89"/>
      <c r="AW47" s="89"/>
      <c r="AX47" s="89"/>
      <c r="AY47" s="89"/>
      <c r="AZ47" s="89"/>
      <c r="BA47" s="89"/>
      <c r="BB47" s="46"/>
      <c r="BD47"/>
      <c r="BF47" s="48"/>
      <c r="BH47" s="1"/>
      <c r="BJ47" s="372"/>
      <c r="BO47"/>
      <c r="BQ47"/>
    </row>
    <row r="48" spans="1:95" s="4" customFormat="1" ht="28.5" hidden="1" customHeight="1">
      <c r="A48" s="375" t="str">
        <f>A3</f>
        <v>LIST OF SALARIES AND ALLOWANCES  (November/  2023)</v>
      </c>
      <c r="B48" s="96"/>
      <c r="C48" s="96"/>
      <c r="D48" s="97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214"/>
      <c r="AJ48" s="96"/>
      <c r="AK48" s="56"/>
      <c r="AL48" s="274"/>
      <c r="AM48" s="2"/>
      <c r="AN48" s="15"/>
      <c r="AO48" s="15"/>
      <c r="AP48" s="22"/>
      <c r="BD48" s="92"/>
      <c r="BF48" s="552"/>
      <c r="BJ48" s="372">
        <v>79.900284900284873</v>
      </c>
      <c r="BO48" s="15"/>
      <c r="BQ48" s="15"/>
    </row>
    <row r="49" spans="1:74" s="62" customFormat="1" ht="51.75" hidden="1" customHeight="1" thickBot="1">
      <c r="A49" s="376" t="str">
        <f>A4</f>
        <v xml:space="preserve">ក្រុមហ៊ុន Fairdon (Cambodia) Limited </v>
      </c>
      <c r="B49" s="99"/>
      <c r="C49" s="100"/>
      <c r="D49" s="101"/>
      <c r="E49" s="102"/>
      <c r="G49" s="283"/>
      <c r="I49" s="103"/>
      <c r="J49" s="104"/>
      <c r="K49" s="356" t="s">
        <v>300</v>
      </c>
      <c r="L49" s="104"/>
      <c r="M49" s="104"/>
      <c r="N49" s="195"/>
      <c r="O49" s="200"/>
      <c r="P49" s="200"/>
      <c r="Q49" s="195"/>
      <c r="R49" s="195"/>
      <c r="S49" s="195"/>
      <c r="T49" s="195"/>
      <c r="U49" s="195"/>
      <c r="V49" s="195"/>
      <c r="W49" s="275"/>
      <c r="X49" s="275"/>
      <c r="Y49" s="227"/>
      <c r="Z49" s="275"/>
      <c r="AA49" s="275"/>
      <c r="AB49" s="543"/>
      <c r="AC49" s="221"/>
      <c r="AE49" s="105"/>
      <c r="AF49" s="105"/>
      <c r="AG49" s="346"/>
      <c r="AH49" s="106"/>
      <c r="AI49" s="106"/>
      <c r="AJ49" s="107"/>
      <c r="AK49" s="106"/>
      <c r="AL49" s="106"/>
      <c r="AM49" s="45"/>
      <c r="AN49" s="190"/>
      <c r="AO49" s="190"/>
      <c r="AP49" s="218"/>
      <c r="BF49" s="551"/>
      <c r="BJ49" s="372">
        <v>76.701876716106213</v>
      </c>
      <c r="BO49" s="190"/>
      <c r="BQ49" s="199"/>
    </row>
    <row r="50" spans="1:74" ht="36.950000000000003" hidden="1" customHeight="1" thickBot="1">
      <c r="A50" s="348" t="s">
        <v>564</v>
      </c>
      <c r="B50" s="349" t="s">
        <v>565</v>
      </c>
      <c r="C50" s="353" t="s">
        <v>566</v>
      </c>
      <c r="D50" s="349" t="s">
        <v>567</v>
      </c>
      <c r="E50" s="350" t="s">
        <v>568</v>
      </c>
      <c r="F50" s="350" t="s">
        <v>569</v>
      </c>
      <c r="G50" s="350" t="s">
        <v>570</v>
      </c>
      <c r="H50" s="350" t="s">
        <v>154</v>
      </c>
      <c r="I50" s="351" t="s">
        <v>571</v>
      </c>
      <c r="J50" s="350" t="s">
        <v>563</v>
      </c>
      <c r="K50" s="352" t="s">
        <v>706</v>
      </c>
      <c r="L50" s="352" t="s">
        <v>575</v>
      </c>
      <c r="M50" s="363" t="s">
        <v>574</v>
      </c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1"/>
      <c r="Y50" s="361"/>
      <c r="Z50" s="361"/>
      <c r="AA50" s="361"/>
      <c r="AB50" s="361"/>
      <c r="AC50" s="361"/>
      <c r="AD50" s="361"/>
      <c r="AE50" s="362"/>
      <c r="AF50" s="85" t="s">
        <v>3</v>
      </c>
      <c r="AG50" s="67"/>
      <c r="AH50" s="67"/>
      <c r="AI50" s="67"/>
      <c r="AJ50" s="418" t="s">
        <v>727</v>
      </c>
      <c r="AK50" s="332" t="s">
        <v>572</v>
      </c>
      <c r="AL50" s="25"/>
      <c r="AN50"/>
      <c r="AO50"/>
      <c r="AP50"/>
      <c r="BB50" s="30"/>
      <c r="BD50"/>
      <c r="BF50" s="48"/>
      <c r="BH50" s="1"/>
      <c r="BJ50" s="372">
        <v>75.841997005377962</v>
      </c>
      <c r="BO50"/>
      <c r="BQ50"/>
    </row>
    <row r="51" spans="1:74" ht="36.950000000000003" hidden="1" customHeight="1">
      <c r="A51" s="74"/>
      <c r="B51" s="115"/>
      <c r="C51" s="354"/>
      <c r="D51" s="117"/>
      <c r="E51" s="276"/>
      <c r="F51" s="276"/>
      <c r="G51" s="118"/>
      <c r="H51" s="119"/>
      <c r="I51" s="343" t="s">
        <v>29</v>
      </c>
      <c r="J51" s="330"/>
      <c r="K51" s="176"/>
      <c r="L51" s="176"/>
      <c r="M51" s="437" t="s">
        <v>576</v>
      </c>
      <c r="N51" s="438"/>
      <c r="O51" s="432" t="s">
        <v>751</v>
      </c>
      <c r="P51" s="433"/>
      <c r="Q51" s="446"/>
      <c r="R51" s="488"/>
      <c r="S51" s="437" t="s">
        <v>577</v>
      </c>
      <c r="T51" s="440"/>
      <c r="U51" s="441"/>
      <c r="V51" s="441"/>
      <c r="W51" s="329" t="s">
        <v>578</v>
      </c>
      <c r="X51" s="329" t="s">
        <v>579</v>
      </c>
      <c r="Y51" s="336" t="s">
        <v>580</v>
      </c>
      <c r="Z51" s="86" t="s">
        <v>52</v>
      </c>
      <c r="AA51" s="197" t="s">
        <v>46</v>
      </c>
      <c r="AB51" s="197"/>
      <c r="AC51" s="86" t="s">
        <v>14</v>
      </c>
      <c r="AD51" s="197" t="s">
        <v>367</v>
      </c>
      <c r="AE51" s="68" t="s">
        <v>15</v>
      </c>
      <c r="AF51" s="121" t="s">
        <v>9</v>
      </c>
      <c r="AG51" s="392" t="s">
        <v>707</v>
      </c>
      <c r="AH51" s="332" t="s">
        <v>728</v>
      </c>
      <c r="AI51" s="357" t="s">
        <v>584</v>
      </c>
      <c r="AJ51" s="123" t="s">
        <v>33</v>
      </c>
      <c r="AK51" s="124" t="s">
        <v>34</v>
      </c>
      <c r="AL51" s="26"/>
      <c r="AN51"/>
      <c r="AO51"/>
      <c r="AP51"/>
      <c r="BB51" s="30"/>
      <c r="BD51"/>
      <c r="BF51" s="48"/>
      <c r="BH51" s="1"/>
      <c r="BJ51" s="372">
        <v>65.122447528124624</v>
      </c>
      <c r="BO51"/>
      <c r="BQ51"/>
    </row>
    <row r="52" spans="1:74" ht="36.950000000000003" hidden="1" customHeight="1">
      <c r="A52" s="74"/>
      <c r="B52" s="115"/>
      <c r="C52" s="116"/>
      <c r="D52" s="117"/>
      <c r="E52" s="276"/>
      <c r="F52" s="276"/>
      <c r="G52" s="118"/>
      <c r="H52" s="277"/>
      <c r="I52" s="331" t="s">
        <v>573</v>
      </c>
      <c r="J52" s="126" t="s">
        <v>38</v>
      </c>
      <c r="K52" s="127" t="s">
        <v>189</v>
      </c>
      <c r="L52" s="127" t="s">
        <v>83</v>
      </c>
      <c r="M52" s="206" t="s">
        <v>35</v>
      </c>
      <c r="N52" s="277" t="s">
        <v>6</v>
      </c>
      <c r="O52" s="428" t="s">
        <v>7</v>
      </c>
      <c r="P52" s="429" t="s">
        <v>7</v>
      </c>
      <c r="Q52" s="431" t="s">
        <v>581</v>
      </c>
      <c r="R52" s="431"/>
      <c r="S52" s="336" t="s">
        <v>582</v>
      </c>
      <c r="T52" s="336" t="s">
        <v>582</v>
      </c>
      <c r="U52" s="331" t="s">
        <v>581</v>
      </c>
      <c r="V52" s="498"/>
      <c r="W52" s="338" t="s">
        <v>81</v>
      </c>
      <c r="X52" s="339" t="s">
        <v>48</v>
      </c>
      <c r="Y52" s="399" t="s">
        <v>526</v>
      </c>
      <c r="Z52" s="340" t="s">
        <v>527</v>
      </c>
      <c r="AA52" s="399" t="s">
        <v>473</v>
      </c>
      <c r="AB52" s="540"/>
      <c r="AC52" s="340" t="s">
        <v>30</v>
      </c>
      <c r="AD52" s="341" t="s">
        <v>665</v>
      </c>
      <c r="AE52" s="342" t="s">
        <v>31</v>
      </c>
      <c r="AF52" s="339" t="s">
        <v>32</v>
      </c>
      <c r="AG52" s="393" t="s">
        <v>708</v>
      </c>
      <c r="AH52" s="340" t="s">
        <v>39</v>
      </c>
      <c r="AI52" s="198" t="s">
        <v>84</v>
      </c>
      <c r="AJ52" s="128"/>
      <c r="AK52" s="129"/>
      <c r="AL52" s="26"/>
      <c r="AN52"/>
      <c r="AO52"/>
      <c r="AP52"/>
      <c r="BB52" s="30"/>
      <c r="BD52"/>
      <c r="BF52" s="48"/>
      <c r="BH52" s="1"/>
      <c r="BJ52" s="372">
        <v>71.768070997423436</v>
      </c>
      <c r="BO52"/>
      <c r="BQ52"/>
    </row>
    <row r="53" spans="1:74" ht="28.5" hidden="1" customHeight="1" thickBot="1">
      <c r="A53" s="74"/>
      <c r="B53" s="115"/>
      <c r="C53" s="116"/>
      <c r="D53" s="117"/>
      <c r="E53" s="276"/>
      <c r="F53" s="130"/>
      <c r="G53" s="118"/>
      <c r="H53" s="276"/>
      <c r="I53" s="131"/>
      <c r="J53" s="126"/>
      <c r="K53" s="127"/>
      <c r="L53" s="127"/>
      <c r="M53" s="207"/>
      <c r="N53" s="276"/>
      <c r="O53" s="209"/>
      <c r="P53" s="209"/>
      <c r="Q53" s="276"/>
      <c r="R53" s="276"/>
      <c r="S53" s="430"/>
      <c r="T53" s="430"/>
      <c r="U53" s="276"/>
      <c r="V53" s="499"/>
      <c r="W53" s="70"/>
      <c r="X53" s="87"/>
      <c r="Y53" s="278"/>
      <c r="Z53" s="278"/>
      <c r="AA53" s="198" t="s">
        <v>47</v>
      </c>
      <c r="AB53" s="211"/>
      <c r="AC53" s="278"/>
      <c r="AD53" s="229"/>
      <c r="AE53" s="129"/>
      <c r="AF53" s="87"/>
      <c r="AG53" s="400"/>
      <c r="AH53" s="278"/>
      <c r="AI53" s="211"/>
      <c r="AJ53" s="128"/>
      <c r="AK53" s="129"/>
      <c r="AL53" s="26"/>
      <c r="AN53"/>
      <c r="AO53"/>
      <c r="AP53"/>
      <c r="BB53" s="30"/>
      <c r="BD53"/>
      <c r="BF53" s="48"/>
      <c r="BH53" s="1"/>
      <c r="BJ53" s="372">
        <v>73.821324056094284</v>
      </c>
      <c r="BO53"/>
      <c r="BQ53"/>
    </row>
    <row r="54" spans="1:74" s="17" customFormat="1" ht="49.5" hidden="1" customHeight="1" thickBot="1">
      <c r="A54" s="333" t="s">
        <v>24</v>
      </c>
      <c r="B54" s="133" t="s">
        <v>25</v>
      </c>
      <c r="C54" s="334" t="s">
        <v>68</v>
      </c>
      <c r="D54" s="134" t="s">
        <v>26</v>
      </c>
      <c r="E54" s="335" t="s">
        <v>27</v>
      </c>
      <c r="F54" s="136" t="s">
        <v>36</v>
      </c>
      <c r="G54" s="137" t="s">
        <v>37</v>
      </c>
      <c r="H54" s="138" t="s">
        <v>528</v>
      </c>
      <c r="I54" s="139" t="s">
        <v>1</v>
      </c>
      <c r="J54" s="126"/>
      <c r="K54" s="127"/>
      <c r="L54" s="127"/>
      <c r="M54" s="208" t="s">
        <v>5</v>
      </c>
      <c r="N54" s="77" t="s">
        <v>82</v>
      </c>
      <c r="O54" s="426" t="s">
        <v>749</v>
      </c>
      <c r="P54" s="426" t="s">
        <v>750</v>
      </c>
      <c r="Q54" s="337" t="s">
        <v>10</v>
      </c>
      <c r="R54" s="337"/>
      <c r="S54" s="425" t="s">
        <v>747</v>
      </c>
      <c r="T54" s="425" t="s">
        <v>748</v>
      </c>
      <c r="U54" s="337" t="s">
        <v>13</v>
      </c>
      <c r="V54" s="500"/>
      <c r="W54" s="70"/>
      <c r="X54" s="87"/>
      <c r="Y54" s="278"/>
      <c r="Z54" s="278"/>
      <c r="AA54" s="228" t="s">
        <v>404</v>
      </c>
      <c r="AB54" s="228"/>
      <c r="AC54" s="278"/>
      <c r="AD54" s="115"/>
      <c r="AE54" s="129"/>
      <c r="AF54" s="87"/>
      <c r="AG54" s="400"/>
      <c r="AH54" s="278"/>
      <c r="AI54" s="211"/>
      <c r="AJ54" s="128"/>
      <c r="AK54" s="129"/>
      <c r="AL54" s="26"/>
      <c r="AM54" s="2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 s="30"/>
      <c r="BF54" s="553"/>
      <c r="BG54"/>
      <c r="BH54" s="1"/>
      <c r="BJ54" s="372"/>
    </row>
    <row r="55" spans="1:74" s="17" customFormat="1" ht="18.75" hidden="1" customHeight="1" thickBot="1">
      <c r="A55" s="140"/>
      <c r="B55" s="141"/>
      <c r="C55" s="142"/>
      <c r="D55" s="143"/>
      <c r="E55" s="181"/>
      <c r="F55" s="144" t="s">
        <v>28</v>
      </c>
      <c r="G55" s="145"/>
      <c r="H55" s="146"/>
      <c r="I55" s="147"/>
      <c r="J55" s="148"/>
      <c r="K55" s="149"/>
      <c r="L55" s="149"/>
      <c r="M55" s="78"/>
      <c r="N55" s="79"/>
      <c r="O55" s="427"/>
      <c r="P55" s="210"/>
      <c r="Q55" s="279"/>
      <c r="R55" s="279"/>
      <c r="S55" s="212"/>
      <c r="T55" s="212"/>
      <c r="U55" s="279"/>
      <c r="V55" s="501"/>
      <c r="W55" s="71"/>
      <c r="X55" s="88"/>
      <c r="Y55" s="279"/>
      <c r="Z55" s="279"/>
      <c r="AA55" s="279"/>
      <c r="AB55" s="279"/>
      <c r="AC55" s="279"/>
      <c r="AD55" s="279"/>
      <c r="AE55" s="150"/>
      <c r="AF55" s="88"/>
      <c r="AG55" s="401"/>
      <c r="AH55" s="279"/>
      <c r="AI55" s="212"/>
      <c r="AJ55" s="151"/>
      <c r="AK55" s="150"/>
      <c r="AL55" s="26"/>
      <c r="AM55" s="2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 s="30"/>
      <c r="BF55" s="553"/>
      <c r="BG55"/>
      <c r="BH55" s="1"/>
      <c r="BJ55" s="372"/>
    </row>
    <row r="56" spans="1:74" s="17" customFormat="1" ht="30" hidden="1" customHeight="1">
      <c r="A56" s="292">
        <v>1</v>
      </c>
      <c r="B56" s="294">
        <v>2</v>
      </c>
      <c r="C56" s="294">
        <v>3</v>
      </c>
      <c r="D56" s="294">
        <v>4</v>
      </c>
      <c r="E56" s="294">
        <v>5</v>
      </c>
      <c r="F56" s="294">
        <v>6</v>
      </c>
      <c r="G56" s="294">
        <v>7</v>
      </c>
      <c r="H56" s="294">
        <v>8</v>
      </c>
      <c r="I56" s="294">
        <v>9</v>
      </c>
      <c r="J56" s="294">
        <v>10</v>
      </c>
      <c r="K56" s="294">
        <v>11</v>
      </c>
      <c r="L56" s="294">
        <v>12</v>
      </c>
      <c r="M56" s="294">
        <v>13</v>
      </c>
      <c r="N56" s="294">
        <v>14</v>
      </c>
      <c r="O56" s="294">
        <v>15</v>
      </c>
      <c r="P56" s="294"/>
      <c r="Q56" s="294">
        <v>16</v>
      </c>
      <c r="R56" s="294"/>
      <c r="S56" s="294">
        <v>17</v>
      </c>
      <c r="T56" s="294"/>
      <c r="U56" s="294">
        <v>18</v>
      </c>
      <c r="V56" s="294"/>
      <c r="W56" s="294">
        <v>19</v>
      </c>
      <c r="X56" s="294">
        <v>20</v>
      </c>
      <c r="Y56" s="294">
        <v>21</v>
      </c>
      <c r="Z56" s="294">
        <v>22</v>
      </c>
      <c r="AA56" s="294">
        <v>23</v>
      </c>
      <c r="AB56" s="294"/>
      <c r="AC56" s="294">
        <v>24</v>
      </c>
      <c r="AD56" s="294">
        <v>25</v>
      </c>
      <c r="AE56" s="294">
        <v>26</v>
      </c>
      <c r="AF56" s="294">
        <v>27</v>
      </c>
      <c r="AG56" s="294"/>
      <c r="AH56" s="294">
        <v>28</v>
      </c>
      <c r="AI56" s="294">
        <v>29</v>
      </c>
      <c r="AJ56" s="294">
        <v>31</v>
      </c>
      <c r="AK56" s="294">
        <v>32</v>
      </c>
      <c r="AL56" s="27"/>
      <c r="AM56" s="2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 s="30"/>
      <c r="BF56" s="553"/>
      <c r="BG56"/>
      <c r="BH56" s="1"/>
      <c r="BJ56" s="372"/>
    </row>
    <row r="57" spans="1:74" s="231" customFormat="1" ht="114" customHeight="1">
      <c r="A57" s="512">
        <v>12</v>
      </c>
      <c r="B57" s="65" t="s">
        <v>162</v>
      </c>
      <c r="C57" s="204" t="s">
        <v>70</v>
      </c>
      <c r="D57" s="378" t="s">
        <v>282</v>
      </c>
      <c r="E57" s="378" t="s">
        <v>585</v>
      </c>
      <c r="F57" s="382">
        <v>41808</v>
      </c>
      <c r="G57" s="373" t="s">
        <v>661</v>
      </c>
      <c r="H57" s="65" t="s">
        <v>184</v>
      </c>
      <c r="I57" s="521">
        <v>1</v>
      </c>
      <c r="J57" s="90">
        <v>220</v>
      </c>
      <c r="K57" s="241">
        <v>130</v>
      </c>
      <c r="L57" s="403">
        <v>0</v>
      </c>
      <c r="M57" s="396">
        <v>22.5</v>
      </c>
      <c r="N57" s="396">
        <v>3.5</v>
      </c>
      <c r="O57" s="396">
        <v>36</v>
      </c>
      <c r="P57" s="396">
        <v>20</v>
      </c>
      <c r="Q57" s="264"/>
      <c r="R57" s="264"/>
      <c r="S57" s="404">
        <v>57.11538461538462</v>
      </c>
      <c r="T57" s="404">
        <v>42.307692307692307</v>
      </c>
      <c r="U57" s="265">
        <v>0</v>
      </c>
      <c r="V57" s="265">
        <v>0</v>
      </c>
      <c r="W57" s="266">
        <v>24</v>
      </c>
      <c r="X57" s="405">
        <v>10</v>
      </c>
      <c r="Y57" s="406">
        <v>10</v>
      </c>
      <c r="Z57" s="272">
        <v>7</v>
      </c>
      <c r="AA57" s="272">
        <v>0</v>
      </c>
      <c r="AB57" s="272"/>
      <c r="AC57" s="267">
        <v>0</v>
      </c>
      <c r="AD57" s="267">
        <v>5</v>
      </c>
      <c r="AE57" s="266">
        <v>505.42307692307696</v>
      </c>
      <c r="AF57" s="407">
        <v>0</v>
      </c>
      <c r="AG57" s="408">
        <v>5.8181818181818183</v>
      </c>
      <c r="AH57" s="409">
        <v>5.1998055420515312</v>
      </c>
      <c r="AI57" s="462">
        <v>242.44230769230774</v>
      </c>
      <c r="AJ57" s="410">
        <v>251.96278187053588</v>
      </c>
      <c r="AK57" s="268"/>
      <c r="AL57" s="290">
        <v>1.5</v>
      </c>
      <c r="AM57" s="463">
        <v>0</v>
      </c>
      <c r="AN57" s="463">
        <v>2</v>
      </c>
      <c r="AO57" s="463">
        <v>0</v>
      </c>
      <c r="AP57" s="36" t="s">
        <v>162</v>
      </c>
      <c r="AQ57" s="66">
        <v>251</v>
      </c>
      <c r="AR57" s="37">
        <v>4000</v>
      </c>
      <c r="AS57" s="315">
        <v>2</v>
      </c>
      <c r="AT57" s="315">
        <v>1</v>
      </c>
      <c r="AU57" s="315">
        <v>0</v>
      </c>
      <c r="AV57" s="315">
        <v>0</v>
      </c>
      <c r="AW57" s="315">
        <v>0</v>
      </c>
      <c r="AX57" s="315">
        <v>1</v>
      </c>
      <c r="AY57" s="316">
        <v>4</v>
      </c>
      <c r="AZ57" s="316">
        <v>0</v>
      </c>
      <c r="BA57" s="316">
        <v>0</v>
      </c>
      <c r="BB57" s="30" t="s">
        <v>162</v>
      </c>
      <c r="BC57" s="30">
        <v>0</v>
      </c>
      <c r="BD57" s="327">
        <v>130</v>
      </c>
      <c r="BE57" t="s">
        <v>140</v>
      </c>
      <c r="BF57" s="48">
        <v>0</v>
      </c>
      <c r="BG57" s="48">
        <v>0</v>
      </c>
      <c r="BH57" s="511"/>
      <c r="BI57" s="48"/>
      <c r="BJ57" s="372"/>
      <c r="BK57" s="9"/>
      <c r="BL57" s="81">
        <f t="shared" ref="BL57:BL62" si="12">M57+AL57+AM57+AN57</f>
        <v>26</v>
      </c>
      <c r="BM57" s="30">
        <f t="shared" ref="BM57:BM62" si="13">BL57+AO57</f>
        <v>26</v>
      </c>
      <c r="BN57" s="230"/>
      <c r="BO57" s="193">
        <f t="shared" ref="BO57:BO62" si="14">AJ57+AI57+AG57+AH57</f>
        <v>505.42307692307696</v>
      </c>
      <c r="BP57" s="193">
        <v>479.05638129672457</v>
      </c>
      <c r="BQ57" s="193"/>
      <c r="BR57" s="30"/>
      <c r="BS57" s="33">
        <f t="shared" ref="BS57:BS66" si="15">BO57-W57-Z57-AA57</f>
        <v>474.42307692307696</v>
      </c>
      <c r="BT57" s="226" t="e">
        <f t="shared" ref="BT57:BT62" si="16">INT(YEARFRAC(F57,$BU$11))</f>
        <v>#REF!</v>
      </c>
      <c r="BV57" s="365"/>
    </row>
    <row r="58" spans="1:74" s="231" customFormat="1" ht="114" customHeight="1">
      <c r="A58" s="512">
        <f>A57+1</f>
        <v>13</v>
      </c>
      <c r="B58" s="65" t="s">
        <v>200</v>
      </c>
      <c r="C58" s="204" t="s">
        <v>143</v>
      </c>
      <c r="D58" s="378" t="s">
        <v>278</v>
      </c>
      <c r="E58" s="378" t="s">
        <v>585</v>
      </c>
      <c r="F58" s="382">
        <v>41712</v>
      </c>
      <c r="G58" s="373" t="s">
        <v>662</v>
      </c>
      <c r="H58" s="65" t="s">
        <v>202</v>
      </c>
      <c r="I58" s="521"/>
      <c r="J58" s="90">
        <v>200</v>
      </c>
      <c r="K58" s="241">
        <v>110</v>
      </c>
      <c r="L58" s="403">
        <v>0</v>
      </c>
      <c r="M58" s="396">
        <v>24</v>
      </c>
      <c r="N58" s="396">
        <v>2</v>
      </c>
      <c r="O58" s="396">
        <v>34</v>
      </c>
      <c r="P58" s="396">
        <v>0</v>
      </c>
      <c r="Q58" s="264"/>
      <c r="R58" s="264"/>
      <c r="S58" s="404">
        <v>49.03846153846154</v>
      </c>
      <c r="T58" s="404">
        <v>0</v>
      </c>
      <c r="U58" s="265">
        <v>0</v>
      </c>
      <c r="V58" s="265">
        <v>0</v>
      </c>
      <c r="W58" s="266">
        <v>8.5</v>
      </c>
      <c r="X58" s="405">
        <v>10</v>
      </c>
      <c r="Y58" s="406">
        <v>10</v>
      </c>
      <c r="Z58" s="272">
        <v>7</v>
      </c>
      <c r="AA58" s="272">
        <v>0</v>
      </c>
      <c r="AB58" s="272"/>
      <c r="AC58" s="267">
        <v>0</v>
      </c>
      <c r="AD58" s="267">
        <v>0</v>
      </c>
      <c r="AE58" s="266">
        <v>394.53846153846155</v>
      </c>
      <c r="AF58" s="407">
        <v>0</v>
      </c>
      <c r="AG58" s="408">
        <v>5.8181818181818183</v>
      </c>
      <c r="AH58" s="409">
        <v>0.43048128342245989</v>
      </c>
      <c r="AI58" s="462">
        <v>182.07692307692309</v>
      </c>
      <c r="AJ58" s="410">
        <v>206.21287535993417</v>
      </c>
      <c r="AK58" s="268"/>
      <c r="AL58" s="290">
        <v>0</v>
      </c>
      <c r="AM58" s="463">
        <v>0</v>
      </c>
      <c r="AN58" s="463">
        <v>2</v>
      </c>
      <c r="AO58" s="463">
        <v>0</v>
      </c>
      <c r="AP58" s="36" t="s">
        <v>200</v>
      </c>
      <c r="AQ58" s="66">
        <v>206</v>
      </c>
      <c r="AR58" s="37">
        <v>900</v>
      </c>
      <c r="AS58" s="315">
        <v>2</v>
      </c>
      <c r="AT58" s="315">
        <v>0</v>
      </c>
      <c r="AU58" s="315">
        <v>0</v>
      </c>
      <c r="AV58" s="315">
        <v>0</v>
      </c>
      <c r="AW58" s="315">
        <v>1</v>
      </c>
      <c r="AX58" s="315">
        <v>1</v>
      </c>
      <c r="AY58" s="316">
        <v>0</v>
      </c>
      <c r="AZ58" s="316">
        <v>1</v>
      </c>
      <c r="BA58" s="316">
        <v>4</v>
      </c>
      <c r="BB58" s="30" t="s">
        <v>200</v>
      </c>
      <c r="BC58" s="30">
        <v>0</v>
      </c>
      <c r="BD58" s="327">
        <v>110</v>
      </c>
      <c r="BE58" t="s">
        <v>139</v>
      </c>
      <c r="BF58" s="48">
        <v>0</v>
      </c>
      <c r="BG58" s="48">
        <v>0</v>
      </c>
      <c r="BH58" s="511"/>
      <c r="BI58" s="48"/>
      <c r="BJ58" s="372"/>
      <c r="BK58" s="9"/>
      <c r="BL58" s="81">
        <f t="shared" si="12"/>
        <v>26</v>
      </c>
      <c r="BM58" s="30">
        <f t="shared" si="13"/>
        <v>26</v>
      </c>
      <c r="BN58" s="230"/>
      <c r="BO58" s="193">
        <f t="shared" si="14"/>
        <v>394.53846153846155</v>
      </c>
      <c r="BP58" s="193">
        <v>390.81297829363871</v>
      </c>
      <c r="BQ58" s="193"/>
      <c r="BR58" s="30"/>
      <c r="BS58" s="33">
        <f t="shared" si="15"/>
        <v>379.03846153846155</v>
      </c>
      <c r="BT58" s="226" t="e">
        <f t="shared" si="16"/>
        <v>#REF!</v>
      </c>
      <c r="BV58" s="365"/>
    </row>
    <row r="59" spans="1:74" ht="114" customHeight="1">
      <c r="A59" s="512">
        <f t="shared" ref="A59:A66" si="17">A58+1</f>
        <v>14</v>
      </c>
      <c r="B59" s="289" t="s">
        <v>201</v>
      </c>
      <c r="C59" s="470" t="s">
        <v>143</v>
      </c>
      <c r="D59" s="471" t="s">
        <v>279</v>
      </c>
      <c r="E59" s="471" t="s">
        <v>585</v>
      </c>
      <c r="F59" s="472">
        <v>41771</v>
      </c>
      <c r="G59" s="473" t="s">
        <v>662</v>
      </c>
      <c r="H59" s="289" t="s">
        <v>202</v>
      </c>
      <c r="I59" s="521"/>
      <c r="J59" s="288">
        <v>250</v>
      </c>
      <c r="K59" s="542">
        <v>1740</v>
      </c>
      <c r="L59" s="403">
        <v>0</v>
      </c>
      <c r="M59" s="396">
        <v>24</v>
      </c>
      <c r="N59" s="396">
        <v>2</v>
      </c>
      <c r="O59" s="396">
        <v>0</v>
      </c>
      <c r="P59" s="396">
        <v>0</v>
      </c>
      <c r="Q59" s="264"/>
      <c r="R59" s="264"/>
      <c r="S59" s="404">
        <v>0</v>
      </c>
      <c r="T59" s="404">
        <v>0</v>
      </c>
      <c r="U59" s="265">
        <v>0</v>
      </c>
      <c r="V59" s="265">
        <v>0</v>
      </c>
      <c r="W59" s="266">
        <v>0</v>
      </c>
      <c r="X59" s="405">
        <v>10</v>
      </c>
      <c r="Y59" s="406">
        <v>10</v>
      </c>
      <c r="Z59" s="272">
        <v>7</v>
      </c>
      <c r="AA59" s="272">
        <v>0</v>
      </c>
      <c r="AB59" s="272"/>
      <c r="AC59" s="267">
        <v>0</v>
      </c>
      <c r="AD59" s="267">
        <v>0</v>
      </c>
      <c r="AE59" s="266">
        <v>2017</v>
      </c>
      <c r="AF59" s="407">
        <v>0</v>
      </c>
      <c r="AG59" s="408">
        <v>5.8181818181818183</v>
      </c>
      <c r="AH59" s="409">
        <v>157.88040836169179</v>
      </c>
      <c r="AI59" s="462">
        <v>400</v>
      </c>
      <c r="AJ59" s="550">
        <v>1453.3014098201265</v>
      </c>
      <c r="AK59" s="268"/>
      <c r="AL59" s="290">
        <v>0</v>
      </c>
      <c r="AM59" s="463">
        <v>0</v>
      </c>
      <c r="AN59" s="463">
        <v>2</v>
      </c>
      <c r="AO59" s="463">
        <v>0</v>
      </c>
      <c r="AP59" s="36" t="s">
        <v>201</v>
      </c>
      <c r="AQ59" s="66">
        <v>1453</v>
      </c>
      <c r="AR59" s="37">
        <v>1200</v>
      </c>
      <c r="AS59" s="315">
        <v>14</v>
      </c>
      <c r="AT59" s="315">
        <v>1</v>
      </c>
      <c r="AU59" s="315">
        <v>0</v>
      </c>
      <c r="AV59" s="315">
        <v>0</v>
      </c>
      <c r="AW59" s="315">
        <v>0</v>
      </c>
      <c r="AX59" s="315">
        <v>3</v>
      </c>
      <c r="AY59" s="316">
        <v>1</v>
      </c>
      <c r="AZ59" s="316">
        <v>0</v>
      </c>
      <c r="BA59" s="316">
        <v>2</v>
      </c>
      <c r="BB59" s="30" t="s">
        <v>201</v>
      </c>
      <c r="BC59" s="30">
        <v>0</v>
      </c>
      <c r="BD59" s="327">
        <v>720</v>
      </c>
      <c r="BE59" t="s">
        <v>139</v>
      </c>
      <c r="BF59" s="48">
        <v>0</v>
      </c>
      <c r="BG59" s="48">
        <v>0</v>
      </c>
      <c r="BH59" s="511"/>
      <c r="BI59" s="48"/>
      <c r="BJ59" s="372"/>
      <c r="BK59" s="9"/>
      <c r="BL59" s="81">
        <f t="shared" si="12"/>
        <v>26</v>
      </c>
      <c r="BM59" s="30">
        <f t="shared" si="13"/>
        <v>26</v>
      </c>
      <c r="BN59" s="230"/>
      <c r="BO59" s="193">
        <f t="shared" si="14"/>
        <v>2017</v>
      </c>
      <c r="BP59" s="193">
        <v>941.06769193184493</v>
      </c>
      <c r="BQ59" s="193"/>
      <c r="BR59" s="30"/>
      <c r="BS59" s="33">
        <f t="shared" si="15"/>
        <v>2010</v>
      </c>
      <c r="BT59" s="226" t="e">
        <f t="shared" si="16"/>
        <v>#REF!</v>
      </c>
      <c r="BV59" s="365"/>
    </row>
    <row r="60" spans="1:74" s="231" customFormat="1" ht="114" customHeight="1">
      <c r="A60" s="512">
        <f t="shared" si="17"/>
        <v>15</v>
      </c>
      <c r="B60" s="65" t="s">
        <v>67</v>
      </c>
      <c r="C60" s="204" t="s">
        <v>143</v>
      </c>
      <c r="D60" s="378" t="s">
        <v>280</v>
      </c>
      <c r="E60" s="378" t="s">
        <v>585</v>
      </c>
      <c r="F60" s="382">
        <v>41918</v>
      </c>
      <c r="G60" s="373" t="s">
        <v>662</v>
      </c>
      <c r="H60" s="65" t="s">
        <v>202</v>
      </c>
      <c r="I60" s="521"/>
      <c r="J60" s="90">
        <v>200</v>
      </c>
      <c r="K60" s="241">
        <v>185</v>
      </c>
      <c r="L60" s="403">
        <v>0</v>
      </c>
      <c r="M60" s="396">
        <v>23</v>
      </c>
      <c r="N60" s="396">
        <v>3</v>
      </c>
      <c r="O60" s="396">
        <v>34</v>
      </c>
      <c r="P60" s="396">
        <v>0</v>
      </c>
      <c r="Q60" s="264"/>
      <c r="R60" s="264"/>
      <c r="S60" s="404">
        <v>49.03846153846154</v>
      </c>
      <c r="T60" s="404">
        <v>0</v>
      </c>
      <c r="U60" s="265">
        <v>0</v>
      </c>
      <c r="V60" s="265">
        <v>0</v>
      </c>
      <c r="W60" s="266">
        <v>8.5</v>
      </c>
      <c r="X60" s="405">
        <v>10</v>
      </c>
      <c r="Y60" s="406">
        <v>10</v>
      </c>
      <c r="Z60" s="272">
        <v>7</v>
      </c>
      <c r="AA60" s="272">
        <v>0</v>
      </c>
      <c r="AB60" s="272"/>
      <c r="AC60" s="267">
        <v>0</v>
      </c>
      <c r="AD60" s="267">
        <v>0</v>
      </c>
      <c r="AE60" s="266">
        <v>469.53846153846155</v>
      </c>
      <c r="AF60" s="407">
        <v>0</v>
      </c>
      <c r="AG60" s="408">
        <v>5.8181818181818183</v>
      </c>
      <c r="AH60" s="409">
        <v>4.1806028196402529</v>
      </c>
      <c r="AI60" s="462">
        <v>197.96153846153845</v>
      </c>
      <c r="AJ60" s="410">
        <v>261.57813843910105</v>
      </c>
      <c r="AK60" s="268"/>
      <c r="AL60" s="290">
        <v>1</v>
      </c>
      <c r="AM60" s="463">
        <v>0</v>
      </c>
      <c r="AN60" s="463">
        <v>2</v>
      </c>
      <c r="AO60" s="463">
        <v>0</v>
      </c>
      <c r="AP60" s="36" t="s">
        <v>67</v>
      </c>
      <c r="AQ60" s="66">
        <v>261</v>
      </c>
      <c r="AR60" s="37">
        <v>2400</v>
      </c>
      <c r="AS60" s="315">
        <v>2</v>
      </c>
      <c r="AT60" s="315">
        <v>1</v>
      </c>
      <c r="AU60" s="315">
        <v>0</v>
      </c>
      <c r="AV60" s="315">
        <v>1</v>
      </c>
      <c r="AW60" s="315">
        <v>0</v>
      </c>
      <c r="AX60" s="315">
        <v>1</v>
      </c>
      <c r="AY60" s="316">
        <v>2</v>
      </c>
      <c r="AZ60" s="316">
        <v>0</v>
      </c>
      <c r="BA60" s="316">
        <v>4</v>
      </c>
      <c r="BB60" s="30" t="s">
        <v>67</v>
      </c>
      <c r="BC60" s="30">
        <v>0</v>
      </c>
      <c r="BD60" s="327">
        <v>185</v>
      </c>
      <c r="BE60" t="s">
        <v>139</v>
      </c>
      <c r="BF60" s="48">
        <v>0</v>
      </c>
      <c r="BG60" s="48">
        <v>0</v>
      </c>
      <c r="BH60" s="511"/>
      <c r="BI60" s="48"/>
      <c r="BJ60" s="372"/>
      <c r="BK60" s="9"/>
      <c r="BL60" s="81">
        <f t="shared" si="12"/>
        <v>26</v>
      </c>
      <c r="BM60" s="30">
        <f t="shared" si="13"/>
        <v>26</v>
      </c>
      <c r="BN60" s="230"/>
      <c r="BO60" s="193">
        <f t="shared" si="14"/>
        <v>469.53846153846155</v>
      </c>
      <c r="BP60" s="193">
        <v>415.62400535802226</v>
      </c>
      <c r="BQ60" s="193"/>
      <c r="BR60" s="30"/>
      <c r="BS60" s="33">
        <f t="shared" si="15"/>
        <v>454.03846153846155</v>
      </c>
      <c r="BT60" s="226" t="e">
        <f t="shared" si="16"/>
        <v>#REF!</v>
      </c>
      <c r="BV60" s="365"/>
    </row>
    <row r="61" spans="1:74" s="231" customFormat="1" ht="114" customHeight="1">
      <c r="A61" s="512">
        <f t="shared" si="17"/>
        <v>16</v>
      </c>
      <c r="B61" s="65" t="s">
        <v>51</v>
      </c>
      <c r="C61" s="204" t="s">
        <v>70</v>
      </c>
      <c r="D61" s="378" t="s">
        <v>286</v>
      </c>
      <c r="E61" s="378" t="s">
        <v>585</v>
      </c>
      <c r="F61" s="382">
        <v>41143</v>
      </c>
      <c r="G61" s="373" t="s">
        <v>661</v>
      </c>
      <c r="H61" s="358" t="s">
        <v>187</v>
      </c>
      <c r="I61" s="521"/>
      <c r="J61" s="90">
        <v>300</v>
      </c>
      <c r="K61" s="241">
        <v>155</v>
      </c>
      <c r="L61" s="403">
        <v>0</v>
      </c>
      <c r="M61" s="396">
        <v>24</v>
      </c>
      <c r="N61" s="396">
        <v>2</v>
      </c>
      <c r="O61" s="396">
        <v>40</v>
      </c>
      <c r="P61" s="396">
        <v>24</v>
      </c>
      <c r="Q61" s="264"/>
      <c r="R61" s="264"/>
      <c r="S61" s="404">
        <v>86.538461538461533</v>
      </c>
      <c r="T61" s="404">
        <v>69.230769230769226</v>
      </c>
      <c r="U61" s="265">
        <v>0</v>
      </c>
      <c r="V61" s="265">
        <v>0</v>
      </c>
      <c r="W61" s="266">
        <v>28</v>
      </c>
      <c r="X61" s="405">
        <v>10</v>
      </c>
      <c r="Y61" s="406">
        <v>11</v>
      </c>
      <c r="Z61" s="272">
        <v>7</v>
      </c>
      <c r="AA61" s="272">
        <v>0</v>
      </c>
      <c r="AB61" s="272"/>
      <c r="AC61" s="267">
        <v>0</v>
      </c>
      <c r="AD61" s="267">
        <v>0</v>
      </c>
      <c r="AE61" s="266">
        <v>666.76923076923072</v>
      </c>
      <c r="AF61" s="407">
        <v>0</v>
      </c>
      <c r="AG61" s="408">
        <v>5.8181818181818183</v>
      </c>
      <c r="AH61" s="409">
        <v>20.05736509479825</v>
      </c>
      <c r="AI61" s="462">
        <v>333.92307692307691</v>
      </c>
      <c r="AJ61" s="410">
        <v>306.97060693317377</v>
      </c>
      <c r="AK61" s="268"/>
      <c r="AL61" s="290">
        <v>0</v>
      </c>
      <c r="AM61" s="463">
        <v>0</v>
      </c>
      <c r="AN61" s="463">
        <v>2</v>
      </c>
      <c r="AO61" s="463">
        <v>0</v>
      </c>
      <c r="AP61" s="36" t="s">
        <v>51</v>
      </c>
      <c r="AQ61" s="66">
        <v>306</v>
      </c>
      <c r="AR61" s="37">
        <v>4000</v>
      </c>
      <c r="AS61" s="315">
        <v>3</v>
      </c>
      <c r="AT61" s="315">
        <v>0</v>
      </c>
      <c r="AU61" s="315">
        <v>0</v>
      </c>
      <c r="AV61" s="315">
        <v>0</v>
      </c>
      <c r="AW61" s="315">
        <v>1</v>
      </c>
      <c r="AX61" s="315">
        <v>1</v>
      </c>
      <c r="AY61" s="316">
        <v>4</v>
      </c>
      <c r="AZ61" s="316">
        <v>0</v>
      </c>
      <c r="BA61" s="316">
        <v>0</v>
      </c>
      <c r="BB61" s="30" t="s">
        <v>51</v>
      </c>
      <c r="BC61" s="30">
        <v>0</v>
      </c>
      <c r="BD61" s="327">
        <v>155</v>
      </c>
      <c r="BE61" t="s">
        <v>140</v>
      </c>
      <c r="BF61" s="48">
        <v>0</v>
      </c>
      <c r="BG61" s="48">
        <v>0</v>
      </c>
      <c r="BH61" s="511"/>
      <c r="BI61" s="48"/>
      <c r="BJ61" s="372"/>
      <c r="BK61" s="9"/>
      <c r="BL61" s="81">
        <f t="shared" si="12"/>
        <v>26</v>
      </c>
      <c r="BM61" s="30">
        <f t="shared" si="13"/>
        <v>26</v>
      </c>
      <c r="BN61" s="230"/>
      <c r="BO61" s="193">
        <f t="shared" si="14"/>
        <v>666.76923076923072</v>
      </c>
      <c r="BP61" s="193">
        <v>629.93064606434996</v>
      </c>
      <c r="BQ61" s="193"/>
      <c r="BR61" s="30"/>
      <c r="BS61" s="33">
        <f t="shared" si="15"/>
        <v>631.76923076923072</v>
      </c>
      <c r="BT61" s="226" t="e">
        <f t="shared" si="16"/>
        <v>#REF!</v>
      </c>
      <c r="BV61" s="365"/>
    </row>
    <row r="62" spans="1:74" s="231" customFormat="1" ht="114" customHeight="1">
      <c r="A62" s="512">
        <f t="shared" si="17"/>
        <v>17</v>
      </c>
      <c r="B62" s="65" t="s">
        <v>168</v>
      </c>
      <c r="C62" s="204" t="s">
        <v>71</v>
      </c>
      <c r="D62" s="378" t="s">
        <v>287</v>
      </c>
      <c r="E62" s="378" t="s">
        <v>585</v>
      </c>
      <c r="F62" s="382">
        <v>41709</v>
      </c>
      <c r="G62" s="373" t="s">
        <v>663</v>
      </c>
      <c r="H62" s="358" t="s">
        <v>187</v>
      </c>
      <c r="I62" s="521"/>
      <c r="J62" s="90">
        <v>230</v>
      </c>
      <c r="K62" s="241">
        <v>50</v>
      </c>
      <c r="L62" s="403">
        <v>0</v>
      </c>
      <c r="M62" s="396">
        <v>20</v>
      </c>
      <c r="N62" s="396">
        <v>6</v>
      </c>
      <c r="O62" s="396">
        <v>34</v>
      </c>
      <c r="P62" s="396">
        <v>6</v>
      </c>
      <c r="Q62" s="264"/>
      <c r="R62" s="264"/>
      <c r="S62" s="404">
        <v>56.394230769230774</v>
      </c>
      <c r="T62" s="404">
        <v>13.26923076923077</v>
      </c>
      <c r="U62" s="265">
        <v>0</v>
      </c>
      <c r="V62" s="265">
        <v>0</v>
      </c>
      <c r="W62" s="266">
        <v>13</v>
      </c>
      <c r="X62" s="405">
        <v>8</v>
      </c>
      <c r="Y62" s="406">
        <v>10</v>
      </c>
      <c r="Z62" s="272">
        <v>7</v>
      </c>
      <c r="AA62" s="272">
        <v>0</v>
      </c>
      <c r="AB62" s="272"/>
      <c r="AC62" s="267">
        <v>0</v>
      </c>
      <c r="AD62" s="267">
        <v>0</v>
      </c>
      <c r="AE62" s="266">
        <v>387.66346153846155</v>
      </c>
      <c r="AF62" s="407">
        <v>8.8461538461538467</v>
      </c>
      <c r="AG62" s="408">
        <v>5.8181818181818183</v>
      </c>
      <c r="AH62" s="409">
        <v>0</v>
      </c>
      <c r="AI62" s="462">
        <v>182.38461538461542</v>
      </c>
      <c r="AJ62" s="410">
        <v>190.61451048951045</v>
      </c>
      <c r="AK62" s="268"/>
      <c r="AL62" s="290">
        <v>3</v>
      </c>
      <c r="AM62" s="463">
        <v>0</v>
      </c>
      <c r="AN62" s="463">
        <v>2</v>
      </c>
      <c r="AO62" s="463">
        <v>1</v>
      </c>
      <c r="AP62" s="36" t="s">
        <v>168</v>
      </c>
      <c r="AQ62" s="66">
        <v>190</v>
      </c>
      <c r="AR62" s="37">
        <v>2500</v>
      </c>
      <c r="AS62" s="315">
        <v>1</v>
      </c>
      <c r="AT62" s="315">
        <v>1</v>
      </c>
      <c r="AU62" s="315">
        <v>2</v>
      </c>
      <c r="AV62" s="315">
        <v>0</v>
      </c>
      <c r="AW62" s="315">
        <v>0</v>
      </c>
      <c r="AX62" s="315">
        <v>0</v>
      </c>
      <c r="AY62" s="316">
        <v>2</v>
      </c>
      <c r="AZ62" s="316">
        <v>1</v>
      </c>
      <c r="BA62" s="316">
        <v>0</v>
      </c>
      <c r="BB62" s="30" t="s">
        <v>168</v>
      </c>
      <c r="BC62" s="30">
        <v>0</v>
      </c>
      <c r="BD62" s="327">
        <v>50</v>
      </c>
      <c r="BE62" t="s">
        <v>140</v>
      </c>
      <c r="BF62" s="48">
        <v>0</v>
      </c>
      <c r="BG62" s="48">
        <v>0</v>
      </c>
      <c r="BH62" s="511"/>
      <c r="BI62" s="48"/>
      <c r="BJ62" s="372"/>
      <c r="BK62" s="9"/>
      <c r="BL62" s="81">
        <f t="shared" si="12"/>
        <v>25</v>
      </c>
      <c r="BM62" s="30">
        <f t="shared" si="13"/>
        <v>26</v>
      </c>
      <c r="BN62" s="230"/>
      <c r="BO62" s="193">
        <f t="shared" si="14"/>
        <v>378.81730769230768</v>
      </c>
      <c r="BP62" s="193">
        <v>372.0519023722739</v>
      </c>
      <c r="BQ62" s="193"/>
      <c r="BR62" s="30"/>
      <c r="BS62" s="33">
        <f t="shared" si="15"/>
        <v>358.81730769230768</v>
      </c>
      <c r="BT62" s="226" t="e">
        <f t="shared" si="16"/>
        <v>#REF!</v>
      </c>
      <c r="BV62" s="365"/>
    </row>
    <row r="63" spans="1:74" s="231" customFormat="1" ht="114" customHeight="1">
      <c r="A63" s="512">
        <f t="shared" si="17"/>
        <v>18</v>
      </c>
      <c r="B63" s="65" t="s">
        <v>701</v>
      </c>
      <c r="C63" s="223" t="s">
        <v>71</v>
      </c>
      <c r="D63" s="378" t="s">
        <v>702</v>
      </c>
      <c r="E63" s="378" t="s">
        <v>585</v>
      </c>
      <c r="F63" s="382">
        <v>44813</v>
      </c>
      <c r="G63" s="373" t="s">
        <v>663</v>
      </c>
      <c r="H63" s="358" t="s">
        <v>187</v>
      </c>
      <c r="I63" s="521"/>
      <c r="J63" s="90">
        <v>220</v>
      </c>
      <c r="K63" s="241">
        <v>0</v>
      </c>
      <c r="L63" s="403">
        <v>6.3667481891582538</v>
      </c>
      <c r="M63" s="396">
        <v>22</v>
      </c>
      <c r="N63" s="396">
        <v>4</v>
      </c>
      <c r="O63" s="396">
        <v>30</v>
      </c>
      <c r="P63" s="396">
        <v>12</v>
      </c>
      <c r="Q63" s="264"/>
      <c r="R63" s="264"/>
      <c r="S63" s="404">
        <v>47.596153846153854</v>
      </c>
      <c r="T63" s="404">
        <v>25.384615384615387</v>
      </c>
      <c r="U63" s="265">
        <v>0</v>
      </c>
      <c r="V63" s="265">
        <v>0</v>
      </c>
      <c r="W63" s="266">
        <v>16.5</v>
      </c>
      <c r="X63" s="405">
        <v>8</v>
      </c>
      <c r="Y63" s="406">
        <v>2</v>
      </c>
      <c r="Z63" s="272">
        <v>7</v>
      </c>
      <c r="AA63" s="272">
        <v>0</v>
      </c>
      <c r="AB63" s="272"/>
      <c r="AC63" s="267">
        <v>0</v>
      </c>
      <c r="AD63" s="267">
        <v>0</v>
      </c>
      <c r="AE63" s="266">
        <v>332.8475174199275</v>
      </c>
      <c r="AF63" s="407">
        <v>8.4615384615384617</v>
      </c>
      <c r="AG63" s="408">
        <v>5.8181818181818183</v>
      </c>
      <c r="AH63" s="409">
        <v>0</v>
      </c>
      <c r="AI63" s="462">
        <v>164.36538461538458</v>
      </c>
      <c r="AJ63" s="410">
        <v>154.20241252482265</v>
      </c>
      <c r="AK63" s="268"/>
      <c r="AL63" s="290">
        <v>1</v>
      </c>
      <c r="AM63" s="463">
        <v>0</v>
      </c>
      <c r="AN63" s="463">
        <v>2</v>
      </c>
      <c r="AO63" s="463">
        <v>1</v>
      </c>
      <c r="AP63" s="36" t="s">
        <v>701</v>
      </c>
      <c r="AQ63" s="66">
        <v>154</v>
      </c>
      <c r="AR63" s="37">
        <v>800</v>
      </c>
      <c r="AS63" s="315">
        <v>1</v>
      </c>
      <c r="AT63" s="315">
        <v>1</v>
      </c>
      <c r="AU63" s="315">
        <v>0</v>
      </c>
      <c r="AV63" s="315">
        <v>0</v>
      </c>
      <c r="AW63" s="315">
        <v>0</v>
      </c>
      <c r="AX63" s="315">
        <v>4</v>
      </c>
      <c r="AY63" s="316">
        <v>0</v>
      </c>
      <c r="AZ63" s="316">
        <v>1</v>
      </c>
      <c r="BA63" s="316">
        <v>3</v>
      </c>
      <c r="BB63" s="30" t="s">
        <v>981</v>
      </c>
      <c r="BC63" s="30">
        <v>0</v>
      </c>
      <c r="BD63" s="327"/>
      <c r="BE63" t="s">
        <v>140</v>
      </c>
      <c r="BF63" s="48">
        <v>6.3667481891582538</v>
      </c>
      <c r="BG63" s="48">
        <v>0</v>
      </c>
      <c r="BH63" s="511"/>
      <c r="BI63" s="48"/>
      <c r="BJ63" s="372"/>
      <c r="BK63" s="9"/>
      <c r="BL63" s="81">
        <f t="shared" ref="BL63" si="18">M63+AL63+AM63+AN63</f>
        <v>25</v>
      </c>
      <c r="BM63" s="30">
        <f t="shared" ref="BM63" si="19">BL63+AO63</f>
        <v>26</v>
      </c>
      <c r="BN63" s="230"/>
      <c r="BO63" s="193">
        <f t="shared" ref="BO63" si="20">AJ63+AI63+AG63+AH63</f>
        <v>324.38597895838905</v>
      </c>
      <c r="BP63" s="193">
        <v>284.187859271484</v>
      </c>
      <c r="BQ63" s="193"/>
      <c r="BR63" s="30"/>
      <c r="BS63" s="33">
        <f t="shared" si="15"/>
        <v>300.88597895838905</v>
      </c>
      <c r="BT63" s="226" t="e">
        <f t="shared" ref="BT63" si="21">INT(YEARFRAC(F63,$BU$11))</f>
        <v>#REF!</v>
      </c>
      <c r="BV63" s="365"/>
    </row>
    <row r="64" spans="1:74" s="231" customFormat="1" ht="114" customHeight="1">
      <c r="A64" s="512">
        <f t="shared" si="17"/>
        <v>19</v>
      </c>
      <c r="B64" s="224" t="s">
        <v>743</v>
      </c>
      <c r="C64" s="3" t="s">
        <v>71</v>
      </c>
      <c r="D64" s="379" t="s">
        <v>746</v>
      </c>
      <c r="E64" s="379" t="s">
        <v>585</v>
      </c>
      <c r="F64" s="383">
        <v>44967</v>
      </c>
      <c r="G64" s="465" t="s">
        <v>663</v>
      </c>
      <c r="H64" s="466" t="s">
        <v>187</v>
      </c>
      <c r="I64" s="521"/>
      <c r="J64" s="90">
        <v>230</v>
      </c>
      <c r="K64" s="241">
        <v>60</v>
      </c>
      <c r="L64" s="403">
        <v>8.2175482799846495</v>
      </c>
      <c r="M64" s="396">
        <v>23</v>
      </c>
      <c r="N64" s="396">
        <v>3</v>
      </c>
      <c r="O64" s="396">
        <v>32</v>
      </c>
      <c r="P64" s="396">
        <v>16</v>
      </c>
      <c r="Q64" s="264"/>
      <c r="R64" s="264"/>
      <c r="S64" s="404">
        <v>53.07692307692308</v>
      </c>
      <c r="T64" s="404">
        <v>35.384615384615387</v>
      </c>
      <c r="U64" s="265">
        <v>0</v>
      </c>
      <c r="V64" s="265">
        <v>0</v>
      </c>
      <c r="W64" s="266">
        <v>20</v>
      </c>
      <c r="X64" s="405">
        <v>8</v>
      </c>
      <c r="Y64" s="406">
        <v>0</v>
      </c>
      <c r="Z64" s="272">
        <v>7</v>
      </c>
      <c r="AA64" s="272">
        <v>0</v>
      </c>
      <c r="AB64" s="272"/>
      <c r="AC64" s="267">
        <v>0</v>
      </c>
      <c r="AD64" s="267">
        <v>0</v>
      </c>
      <c r="AE64" s="266">
        <v>421.67908674152318</v>
      </c>
      <c r="AF64" s="407">
        <v>8.8461538461538467</v>
      </c>
      <c r="AG64" s="408">
        <v>5.8181818181818183</v>
      </c>
      <c r="AH64" s="409">
        <v>0.7702965483714147</v>
      </c>
      <c r="AI64" s="462">
        <v>220.81730769230768</v>
      </c>
      <c r="AJ64" s="410">
        <v>185.42714683650843</v>
      </c>
      <c r="AK64" s="268"/>
      <c r="AL64" s="290">
        <v>0</v>
      </c>
      <c r="AM64" s="463">
        <v>0</v>
      </c>
      <c r="AN64" s="463">
        <v>2</v>
      </c>
      <c r="AO64" s="463">
        <v>1</v>
      </c>
      <c r="AP64" s="36" t="s">
        <v>743</v>
      </c>
      <c r="AQ64" s="66">
        <v>185</v>
      </c>
      <c r="AR64" s="37">
        <v>1800</v>
      </c>
      <c r="AS64" s="315">
        <v>1</v>
      </c>
      <c r="AT64" s="315">
        <v>1</v>
      </c>
      <c r="AU64" s="315">
        <v>1</v>
      </c>
      <c r="AV64" s="315">
        <v>1</v>
      </c>
      <c r="AW64" s="315">
        <v>1</v>
      </c>
      <c r="AX64" s="315">
        <v>0</v>
      </c>
      <c r="AY64" s="316">
        <v>1</v>
      </c>
      <c r="AZ64" s="316">
        <v>1</v>
      </c>
      <c r="BA64" s="316">
        <v>3</v>
      </c>
      <c r="BB64" s="30" t="s">
        <v>982</v>
      </c>
      <c r="BC64" s="30">
        <v>0</v>
      </c>
      <c r="BD64" s="327">
        <v>60</v>
      </c>
      <c r="BE64" t="s">
        <v>140</v>
      </c>
      <c r="BF64" s="48">
        <v>8.2175482799846495</v>
      </c>
      <c r="BG64" s="48">
        <v>0</v>
      </c>
      <c r="BH64" s="511"/>
      <c r="BI64" s="48"/>
      <c r="BJ64" s="372"/>
      <c r="BK64" s="9"/>
      <c r="BL64" s="81">
        <f t="shared" ref="BL64:BL66" si="22">M64+AL64+AM64+AN64</f>
        <v>25</v>
      </c>
      <c r="BM64" s="30">
        <f t="shared" ref="BM64:BM66" si="23">BL64+AO64</f>
        <v>26</v>
      </c>
      <c r="BN64" s="230"/>
      <c r="BO64" s="193">
        <f t="shared" ref="BO64:BO66" si="24">AJ64+AI64+AG64+AH64</f>
        <v>412.83293289536931</v>
      </c>
      <c r="BP64" s="193">
        <v>365.5470154405341</v>
      </c>
      <c r="BQ64" s="193"/>
      <c r="BR64" s="30"/>
      <c r="BS64" s="33">
        <f t="shared" si="15"/>
        <v>385.83293289536931</v>
      </c>
      <c r="BT64" s="226" t="e">
        <f t="shared" ref="BT64:BT66" si="25">INT(YEARFRAC(F64,$BU$11))</f>
        <v>#REF!</v>
      </c>
      <c r="BV64" s="365"/>
    </row>
    <row r="65" spans="1:123" s="231" customFormat="1" ht="114" customHeight="1">
      <c r="A65" s="512">
        <f t="shared" si="17"/>
        <v>20</v>
      </c>
      <c r="B65" s="491" t="s">
        <v>825</v>
      </c>
      <c r="C65" s="506" t="s">
        <v>71</v>
      </c>
      <c r="D65" s="492" t="s">
        <v>826</v>
      </c>
      <c r="E65" s="492" t="s">
        <v>585</v>
      </c>
      <c r="F65" s="493">
        <v>45068</v>
      </c>
      <c r="G65" s="509" t="s">
        <v>663</v>
      </c>
      <c r="H65" s="497" t="s">
        <v>187</v>
      </c>
      <c r="I65" s="521"/>
      <c r="J65" s="90">
        <v>220</v>
      </c>
      <c r="K65" s="241">
        <v>0</v>
      </c>
      <c r="L65" s="403">
        <v>0</v>
      </c>
      <c r="M65" s="396">
        <v>20</v>
      </c>
      <c r="N65" s="396">
        <v>6</v>
      </c>
      <c r="O65" s="396">
        <v>28</v>
      </c>
      <c r="P65" s="396">
        <v>14</v>
      </c>
      <c r="Q65" s="264"/>
      <c r="R65" s="264"/>
      <c r="S65" s="404">
        <v>44.423076923076927</v>
      </c>
      <c r="T65" s="404">
        <v>29.615384615384617</v>
      </c>
      <c r="U65" s="265">
        <v>0</v>
      </c>
      <c r="V65" s="265">
        <v>0</v>
      </c>
      <c r="W65" s="266">
        <v>17.5</v>
      </c>
      <c r="X65" s="405">
        <v>10</v>
      </c>
      <c r="Y65" s="406">
        <v>0</v>
      </c>
      <c r="Z65" s="272">
        <v>7</v>
      </c>
      <c r="AA65" s="272">
        <v>30.745192307692307</v>
      </c>
      <c r="AB65" s="272"/>
      <c r="AC65" s="267">
        <v>0</v>
      </c>
      <c r="AD65" s="267">
        <v>0</v>
      </c>
      <c r="AE65" s="266">
        <v>359.28365384615387</v>
      </c>
      <c r="AF65" s="407">
        <v>0</v>
      </c>
      <c r="AG65" s="408">
        <v>5.8181818181818183</v>
      </c>
      <c r="AH65" s="409">
        <v>0</v>
      </c>
      <c r="AI65" s="462">
        <v>183.17307692307696</v>
      </c>
      <c r="AJ65" s="410">
        <v>170.29239510489509</v>
      </c>
      <c r="AK65" s="268"/>
      <c r="AL65" s="290">
        <v>4</v>
      </c>
      <c r="AM65" s="463">
        <v>0</v>
      </c>
      <c r="AN65" s="463">
        <v>2</v>
      </c>
      <c r="AO65" s="463">
        <v>0</v>
      </c>
      <c r="AP65" s="36" t="s">
        <v>825</v>
      </c>
      <c r="AQ65" s="66">
        <v>170</v>
      </c>
      <c r="AR65" s="37">
        <v>1200</v>
      </c>
      <c r="AS65" s="315">
        <v>1</v>
      </c>
      <c r="AT65" s="315">
        <v>1</v>
      </c>
      <c r="AU65" s="315">
        <v>1</v>
      </c>
      <c r="AV65" s="315">
        <v>0</v>
      </c>
      <c r="AW65" s="315">
        <v>0</v>
      </c>
      <c r="AX65" s="315">
        <v>0</v>
      </c>
      <c r="AY65" s="316">
        <v>1</v>
      </c>
      <c r="AZ65" s="316">
        <v>0</v>
      </c>
      <c r="BA65" s="316">
        <v>2</v>
      </c>
      <c r="BB65" s="30" t="s">
        <v>983</v>
      </c>
      <c r="BC65" s="30">
        <v>30.745192307692307</v>
      </c>
      <c r="BD65" s="327"/>
      <c r="BE65" t="s">
        <v>140</v>
      </c>
      <c r="BF65" s="48">
        <v>0</v>
      </c>
      <c r="BG65" s="48">
        <v>0</v>
      </c>
      <c r="BH65" s="511"/>
      <c r="BI65" s="48"/>
      <c r="BJ65" s="372"/>
      <c r="BK65" s="9"/>
      <c r="BL65" s="81">
        <f t="shared" ref="BL65" si="26">M65+AL65+AM65+AN65</f>
        <v>26</v>
      </c>
      <c r="BM65" s="30">
        <f t="shared" ref="BM65" si="27">BL65+AO65</f>
        <v>26</v>
      </c>
      <c r="BN65" s="230"/>
      <c r="BO65" s="193">
        <f t="shared" ref="BO65" si="28">AJ65+AI65+AG65+AH65</f>
        <v>359.28365384615387</v>
      </c>
      <c r="BP65" s="193">
        <v>282.01444851444847</v>
      </c>
      <c r="BQ65" s="193"/>
      <c r="BR65" s="30"/>
      <c r="BS65" s="33">
        <f t="shared" ref="BS65" si="29">BO65-W65-Z65-AA65</f>
        <v>304.03846153846155</v>
      </c>
      <c r="BT65" s="226" t="e">
        <f t="shared" ref="BT65" si="30">INT(YEARFRAC(F65,$BU$11))</f>
        <v>#REF!</v>
      </c>
      <c r="BV65" s="365"/>
    </row>
    <row r="66" spans="1:123" s="231" customFormat="1" ht="114" customHeight="1">
      <c r="A66" s="512">
        <f t="shared" si="17"/>
        <v>21</v>
      </c>
      <c r="B66" s="491" t="s">
        <v>849</v>
      </c>
      <c r="C66" s="506" t="s">
        <v>71</v>
      </c>
      <c r="D66" s="492" t="s">
        <v>861</v>
      </c>
      <c r="E66" s="492" t="s">
        <v>585</v>
      </c>
      <c r="F66" s="493">
        <v>45190</v>
      </c>
      <c r="G66" s="509" t="s">
        <v>663</v>
      </c>
      <c r="H66" s="497" t="s">
        <v>187</v>
      </c>
      <c r="I66" s="521"/>
      <c r="J66" s="515">
        <v>220</v>
      </c>
      <c r="K66" s="402">
        <v>85</v>
      </c>
      <c r="L66" s="403">
        <v>0</v>
      </c>
      <c r="M66" s="396">
        <v>24</v>
      </c>
      <c r="N66" s="396">
        <v>2</v>
      </c>
      <c r="O66" s="396">
        <v>40</v>
      </c>
      <c r="P66" s="396">
        <v>22</v>
      </c>
      <c r="Q66" s="264"/>
      <c r="R66" s="264"/>
      <c r="S66" s="404">
        <v>63.461538461538467</v>
      </c>
      <c r="T66" s="404">
        <v>46.53846153846154</v>
      </c>
      <c r="U66" s="265">
        <v>0</v>
      </c>
      <c r="V66" s="265">
        <v>0</v>
      </c>
      <c r="W66" s="266">
        <v>26.5</v>
      </c>
      <c r="X66" s="405">
        <v>10</v>
      </c>
      <c r="Y66" s="406">
        <v>0</v>
      </c>
      <c r="Z66" s="272">
        <v>7</v>
      </c>
      <c r="AA66" s="272">
        <v>51.735269229246597</v>
      </c>
      <c r="AB66" s="272"/>
      <c r="AC66" s="267">
        <v>0</v>
      </c>
      <c r="AD66" s="267">
        <v>0</v>
      </c>
      <c r="AE66" s="266">
        <v>510.23526922924657</v>
      </c>
      <c r="AF66" s="407">
        <v>0</v>
      </c>
      <c r="AG66" s="408">
        <v>5.8181818181818183</v>
      </c>
      <c r="AH66" s="409">
        <v>2.728731161886242</v>
      </c>
      <c r="AI66" s="462">
        <v>235.07692307692309</v>
      </c>
      <c r="AJ66" s="410">
        <v>266.61143317225543</v>
      </c>
      <c r="AK66" s="546"/>
      <c r="AL66" s="290">
        <v>0</v>
      </c>
      <c r="AM66" s="463">
        <v>0</v>
      </c>
      <c r="AN66" s="463">
        <v>2</v>
      </c>
      <c r="AO66" s="463">
        <v>0</v>
      </c>
      <c r="AP66" s="36" t="s">
        <v>849</v>
      </c>
      <c r="AQ66" s="66">
        <v>266</v>
      </c>
      <c r="AR66" s="37">
        <v>2500</v>
      </c>
      <c r="AS66" s="315">
        <v>2</v>
      </c>
      <c r="AT66" s="315">
        <v>1</v>
      </c>
      <c r="AU66" s="315">
        <v>0</v>
      </c>
      <c r="AV66" s="315">
        <v>1</v>
      </c>
      <c r="AW66" s="315">
        <v>1</v>
      </c>
      <c r="AX66" s="315">
        <v>1</v>
      </c>
      <c r="AY66" s="316">
        <v>2</v>
      </c>
      <c r="AZ66" s="316">
        <v>1</v>
      </c>
      <c r="BA66" s="316">
        <v>0</v>
      </c>
      <c r="BB66" s="30" t="s">
        <v>984</v>
      </c>
      <c r="BC66" s="30">
        <v>51.735269229246597</v>
      </c>
      <c r="BD66" s="327">
        <v>85</v>
      </c>
      <c r="BE66" t="s">
        <v>140</v>
      </c>
      <c r="BF66" s="48">
        <v>0</v>
      </c>
      <c r="BG66" s="48">
        <v>0</v>
      </c>
      <c r="BH66" s="511"/>
      <c r="BI66" s="48"/>
      <c r="BJ66" s="372"/>
      <c r="BK66" s="9"/>
      <c r="BL66" s="81">
        <f t="shared" si="22"/>
        <v>26</v>
      </c>
      <c r="BM66" s="30">
        <f t="shared" si="23"/>
        <v>26</v>
      </c>
      <c r="BN66" s="230"/>
      <c r="BO66" s="193">
        <f t="shared" si="24"/>
        <v>510.23526922924657</v>
      </c>
      <c r="BP66" s="193">
        <v>344.90179486164396</v>
      </c>
      <c r="BQ66" s="193"/>
      <c r="BR66" s="30"/>
      <c r="BS66" s="33">
        <f t="shared" si="15"/>
        <v>425</v>
      </c>
      <c r="BT66" s="226" t="e">
        <f t="shared" si="25"/>
        <v>#REF!</v>
      </c>
      <c r="BV66" s="365"/>
    </row>
    <row r="67" spans="1:123" s="4" customFormat="1" ht="37.5" hidden="1" customHeight="1">
      <c r="A67" s="92"/>
      <c r="B67" s="92"/>
      <c r="C67" s="92"/>
      <c r="D67" s="92"/>
      <c r="E67" s="92"/>
      <c r="F67" s="92"/>
      <c r="G67" s="92"/>
      <c r="H67" s="92"/>
      <c r="I67" s="92"/>
      <c r="J67" s="152">
        <v>2290</v>
      </c>
      <c r="K67" s="423">
        <v>2515</v>
      </c>
      <c r="L67" s="422">
        <v>14.584296469142902</v>
      </c>
      <c r="M67" s="152"/>
      <c r="N67" s="152"/>
      <c r="O67" s="152"/>
      <c r="P67" s="152"/>
      <c r="Q67" s="152"/>
      <c r="R67" s="152"/>
      <c r="S67" s="152">
        <v>506.68269230769232</v>
      </c>
      <c r="T67" s="152"/>
      <c r="U67" s="152">
        <v>0</v>
      </c>
      <c r="V67" s="152"/>
      <c r="W67" s="152">
        <v>162.5</v>
      </c>
      <c r="X67" s="152">
        <v>94</v>
      </c>
      <c r="Y67" s="152">
        <v>63</v>
      </c>
      <c r="Z67" s="152">
        <v>70</v>
      </c>
      <c r="AA67" s="152">
        <v>82.480461536938904</v>
      </c>
      <c r="AB67" s="152"/>
      <c r="AC67" s="152"/>
      <c r="AD67" s="152">
        <v>5</v>
      </c>
      <c r="AE67" s="152">
        <v>6064.9782195445441</v>
      </c>
      <c r="AF67" s="152">
        <v>26.153846153846153</v>
      </c>
      <c r="AG67" s="152">
        <v>58.181818181818194</v>
      </c>
      <c r="AH67" s="152">
        <v>191.24769081186196</v>
      </c>
      <c r="AI67" s="152">
        <v>2342.2211538461543</v>
      </c>
      <c r="AJ67" s="152">
        <v>3447.1737105508637</v>
      </c>
      <c r="AK67" s="153"/>
      <c r="AM67" s="83"/>
      <c r="BB67" s="84"/>
      <c r="BF67" s="552"/>
      <c r="BH67" s="1"/>
      <c r="BJ67" s="372"/>
    </row>
    <row r="68" spans="1:123" s="13" customFormat="1" ht="33" hidden="1" customHeight="1">
      <c r="A68" s="154"/>
      <c r="B68" s="172"/>
      <c r="C68" s="172"/>
      <c r="D68" s="155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56">
        <v>3638.4214013627256</v>
      </c>
      <c r="AK68" s="172"/>
      <c r="AM68" s="2"/>
      <c r="AN68"/>
      <c r="AO68"/>
      <c r="AP68" s="49"/>
      <c r="AQ68" s="50"/>
      <c r="AR68" s="51"/>
      <c r="AS68" s="89"/>
      <c r="AT68" s="89"/>
      <c r="AU68" s="89"/>
      <c r="AV68" s="89"/>
      <c r="AW68" s="89"/>
      <c r="AX68" s="89"/>
      <c r="AY68" s="89"/>
      <c r="AZ68" s="89"/>
      <c r="BA68" s="62"/>
      <c r="BB68" s="30"/>
      <c r="BF68" s="555"/>
      <c r="BG68"/>
      <c r="BH68" s="1"/>
      <c r="BJ68" s="372"/>
    </row>
    <row r="69" spans="1:123" ht="59.25" hidden="1" customHeight="1">
      <c r="A69" s="374" t="str">
        <f>A2</f>
        <v>តារាងបើកប្រាក់ឈ្នួលប្រចាំខែ វិច្ឆិកា ឆ្នាំ ២០២៣(លើកទី2​)</v>
      </c>
      <c r="B69" s="174"/>
      <c r="C69" s="174"/>
      <c r="D69" s="157"/>
      <c r="E69" s="157"/>
      <c r="F69" s="170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273"/>
      <c r="AN69"/>
      <c r="AO69"/>
      <c r="AP69" s="49"/>
      <c r="AQ69" s="50"/>
      <c r="AR69" s="51"/>
      <c r="AS69" s="89"/>
      <c r="AT69" s="89"/>
      <c r="AU69" s="89"/>
      <c r="AV69" s="89"/>
      <c r="AW69" s="89"/>
      <c r="AX69" s="89"/>
      <c r="AY69" s="89"/>
      <c r="AZ69" s="89"/>
      <c r="BA69" s="89"/>
      <c r="BB69" s="46"/>
      <c r="BD69"/>
      <c r="BF69" s="48"/>
      <c r="BJ69" s="372"/>
      <c r="BO69"/>
      <c r="BQ69"/>
    </row>
    <row r="70" spans="1:123" s="4" customFormat="1" ht="33" hidden="1" customHeight="1">
      <c r="A70" s="375" t="str">
        <f>A3</f>
        <v>LIST OF SALARIES AND ALLOWANCES  (November/  2023)</v>
      </c>
      <c r="B70" s="56"/>
      <c r="C70" s="56"/>
      <c r="D70" s="157"/>
      <c r="E70" s="157"/>
      <c r="F70" s="170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2"/>
      <c r="AM70" s="2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 s="30"/>
      <c r="BF70" s="552"/>
      <c r="BG70"/>
      <c r="BJ70" s="372"/>
      <c r="DQ70"/>
      <c r="DR70"/>
      <c r="DS70"/>
    </row>
    <row r="71" spans="1:123" s="62" customFormat="1" ht="51.75" hidden="1" customHeight="1" thickBot="1">
      <c r="A71" s="376" t="str">
        <f>A4</f>
        <v xml:space="preserve">ក្រុមហ៊ុន Fairdon (Cambodia) Limited </v>
      </c>
      <c r="B71" s="99"/>
      <c r="C71" s="100"/>
      <c r="D71" s="101"/>
      <c r="E71" s="102"/>
      <c r="G71" s="283"/>
      <c r="I71" s="103"/>
      <c r="J71" s="104" t="s">
        <v>509</v>
      </c>
      <c r="K71" s="104"/>
      <c r="L71" s="104"/>
      <c r="M71" s="104"/>
      <c r="N71" s="195"/>
      <c r="O71" s="200"/>
      <c r="P71" s="200"/>
      <c r="Q71" s="195"/>
      <c r="R71" s="195"/>
      <c r="S71" s="195"/>
      <c r="T71" s="195"/>
      <c r="U71" s="195"/>
      <c r="V71" s="195"/>
      <c r="W71" s="275"/>
      <c r="X71" s="275"/>
      <c r="Y71" s="227"/>
      <c r="Z71" s="275"/>
      <c r="AA71" s="275"/>
      <c r="AB71" s="543"/>
      <c r="AC71" s="221"/>
      <c r="AE71" s="105"/>
      <c r="AF71" s="105"/>
      <c r="AG71" s="346"/>
      <c r="AH71" s="106"/>
      <c r="AI71" s="106"/>
      <c r="AJ71" s="107"/>
      <c r="AK71" s="106"/>
      <c r="AL71" s="106"/>
      <c r="AM71" s="45"/>
      <c r="AN71" s="190"/>
      <c r="AO71" s="190"/>
      <c r="AP71" s="218"/>
      <c r="BF71" s="551"/>
      <c r="BJ71" s="372"/>
      <c r="BO71" s="190"/>
      <c r="BQ71" s="199"/>
    </row>
    <row r="72" spans="1:123" ht="33" hidden="1" customHeight="1" thickBot="1">
      <c r="A72" s="348" t="s">
        <v>564</v>
      </c>
      <c r="B72" s="349" t="s">
        <v>565</v>
      </c>
      <c r="C72" s="353" t="s">
        <v>566</v>
      </c>
      <c r="D72" s="349" t="s">
        <v>567</v>
      </c>
      <c r="E72" s="350" t="s">
        <v>568</v>
      </c>
      <c r="F72" s="350" t="s">
        <v>569</v>
      </c>
      <c r="G72" s="350" t="s">
        <v>570</v>
      </c>
      <c r="H72" s="350" t="s">
        <v>154</v>
      </c>
      <c r="I72" s="351" t="s">
        <v>571</v>
      </c>
      <c r="J72" s="350" t="s">
        <v>563</v>
      </c>
      <c r="K72" s="352" t="s">
        <v>706</v>
      </c>
      <c r="L72" s="352" t="s">
        <v>575</v>
      </c>
      <c r="M72" s="363" t="s">
        <v>574</v>
      </c>
      <c r="N72" s="361"/>
      <c r="O72" s="361"/>
      <c r="P72" s="361"/>
      <c r="Q72" s="361"/>
      <c r="R72" s="361"/>
      <c r="S72" s="361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2"/>
      <c r="AF72" s="85" t="s">
        <v>3</v>
      </c>
      <c r="AG72" s="67"/>
      <c r="AH72" s="67"/>
      <c r="AI72" s="67"/>
      <c r="AJ72" s="418" t="s">
        <v>727</v>
      </c>
      <c r="AK72" s="332" t="s">
        <v>572</v>
      </c>
      <c r="AL72" s="25"/>
      <c r="AN72"/>
      <c r="AO72"/>
      <c r="AP72"/>
      <c r="BB72" s="30"/>
      <c r="BD72"/>
      <c r="BF72" s="48"/>
      <c r="BJ72" s="372"/>
      <c r="BO72"/>
      <c r="BQ72"/>
    </row>
    <row r="73" spans="1:123" ht="33" hidden="1" customHeight="1">
      <c r="A73" s="74"/>
      <c r="B73" s="115"/>
      <c r="C73" s="354"/>
      <c r="D73" s="117"/>
      <c r="E73" s="276"/>
      <c r="F73" s="276"/>
      <c r="G73" s="118"/>
      <c r="H73" s="119"/>
      <c r="I73" s="343" t="s">
        <v>29</v>
      </c>
      <c r="J73" s="330"/>
      <c r="K73" s="176"/>
      <c r="L73" s="176"/>
      <c r="M73" s="437" t="s">
        <v>576</v>
      </c>
      <c r="N73" s="438"/>
      <c r="O73" s="432" t="s">
        <v>751</v>
      </c>
      <c r="P73" s="433"/>
      <c r="Q73" s="446"/>
      <c r="R73" s="488"/>
      <c r="S73" s="437" t="s">
        <v>577</v>
      </c>
      <c r="T73" s="440"/>
      <c r="U73" s="441"/>
      <c r="V73" s="441"/>
      <c r="W73" s="329" t="s">
        <v>578</v>
      </c>
      <c r="X73" s="329" t="s">
        <v>579</v>
      </c>
      <c r="Y73" s="336" t="s">
        <v>580</v>
      </c>
      <c r="Z73" s="86" t="s">
        <v>52</v>
      </c>
      <c r="AA73" s="197" t="s">
        <v>46</v>
      </c>
      <c r="AB73" s="197"/>
      <c r="AC73" s="86" t="s">
        <v>14</v>
      </c>
      <c r="AD73" s="197" t="s">
        <v>367</v>
      </c>
      <c r="AE73" s="68" t="s">
        <v>15</v>
      </c>
      <c r="AF73" s="121" t="s">
        <v>9</v>
      </c>
      <c r="AG73" s="392" t="s">
        <v>707</v>
      </c>
      <c r="AH73" s="332" t="s">
        <v>728</v>
      </c>
      <c r="AI73" s="357" t="s">
        <v>584</v>
      </c>
      <c r="AJ73" s="123" t="s">
        <v>33</v>
      </c>
      <c r="AK73" s="124" t="s">
        <v>34</v>
      </c>
      <c r="AL73" s="26"/>
      <c r="AN73"/>
      <c r="AO73"/>
      <c r="AP73"/>
      <c r="BB73" s="30"/>
      <c r="BD73"/>
      <c r="BF73" s="48"/>
      <c r="BJ73" s="372"/>
      <c r="BO73"/>
      <c r="BQ73"/>
    </row>
    <row r="74" spans="1:123" ht="33" hidden="1" customHeight="1">
      <c r="A74" s="74"/>
      <c r="B74" s="115"/>
      <c r="C74" s="116"/>
      <c r="D74" s="117"/>
      <c r="E74" s="276"/>
      <c r="F74" s="276"/>
      <c r="G74" s="118"/>
      <c r="H74" s="277"/>
      <c r="I74" s="331" t="s">
        <v>573</v>
      </c>
      <c r="J74" s="126" t="s">
        <v>38</v>
      </c>
      <c r="K74" s="127" t="s">
        <v>189</v>
      </c>
      <c r="L74" s="127" t="s">
        <v>83</v>
      </c>
      <c r="M74" s="206" t="s">
        <v>35</v>
      </c>
      <c r="N74" s="277" t="s">
        <v>6</v>
      </c>
      <c r="O74" s="428" t="s">
        <v>7</v>
      </c>
      <c r="P74" s="429" t="s">
        <v>7</v>
      </c>
      <c r="Q74" s="431" t="s">
        <v>581</v>
      </c>
      <c r="R74" s="431"/>
      <c r="S74" s="336" t="s">
        <v>582</v>
      </c>
      <c r="T74" s="336" t="s">
        <v>582</v>
      </c>
      <c r="U74" s="331" t="s">
        <v>581</v>
      </c>
      <c r="V74" s="498"/>
      <c r="W74" s="338" t="s">
        <v>81</v>
      </c>
      <c r="X74" s="339" t="s">
        <v>48</v>
      </c>
      <c r="Y74" s="399" t="s">
        <v>526</v>
      </c>
      <c r="Z74" s="340" t="s">
        <v>527</v>
      </c>
      <c r="AA74" s="399" t="s">
        <v>473</v>
      </c>
      <c r="AB74" s="540"/>
      <c r="AC74" s="340" t="s">
        <v>30</v>
      </c>
      <c r="AD74" s="341" t="s">
        <v>665</v>
      </c>
      <c r="AE74" s="342" t="s">
        <v>31</v>
      </c>
      <c r="AF74" s="339" t="s">
        <v>32</v>
      </c>
      <c r="AG74" s="393" t="s">
        <v>708</v>
      </c>
      <c r="AH74" s="340" t="s">
        <v>39</v>
      </c>
      <c r="AI74" s="198" t="s">
        <v>84</v>
      </c>
      <c r="AJ74" s="128"/>
      <c r="AK74" s="129"/>
      <c r="AL74" s="26"/>
      <c r="AN74"/>
      <c r="AO74"/>
      <c r="AP74"/>
      <c r="BB74" s="30"/>
      <c r="BD74"/>
      <c r="BF74" s="48"/>
      <c r="BJ74" s="372"/>
      <c r="BO74"/>
      <c r="BQ74"/>
    </row>
    <row r="75" spans="1:123" ht="33" hidden="1" customHeight="1" thickBot="1">
      <c r="A75" s="74"/>
      <c r="B75" s="115"/>
      <c r="C75" s="116"/>
      <c r="D75" s="117"/>
      <c r="E75" s="276"/>
      <c r="F75" s="130"/>
      <c r="G75" s="118"/>
      <c r="H75" s="276"/>
      <c r="I75" s="131"/>
      <c r="J75" s="126"/>
      <c r="K75" s="127"/>
      <c r="L75" s="127"/>
      <c r="M75" s="207"/>
      <c r="N75" s="276"/>
      <c r="O75" s="209"/>
      <c r="P75" s="209"/>
      <c r="Q75" s="276"/>
      <c r="R75" s="276"/>
      <c r="S75" s="430"/>
      <c r="T75" s="430"/>
      <c r="U75" s="276"/>
      <c r="V75" s="499"/>
      <c r="W75" s="70"/>
      <c r="X75" s="87"/>
      <c r="Y75" s="278"/>
      <c r="Z75" s="278"/>
      <c r="AA75" s="198" t="s">
        <v>47</v>
      </c>
      <c r="AB75" s="211"/>
      <c r="AC75" s="278"/>
      <c r="AD75" s="229"/>
      <c r="AE75" s="129"/>
      <c r="AF75" s="87"/>
      <c r="AG75" s="400"/>
      <c r="AH75" s="278"/>
      <c r="AI75" s="211"/>
      <c r="AJ75" s="128"/>
      <c r="AK75" s="129"/>
      <c r="AL75" s="26"/>
      <c r="AN75"/>
      <c r="AO75"/>
      <c r="AP75"/>
      <c r="BB75" s="30"/>
      <c r="BD75"/>
      <c r="BF75" s="48"/>
      <c r="BJ75" s="372"/>
      <c r="BO75"/>
      <c r="BQ75"/>
    </row>
    <row r="76" spans="1:123" s="17" customFormat="1" ht="33" hidden="1" customHeight="1" thickBot="1">
      <c r="A76" s="333" t="s">
        <v>24</v>
      </c>
      <c r="B76" s="133" t="s">
        <v>25</v>
      </c>
      <c r="C76" s="334" t="s">
        <v>68</v>
      </c>
      <c r="D76" s="134" t="s">
        <v>26</v>
      </c>
      <c r="E76" s="335" t="s">
        <v>27</v>
      </c>
      <c r="F76" s="136" t="s">
        <v>36</v>
      </c>
      <c r="G76" s="137" t="s">
        <v>37</v>
      </c>
      <c r="H76" s="138" t="s">
        <v>528</v>
      </c>
      <c r="I76" s="139" t="s">
        <v>1</v>
      </c>
      <c r="J76" s="126"/>
      <c r="K76" s="127"/>
      <c r="L76" s="127"/>
      <c r="M76" s="208" t="s">
        <v>5</v>
      </c>
      <c r="N76" s="77" t="s">
        <v>82</v>
      </c>
      <c r="O76" s="426" t="s">
        <v>749</v>
      </c>
      <c r="P76" s="426" t="s">
        <v>750</v>
      </c>
      <c r="Q76" s="337" t="s">
        <v>10</v>
      </c>
      <c r="R76" s="337"/>
      <c r="S76" s="425" t="s">
        <v>747</v>
      </c>
      <c r="T76" s="425" t="s">
        <v>748</v>
      </c>
      <c r="U76" s="337" t="s">
        <v>13</v>
      </c>
      <c r="V76" s="500"/>
      <c r="W76" s="70"/>
      <c r="X76" s="87"/>
      <c r="Y76" s="278"/>
      <c r="Z76" s="278"/>
      <c r="AA76" s="228" t="s">
        <v>404</v>
      </c>
      <c r="AB76" s="228"/>
      <c r="AC76" s="278"/>
      <c r="AD76" s="115"/>
      <c r="AE76" s="129"/>
      <c r="AF76" s="87"/>
      <c r="AG76" s="400"/>
      <c r="AH76" s="278"/>
      <c r="AI76" s="211"/>
      <c r="AJ76" s="128"/>
      <c r="AK76" s="129"/>
      <c r="AL76" s="26"/>
      <c r="AM76" s="2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 s="30"/>
      <c r="BF76" s="553"/>
      <c r="BG76"/>
      <c r="BJ76" s="372"/>
      <c r="DQ76"/>
      <c r="DR76"/>
      <c r="DS76"/>
    </row>
    <row r="77" spans="1:123" s="17" customFormat="1" ht="33" hidden="1" customHeight="1" thickBot="1">
      <c r="A77" s="140"/>
      <c r="B77" s="141"/>
      <c r="C77" s="142"/>
      <c r="D77" s="143"/>
      <c r="E77" s="181"/>
      <c r="F77" s="144" t="s">
        <v>28</v>
      </c>
      <c r="G77" s="145"/>
      <c r="H77" s="146"/>
      <c r="I77" s="147"/>
      <c r="J77" s="148"/>
      <c r="K77" s="149"/>
      <c r="L77" s="149"/>
      <c r="M77" s="78"/>
      <c r="N77" s="79"/>
      <c r="O77" s="427"/>
      <c r="P77" s="210"/>
      <c r="Q77" s="279"/>
      <c r="R77" s="279"/>
      <c r="S77" s="212"/>
      <c r="T77" s="212"/>
      <c r="U77" s="279"/>
      <c r="V77" s="501"/>
      <c r="W77" s="71"/>
      <c r="X77" s="88"/>
      <c r="Y77" s="279"/>
      <c r="Z77" s="279"/>
      <c r="AA77" s="279"/>
      <c r="AB77" s="279"/>
      <c r="AC77" s="279"/>
      <c r="AD77" s="279"/>
      <c r="AE77" s="150"/>
      <c r="AF77" s="88"/>
      <c r="AG77" s="401"/>
      <c r="AH77" s="279"/>
      <c r="AI77" s="212"/>
      <c r="AJ77" s="151"/>
      <c r="AK77" s="150"/>
      <c r="AL77" s="26"/>
      <c r="AM77" s="2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 s="30"/>
      <c r="BF77" s="553"/>
      <c r="BG77"/>
      <c r="BJ77" s="372"/>
      <c r="DQ77"/>
      <c r="DR77"/>
      <c r="DS77"/>
    </row>
    <row r="78" spans="1:123" s="17" customFormat="1" ht="33" hidden="1" customHeight="1">
      <c r="A78" s="292">
        <v>1</v>
      </c>
      <c r="B78" s="294">
        <v>2</v>
      </c>
      <c r="C78" s="294">
        <v>3</v>
      </c>
      <c r="D78" s="294">
        <v>4</v>
      </c>
      <c r="E78" s="294">
        <v>5</v>
      </c>
      <c r="F78" s="294">
        <v>6</v>
      </c>
      <c r="G78" s="294">
        <v>7</v>
      </c>
      <c r="H78" s="294">
        <v>8</v>
      </c>
      <c r="I78" s="294">
        <v>9</v>
      </c>
      <c r="J78" s="294">
        <v>10</v>
      </c>
      <c r="K78" s="294">
        <v>11</v>
      </c>
      <c r="L78" s="294">
        <v>12</v>
      </c>
      <c r="M78" s="294">
        <v>13</v>
      </c>
      <c r="N78" s="294">
        <v>14</v>
      </c>
      <c r="O78" s="294">
        <v>15</v>
      </c>
      <c r="P78" s="294"/>
      <c r="Q78" s="294">
        <v>16</v>
      </c>
      <c r="R78" s="294"/>
      <c r="S78" s="294">
        <v>17</v>
      </c>
      <c r="T78" s="294"/>
      <c r="U78" s="294">
        <v>18</v>
      </c>
      <c r="V78" s="294"/>
      <c r="W78" s="294">
        <v>19</v>
      </c>
      <c r="X78" s="294">
        <v>20</v>
      </c>
      <c r="Y78" s="294">
        <v>21</v>
      </c>
      <c r="Z78" s="294">
        <v>22</v>
      </c>
      <c r="AA78" s="294">
        <v>23</v>
      </c>
      <c r="AB78" s="294"/>
      <c r="AC78" s="294">
        <v>24</v>
      </c>
      <c r="AD78" s="294">
        <v>25</v>
      </c>
      <c r="AE78" s="294">
        <v>26</v>
      </c>
      <c r="AF78" s="294">
        <v>27</v>
      </c>
      <c r="AG78" s="294"/>
      <c r="AH78" s="294">
        <v>28</v>
      </c>
      <c r="AI78" s="294">
        <v>29</v>
      </c>
      <c r="AJ78" s="294">
        <v>31</v>
      </c>
      <c r="AK78" s="294">
        <v>32</v>
      </c>
      <c r="AL78" s="27"/>
      <c r="AM78" s="2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 s="30"/>
      <c r="BF78" s="553"/>
      <c r="BG78"/>
      <c r="BJ78" s="372"/>
    </row>
    <row r="79" spans="1:123" ht="125.25" customHeight="1">
      <c r="A79" s="512">
        <v>1</v>
      </c>
      <c r="B79" s="65" t="s">
        <v>172</v>
      </c>
      <c r="C79" s="60" t="s">
        <v>142</v>
      </c>
      <c r="D79" s="378" t="s">
        <v>227</v>
      </c>
      <c r="E79" s="378" t="s">
        <v>585</v>
      </c>
      <c r="F79" s="382">
        <v>40536</v>
      </c>
      <c r="G79" s="61" t="s">
        <v>510</v>
      </c>
      <c r="H79" s="65" t="s">
        <v>87</v>
      </c>
      <c r="I79" s="521"/>
      <c r="J79" s="90">
        <v>200</v>
      </c>
      <c r="K79" s="241">
        <v>15</v>
      </c>
      <c r="L79" s="403">
        <v>0</v>
      </c>
      <c r="M79" s="396">
        <v>24</v>
      </c>
      <c r="N79" s="396">
        <v>2</v>
      </c>
      <c r="O79" s="396">
        <v>36</v>
      </c>
      <c r="P79" s="396">
        <v>0</v>
      </c>
      <c r="Q79" s="264"/>
      <c r="R79" s="264"/>
      <c r="S79" s="404">
        <v>51.92307692307692</v>
      </c>
      <c r="T79" s="404">
        <v>0</v>
      </c>
      <c r="U79" s="265">
        <v>0</v>
      </c>
      <c r="V79" s="265">
        <v>0</v>
      </c>
      <c r="W79" s="266">
        <v>9</v>
      </c>
      <c r="X79" s="405">
        <v>10</v>
      </c>
      <c r="Y79" s="406">
        <v>11</v>
      </c>
      <c r="Z79" s="272">
        <v>7</v>
      </c>
      <c r="AA79" s="272">
        <v>0</v>
      </c>
      <c r="AB79" s="272"/>
      <c r="AC79" s="267">
        <v>0</v>
      </c>
      <c r="AD79" s="267">
        <v>0</v>
      </c>
      <c r="AE79" s="266">
        <v>303.92307692307691</v>
      </c>
      <c r="AF79" s="407">
        <v>0</v>
      </c>
      <c r="AG79" s="408">
        <v>5.7584615384615381</v>
      </c>
      <c r="AH79" s="409">
        <v>0</v>
      </c>
      <c r="AI79" s="462">
        <v>137.96153846153845</v>
      </c>
      <c r="AJ79" s="410">
        <v>160.20307692307691</v>
      </c>
      <c r="AK79" s="268"/>
      <c r="AL79" s="290">
        <v>0</v>
      </c>
      <c r="AM79" s="463">
        <v>0</v>
      </c>
      <c r="AN79" s="463">
        <v>2</v>
      </c>
      <c r="AO79" s="463">
        <v>0</v>
      </c>
      <c r="AP79" s="36" t="s">
        <v>172</v>
      </c>
      <c r="AQ79" s="66">
        <v>160</v>
      </c>
      <c r="AR79" s="37">
        <v>800</v>
      </c>
      <c r="AS79" s="315">
        <v>1</v>
      </c>
      <c r="AT79" s="315">
        <v>1</v>
      </c>
      <c r="AU79" s="315">
        <v>0</v>
      </c>
      <c r="AV79" s="315">
        <v>1</v>
      </c>
      <c r="AW79" s="315">
        <v>0</v>
      </c>
      <c r="AX79" s="315">
        <v>0</v>
      </c>
      <c r="AY79" s="316">
        <v>0</v>
      </c>
      <c r="AZ79" s="316">
        <v>1</v>
      </c>
      <c r="BA79" s="316">
        <v>3</v>
      </c>
      <c r="BB79" s="30" t="s">
        <v>172</v>
      </c>
      <c r="BC79" s="30">
        <v>0</v>
      </c>
      <c r="BD79" s="327">
        <v>15</v>
      </c>
      <c r="BE79" t="s">
        <v>140</v>
      </c>
      <c r="BF79" s="48">
        <v>0</v>
      </c>
      <c r="BG79" s="48">
        <v>0</v>
      </c>
      <c r="BH79" s="511"/>
      <c r="BI79" s="48"/>
      <c r="BJ79" s="372"/>
      <c r="BK79" s="9"/>
      <c r="BL79" s="81">
        <f>M79+AL79+AM79+AN79</f>
        <v>26</v>
      </c>
      <c r="BM79" s="30">
        <f t="shared" ref="BM79:BM82" si="31">BL79+AO79</f>
        <v>26</v>
      </c>
      <c r="BO79" s="193">
        <f t="shared" ref="BO79:BO82" si="32">AJ79+AI79+AG79+AH79</f>
        <v>303.92307692307685</v>
      </c>
      <c r="BP79" s="193">
        <v>273.97256565351722</v>
      </c>
      <c r="BQ79" s="193"/>
      <c r="BR79" s="30"/>
      <c r="BS79" s="33">
        <f t="shared" ref="BS79:BS82" si="33">BO79-W79-Z79-AA79</f>
        <v>287.92307692307685</v>
      </c>
      <c r="BT79" s="226" t="e">
        <f>INT(YEARFRAC(F79,$BU$11))</f>
        <v>#REF!</v>
      </c>
      <c r="BU79" s="255"/>
      <c r="BV79" s="365"/>
      <c r="BY79" s="33"/>
      <c r="CA79" s="30"/>
      <c r="CF79" s="1"/>
      <c r="CI79" s="1"/>
      <c r="CM79" s="1"/>
    </row>
    <row r="80" spans="1:123" ht="125.25" customHeight="1">
      <c r="A80" s="512">
        <f>+A79+1</f>
        <v>2</v>
      </c>
      <c r="B80" s="65" t="s">
        <v>497</v>
      </c>
      <c r="C80" s="256" t="s">
        <v>142</v>
      </c>
      <c r="D80" s="378" t="s">
        <v>228</v>
      </c>
      <c r="E80" s="378" t="s">
        <v>585</v>
      </c>
      <c r="F80" s="382">
        <v>41334</v>
      </c>
      <c r="G80" s="61" t="s">
        <v>510</v>
      </c>
      <c r="H80" s="65" t="s">
        <v>87</v>
      </c>
      <c r="I80" s="521"/>
      <c r="J80" s="220">
        <v>220</v>
      </c>
      <c r="K80" s="241">
        <v>10</v>
      </c>
      <c r="L80" s="403">
        <v>0</v>
      </c>
      <c r="M80" s="396">
        <v>23</v>
      </c>
      <c r="N80" s="396">
        <v>3</v>
      </c>
      <c r="O80" s="396">
        <v>36</v>
      </c>
      <c r="P80" s="396">
        <v>0</v>
      </c>
      <c r="Q80" s="264"/>
      <c r="R80" s="264"/>
      <c r="S80" s="404">
        <v>57.11538461538462</v>
      </c>
      <c r="T80" s="404">
        <v>0</v>
      </c>
      <c r="U80" s="265">
        <v>0</v>
      </c>
      <c r="V80" s="265">
        <v>0</v>
      </c>
      <c r="W80" s="266">
        <v>9</v>
      </c>
      <c r="X80" s="405">
        <v>10</v>
      </c>
      <c r="Y80" s="406">
        <v>11</v>
      </c>
      <c r="Z80" s="272">
        <v>7</v>
      </c>
      <c r="AA80" s="272">
        <v>0</v>
      </c>
      <c r="AB80" s="272"/>
      <c r="AC80" s="267">
        <v>0</v>
      </c>
      <c r="AD80" s="267">
        <v>0</v>
      </c>
      <c r="AE80" s="266">
        <v>324.11538461538464</v>
      </c>
      <c r="AF80" s="407">
        <v>0</v>
      </c>
      <c r="AG80" s="408">
        <v>5.8181818181818183</v>
      </c>
      <c r="AH80" s="409">
        <v>0</v>
      </c>
      <c r="AI80" s="462">
        <v>148.05769230769232</v>
      </c>
      <c r="AJ80" s="410">
        <v>170.23951048951051</v>
      </c>
      <c r="AK80" s="268"/>
      <c r="AL80" s="290">
        <v>1</v>
      </c>
      <c r="AM80" s="463">
        <v>0</v>
      </c>
      <c r="AN80" s="463">
        <v>2</v>
      </c>
      <c r="AO80" s="463">
        <v>0</v>
      </c>
      <c r="AP80" s="36" t="s">
        <v>497</v>
      </c>
      <c r="AQ80" s="66">
        <v>170</v>
      </c>
      <c r="AR80" s="37">
        <v>1000</v>
      </c>
      <c r="AS80" s="315">
        <v>1</v>
      </c>
      <c r="AT80" s="315">
        <v>1</v>
      </c>
      <c r="AU80" s="315">
        <v>1</v>
      </c>
      <c r="AV80" s="315">
        <v>0</v>
      </c>
      <c r="AW80" s="315">
        <v>0</v>
      </c>
      <c r="AX80" s="315">
        <v>0</v>
      </c>
      <c r="AY80" s="316">
        <v>1</v>
      </c>
      <c r="AZ80" s="316">
        <v>0</v>
      </c>
      <c r="BA80" s="316">
        <v>0</v>
      </c>
      <c r="BB80" s="30" t="s">
        <v>497</v>
      </c>
      <c r="BC80" s="30">
        <v>0</v>
      </c>
      <c r="BD80" s="327">
        <v>10</v>
      </c>
      <c r="BE80" t="s">
        <v>140</v>
      </c>
      <c r="BF80" s="48">
        <v>0</v>
      </c>
      <c r="BG80" s="48">
        <v>0</v>
      </c>
      <c r="BH80" s="511"/>
      <c r="BI80" s="48"/>
      <c r="BJ80" s="372"/>
      <c r="BK80" s="9"/>
      <c r="BL80" s="81">
        <f>M80+AL80+AM80+AN80</f>
        <v>26</v>
      </c>
      <c r="BM80" s="30">
        <f t="shared" si="31"/>
        <v>26</v>
      </c>
      <c r="BO80" s="193">
        <f t="shared" si="32"/>
        <v>324.11538461538464</v>
      </c>
      <c r="BP80" s="193">
        <v>302.81899101155068</v>
      </c>
      <c r="BQ80" s="193"/>
      <c r="BR80" s="30"/>
      <c r="BS80" s="33">
        <f t="shared" si="33"/>
        <v>308.11538461538464</v>
      </c>
      <c r="BT80" s="226" t="e">
        <f>INT(YEARFRAC(F80,$BU$11))</f>
        <v>#REF!</v>
      </c>
      <c r="BU80" s="255"/>
      <c r="BV80" s="365"/>
      <c r="BY80" s="33"/>
      <c r="CA80" s="30"/>
      <c r="CF80" s="1"/>
      <c r="CI80" s="1"/>
      <c r="CM80" s="1"/>
    </row>
    <row r="81" spans="1:91" ht="125.25" customHeight="1">
      <c r="A81" s="512">
        <f t="shared" ref="A81:A82" si="34">+A80+1</f>
        <v>3</v>
      </c>
      <c r="B81" s="65" t="s">
        <v>173</v>
      </c>
      <c r="C81" s="256" t="s">
        <v>72</v>
      </c>
      <c r="D81" s="378" t="s">
        <v>229</v>
      </c>
      <c r="E81" s="378" t="s">
        <v>585</v>
      </c>
      <c r="F81" s="382">
        <v>41327</v>
      </c>
      <c r="G81" s="61" t="s">
        <v>510</v>
      </c>
      <c r="H81" s="65" t="s">
        <v>87</v>
      </c>
      <c r="I81" s="521"/>
      <c r="J81" s="90">
        <v>200</v>
      </c>
      <c r="K81" s="241">
        <v>10</v>
      </c>
      <c r="L81" s="403">
        <v>0</v>
      </c>
      <c r="M81" s="396">
        <v>23</v>
      </c>
      <c r="N81" s="396">
        <v>3</v>
      </c>
      <c r="O81" s="396">
        <v>34</v>
      </c>
      <c r="P81" s="396">
        <v>0</v>
      </c>
      <c r="Q81" s="264"/>
      <c r="R81" s="264"/>
      <c r="S81" s="404">
        <v>49.03846153846154</v>
      </c>
      <c r="T81" s="404">
        <v>0</v>
      </c>
      <c r="U81" s="265">
        <v>0</v>
      </c>
      <c r="V81" s="265">
        <v>0</v>
      </c>
      <c r="W81" s="266">
        <v>8.5</v>
      </c>
      <c r="X81" s="405">
        <v>10</v>
      </c>
      <c r="Y81" s="406">
        <v>11</v>
      </c>
      <c r="Z81" s="272">
        <v>7</v>
      </c>
      <c r="AA81" s="272">
        <v>0</v>
      </c>
      <c r="AB81" s="272"/>
      <c r="AC81" s="267">
        <v>0</v>
      </c>
      <c r="AD81" s="267">
        <v>0</v>
      </c>
      <c r="AE81" s="266">
        <v>295.53846153846155</v>
      </c>
      <c r="AF81" s="407">
        <v>0</v>
      </c>
      <c r="AG81" s="408">
        <v>5.6007692307692309</v>
      </c>
      <c r="AH81" s="409">
        <v>0</v>
      </c>
      <c r="AI81" s="462">
        <v>135.46153846153845</v>
      </c>
      <c r="AJ81" s="410">
        <v>154.47615384615386</v>
      </c>
      <c r="AK81" s="268"/>
      <c r="AL81" s="290">
        <v>1</v>
      </c>
      <c r="AM81" s="463">
        <v>0</v>
      </c>
      <c r="AN81" s="463">
        <v>2</v>
      </c>
      <c r="AO81" s="463">
        <v>0</v>
      </c>
      <c r="AP81" s="36" t="s">
        <v>173</v>
      </c>
      <c r="AQ81" s="66">
        <v>154</v>
      </c>
      <c r="AR81" s="37">
        <v>2000</v>
      </c>
      <c r="AS81" s="315">
        <v>1</v>
      </c>
      <c r="AT81" s="315">
        <v>1</v>
      </c>
      <c r="AU81" s="315">
        <v>0</v>
      </c>
      <c r="AV81" s="315">
        <v>0</v>
      </c>
      <c r="AW81" s="315">
        <v>0</v>
      </c>
      <c r="AX81" s="315">
        <v>4</v>
      </c>
      <c r="AY81" s="316">
        <v>2</v>
      </c>
      <c r="AZ81" s="316">
        <v>0</v>
      </c>
      <c r="BA81" s="316">
        <v>0</v>
      </c>
      <c r="BB81" s="30" t="s">
        <v>173</v>
      </c>
      <c r="BC81" s="30">
        <v>0</v>
      </c>
      <c r="BD81" s="327">
        <v>10</v>
      </c>
      <c r="BE81" t="s">
        <v>140</v>
      </c>
      <c r="BF81" s="48">
        <v>0</v>
      </c>
      <c r="BG81" s="48">
        <v>0</v>
      </c>
      <c r="BH81" s="511"/>
      <c r="BI81" s="48"/>
      <c r="BJ81" s="372"/>
      <c r="BK81" s="9"/>
      <c r="BL81" s="81">
        <f>M81+AL81+AM81+AN81</f>
        <v>26</v>
      </c>
      <c r="BM81" s="30">
        <f t="shared" si="31"/>
        <v>26</v>
      </c>
      <c r="BO81" s="193">
        <f t="shared" si="32"/>
        <v>295.53846153846155</v>
      </c>
      <c r="BP81" s="193">
        <v>271.68418368552085</v>
      </c>
      <c r="BQ81" s="193"/>
      <c r="BR81" s="30"/>
      <c r="BS81" s="33">
        <f t="shared" si="33"/>
        <v>280.03846153846155</v>
      </c>
      <c r="BT81" s="226" t="e">
        <f>INT(YEARFRAC(F81,$BU$11))</f>
        <v>#REF!</v>
      </c>
      <c r="BU81" s="255"/>
      <c r="BV81" s="365"/>
      <c r="BY81" s="33"/>
      <c r="CA81" s="30"/>
      <c r="CF81" s="1"/>
      <c r="CI81" s="1"/>
      <c r="CM81" s="1"/>
    </row>
    <row r="82" spans="1:91" s="62" customFormat="1" ht="125.25" customHeight="1">
      <c r="A82" s="512">
        <f t="shared" si="34"/>
        <v>4</v>
      </c>
      <c r="B82" s="65" t="s">
        <v>696</v>
      </c>
      <c r="C82" s="381" t="s">
        <v>71</v>
      </c>
      <c r="D82" s="378" t="s">
        <v>326</v>
      </c>
      <c r="E82" s="387" t="s">
        <v>585</v>
      </c>
      <c r="F82" s="388">
        <v>44778</v>
      </c>
      <c r="G82" s="387" t="s">
        <v>697</v>
      </c>
      <c r="H82" s="65" t="s">
        <v>87</v>
      </c>
      <c r="I82" s="521"/>
      <c r="J82" s="90">
        <v>200</v>
      </c>
      <c r="K82" s="241">
        <v>10</v>
      </c>
      <c r="L82" s="403">
        <v>0</v>
      </c>
      <c r="M82" s="396">
        <v>24</v>
      </c>
      <c r="N82" s="396">
        <v>2</v>
      </c>
      <c r="O82" s="396">
        <v>32</v>
      </c>
      <c r="P82" s="396">
        <v>0</v>
      </c>
      <c r="Q82" s="264"/>
      <c r="R82" s="264"/>
      <c r="S82" s="404">
        <v>46.153846153846153</v>
      </c>
      <c r="T82" s="404">
        <v>0</v>
      </c>
      <c r="U82" s="265">
        <v>0</v>
      </c>
      <c r="V82" s="265">
        <v>0</v>
      </c>
      <c r="W82" s="266">
        <v>8</v>
      </c>
      <c r="X82" s="405">
        <v>10</v>
      </c>
      <c r="Y82" s="406">
        <v>2</v>
      </c>
      <c r="Z82" s="272">
        <v>7</v>
      </c>
      <c r="AA82" s="272">
        <v>0</v>
      </c>
      <c r="AB82" s="272"/>
      <c r="AC82" s="267">
        <v>0</v>
      </c>
      <c r="AD82" s="267">
        <v>0</v>
      </c>
      <c r="AE82" s="266">
        <v>283.15384615384613</v>
      </c>
      <c r="AF82" s="407">
        <v>0</v>
      </c>
      <c r="AG82" s="408">
        <v>5.3630769230769229</v>
      </c>
      <c r="AH82" s="409">
        <v>0</v>
      </c>
      <c r="AI82" s="462">
        <v>132.07692307692307</v>
      </c>
      <c r="AJ82" s="410">
        <v>145.71384615384613</v>
      </c>
      <c r="AK82" s="268"/>
      <c r="AL82" s="290">
        <v>0</v>
      </c>
      <c r="AM82" s="463">
        <v>0</v>
      </c>
      <c r="AN82" s="463">
        <v>2</v>
      </c>
      <c r="AO82" s="463">
        <v>0</v>
      </c>
      <c r="AP82" s="36" t="s">
        <v>696</v>
      </c>
      <c r="AQ82" s="66">
        <v>145</v>
      </c>
      <c r="AR82" s="37">
        <v>2900</v>
      </c>
      <c r="AS82" s="315">
        <v>1</v>
      </c>
      <c r="AT82" s="315">
        <v>0</v>
      </c>
      <c r="AU82" s="315">
        <v>2</v>
      </c>
      <c r="AV82" s="315">
        <v>0</v>
      </c>
      <c r="AW82" s="315">
        <v>1</v>
      </c>
      <c r="AX82" s="315">
        <v>0</v>
      </c>
      <c r="AY82" s="316">
        <v>2</v>
      </c>
      <c r="AZ82" s="316">
        <v>1</v>
      </c>
      <c r="BA82" s="316">
        <v>4</v>
      </c>
      <c r="BB82" s="46" t="s">
        <v>985</v>
      </c>
      <c r="BC82" s="30">
        <v>0</v>
      </c>
      <c r="BD82" s="327">
        <v>10</v>
      </c>
      <c r="BE82" t="s">
        <v>140</v>
      </c>
      <c r="BF82" s="48">
        <v>0</v>
      </c>
      <c r="BG82" s="48">
        <v>0</v>
      </c>
      <c r="BH82" s="511"/>
      <c r="BI82" s="48"/>
      <c r="BJ82" s="372"/>
      <c r="BK82" s="63"/>
      <c r="BL82" s="81">
        <f>M82+AL82+AM82+AN82</f>
        <v>26</v>
      </c>
      <c r="BM82" s="30">
        <f t="shared" si="31"/>
        <v>26</v>
      </c>
      <c r="BO82" s="193">
        <f t="shared" si="32"/>
        <v>283.15384615384613</v>
      </c>
      <c r="BP82" s="193">
        <v>247.23191046546705</v>
      </c>
      <c r="BQ82" s="193"/>
      <c r="BR82" s="30"/>
      <c r="BS82" s="33">
        <f t="shared" si="33"/>
        <v>268.15384615384613</v>
      </c>
      <c r="BT82" s="226" t="e">
        <f>INT(YEARFRAC(F82,$BU$11))</f>
        <v>#REF!</v>
      </c>
      <c r="BU82" s="257"/>
      <c r="BV82" s="365"/>
      <c r="BY82" s="191"/>
      <c r="CA82" s="46"/>
      <c r="CF82" s="47"/>
      <c r="CI82" s="47"/>
      <c r="CM82" s="47"/>
    </row>
    <row r="83" spans="1:91" ht="51" hidden="1" customHeight="1">
      <c r="A83" s="177"/>
      <c r="B83" s="170"/>
      <c r="C83" s="170"/>
      <c r="D83" s="258"/>
      <c r="E83" s="102"/>
      <c r="F83" s="285"/>
      <c r="G83" s="102"/>
      <c r="H83" s="62"/>
      <c r="I83" s="62"/>
      <c r="J83" s="178">
        <v>820</v>
      </c>
      <c r="K83" s="178">
        <v>45</v>
      </c>
      <c r="L83" s="178">
        <v>0</v>
      </c>
      <c r="M83" s="178"/>
      <c r="N83" s="178"/>
      <c r="O83" s="178"/>
      <c r="P83" s="178"/>
      <c r="Q83" s="178"/>
      <c r="R83" s="178"/>
      <c r="S83" s="152">
        <v>204.23076923076925</v>
      </c>
      <c r="T83" s="152"/>
      <c r="U83" s="152">
        <v>0</v>
      </c>
      <c r="V83" s="152"/>
      <c r="W83" s="152">
        <v>34.5</v>
      </c>
      <c r="X83" s="152">
        <v>40</v>
      </c>
      <c r="Y83" s="152">
        <v>35</v>
      </c>
      <c r="Z83" s="152">
        <v>28</v>
      </c>
      <c r="AA83" s="152">
        <v>0</v>
      </c>
      <c r="AB83" s="152"/>
      <c r="AC83" s="152">
        <v>0</v>
      </c>
      <c r="AD83" s="152">
        <v>0</v>
      </c>
      <c r="AE83" s="152">
        <v>1206.7307692307693</v>
      </c>
      <c r="AF83" s="152">
        <v>0</v>
      </c>
      <c r="AG83" s="152">
        <v>22.540489510489508</v>
      </c>
      <c r="AH83" s="152">
        <v>0</v>
      </c>
      <c r="AI83" s="152">
        <v>553.55769230769226</v>
      </c>
      <c r="AJ83" s="152">
        <v>630.63258741258733</v>
      </c>
      <c r="AK83" s="63"/>
      <c r="AN83"/>
      <c r="AO83"/>
      <c r="AP83"/>
      <c r="BB83" s="30"/>
      <c r="BD83"/>
      <c r="BF83" s="48"/>
      <c r="BJ83" s="372"/>
      <c r="BO83"/>
      <c r="BQ83"/>
    </row>
    <row r="84" spans="1:91" ht="33" hidden="1" customHeight="1">
      <c r="A84" s="177"/>
      <c r="B84" s="170"/>
      <c r="C84" s="170"/>
      <c r="D84" s="169"/>
      <c r="E84" s="102"/>
      <c r="F84" s="170"/>
      <c r="G84" s="102"/>
      <c r="H84" s="62"/>
      <c r="I84" s="62"/>
      <c r="J84" s="178"/>
      <c r="K84" s="178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8"/>
      <c r="AH84" s="178"/>
      <c r="AI84" s="178"/>
      <c r="AJ84" s="156">
        <v>630.63258741258733</v>
      </c>
      <c r="AK84" s="63"/>
      <c r="AN84"/>
      <c r="AO84"/>
      <c r="AP84"/>
      <c r="BB84" s="30"/>
      <c r="BD84"/>
      <c r="BF84" s="48"/>
      <c r="BJ84" s="372">
        <v>74.275702541112153</v>
      </c>
      <c r="BO84"/>
      <c r="BQ84"/>
    </row>
    <row r="85" spans="1:91" s="13" customFormat="1" ht="33" hidden="1" customHeight="1">
      <c r="A85" s="154"/>
      <c r="B85" s="172"/>
      <c r="C85" s="172"/>
      <c r="D85" s="155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H85" s="172"/>
      <c r="AI85" s="172"/>
      <c r="AJ85" s="156"/>
      <c r="AK85" s="172"/>
      <c r="AM85" s="2"/>
      <c r="AN85"/>
      <c r="AO85"/>
      <c r="AP85" s="49"/>
      <c r="AQ85" s="50"/>
      <c r="AR85" s="51"/>
      <c r="AS85" s="89"/>
      <c r="AT85" s="89"/>
      <c r="AU85" s="89"/>
      <c r="AV85" s="89"/>
      <c r="AW85" s="89"/>
      <c r="AX85" s="89"/>
      <c r="AY85" s="89"/>
      <c r="AZ85" s="89"/>
      <c r="BA85" s="62"/>
      <c r="BB85" s="30"/>
      <c r="BF85" s="555"/>
      <c r="BG85"/>
      <c r="BH85" s="1"/>
      <c r="BJ85" s="372">
        <v>78.326073854920011</v>
      </c>
    </row>
    <row r="86" spans="1:91" s="13" customFormat="1" ht="33" hidden="1" customHeight="1">
      <c r="A86" s="154"/>
      <c r="B86" s="172"/>
      <c r="C86" s="172"/>
      <c r="D86" s="155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  <c r="AF86" s="172"/>
      <c r="AG86" s="172"/>
      <c r="AH86" s="172"/>
      <c r="AI86" s="172"/>
      <c r="AJ86" s="156"/>
      <c r="AK86" s="172"/>
      <c r="AM86" s="2"/>
      <c r="AN86"/>
      <c r="AO86"/>
      <c r="AP86" s="49"/>
      <c r="AQ86" s="50"/>
      <c r="AR86" s="51"/>
      <c r="AS86" s="89"/>
      <c r="AT86" s="89"/>
      <c r="AU86" s="89"/>
      <c r="AV86" s="89"/>
      <c r="AW86" s="89"/>
      <c r="AX86" s="89"/>
      <c r="AY86" s="89"/>
      <c r="AZ86" s="89"/>
      <c r="BA86" s="62"/>
      <c r="BB86" s="30"/>
      <c r="BF86" s="555"/>
      <c r="BG86"/>
      <c r="BH86" s="1"/>
      <c r="BJ86" s="372">
        <v>71.863817353839309</v>
      </c>
    </row>
    <row r="87" spans="1:91" ht="49.5" hidden="1" customHeight="1">
      <c r="A87" s="374" t="str">
        <f>A2</f>
        <v>តារាងបើកប្រាក់ឈ្នួលប្រចាំខែ វិច្ឆិកា ឆ្នាំ ២០២៣(លើកទី2​)</v>
      </c>
      <c r="B87" s="174"/>
      <c r="C87" s="174"/>
      <c r="D87" s="157"/>
      <c r="E87" s="157"/>
      <c r="F87" s="170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273"/>
      <c r="AN87"/>
      <c r="AO87"/>
      <c r="AP87" s="49"/>
      <c r="AQ87" s="50"/>
      <c r="AR87" s="51"/>
      <c r="AS87" s="89"/>
      <c r="AT87" s="89"/>
      <c r="AU87" s="89"/>
      <c r="AV87" s="89"/>
      <c r="AW87" s="89"/>
      <c r="AX87" s="89"/>
      <c r="AY87" s="89"/>
      <c r="AZ87" s="89"/>
      <c r="BA87" s="89"/>
      <c r="BB87" s="46"/>
      <c r="BD87"/>
      <c r="BF87" s="48"/>
      <c r="BH87" s="1"/>
      <c r="BJ87" s="372">
        <v>77.200695355845994</v>
      </c>
      <c r="BO87"/>
      <c r="BQ87"/>
    </row>
    <row r="88" spans="1:91" s="4" customFormat="1" ht="43.5" hidden="1" customHeight="1">
      <c r="A88" s="375" t="str">
        <f>A3</f>
        <v>LIST OF SALARIES AND ALLOWANCES  (November/  2023)</v>
      </c>
      <c r="B88" s="96"/>
      <c r="C88" s="96"/>
      <c r="D88" s="97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214"/>
      <c r="AJ88" s="96"/>
      <c r="AK88" s="56"/>
      <c r="AL88" s="274"/>
      <c r="AM88" s="2"/>
      <c r="AN88" s="15"/>
      <c r="AO88" s="15"/>
      <c r="AP88" s="22"/>
      <c r="BD88" s="92"/>
      <c r="BF88" s="552"/>
      <c r="BJ88" s="372"/>
      <c r="BO88" s="15"/>
      <c r="BQ88" s="15"/>
    </row>
    <row r="89" spans="1:91" s="62" customFormat="1" ht="51.75" hidden="1" customHeight="1" thickBot="1">
      <c r="A89" s="376" t="str">
        <f>A4</f>
        <v xml:space="preserve">ក្រុមហ៊ុន Fairdon (Cambodia) Limited </v>
      </c>
      <c r="B89" s="99"/>
      <c r="C89" s="100"/>
      <c r="D89" s="101"/>
      <c r="E89" s="102"/>
      <c r="G89" s="283"/>
      <c r="I89" s="103"/>
      <c r="J89" s="104"/>
      <c r="K89" s="356" t="s">
        <v>300</v>
      </c>
      <c r="L89" s="104"/>
      <c r="M89" s="104"/>
      <c r="N89" s="195"/>
      <c r="O89" s="200"/>
      <c r="P89" s="200"/>
      <c r="Q89" s="195"/>
      <c r="R89" s="195"/>
      <c r="S89" s="195"/>
      <c r="T89" s="195"/>
      <c r="U89" s="195"/>
      <c r="V89" s="195"/>
      <c r="W89" s="275"/>
      <c r="X89" s="275"/>
      <c r="Y89" s="227"/>
      <c r="Z89" s="275"/>
      <c r="AA89" s="275"/>
      <c r="AB89" s="543"/>
      <c r="AC89" s="221"/>
      <c r="AE89" s="105"/>
      <c r="AF89" s="105"/>
      <c r="AG89" s="346"/>
      <c r="AH89" s="106"/>
      <c r="AI89" s="106"/>
      <c r="AJ89" s="107"/>
      <c r="AK89" s="106"/>
      <c r="AL89" s="106"/>
      <c r="AM89" s="45"/>
      <c r="AN89" s="190"/>
      <c r="AO89" s="190"/>
      <c r="AP89" s="218"/>
      <c r="BF89" s="551"/>
      <c r="BJ89" s="372"/>
      <c r="BO89" s="190"/>
      <c r="BQ89" s="199"/>
    </row>
    <row r="90" spans="1:91" ht="36.950000000000003" hidden="1" customHeight="1" thickBot="1">
      <c r="A90" s="348" t="s">
        <v>564</v>
      </c>
      <c r="B90" s="349" t="s">
        <v>565</v>
      </c>
      <c r="C90" s="353" t="s">
        <v>566</v>
      </c>
      <c r="D90" s="349" t="s">
        <v>567</v>
      </c>
      <c r="E90" s="350" t="s">
        <v>568</v>
      </c>
      <c r="F90" s="350" t="s">
        <v>569</v>
      </c>
      <c r="G90" s="350" t="s">
        <v>570</v>
      </c>
      <c r="H90" s="350" t="s">
        <v>154</v>
      </c>
      <c r="I90" s="351" t="s">
        <v>571</v>
      </c>
      <c r="J90" s="350" t="s">
        <v>563</v>
      </c>
      <c r="K90" s="352" t="s">
        <v>706</v>
      </c>
      <c r="L90" s="352" t="s">
        <v>575</v>
      </c>
      <c r="M90" s="363" t="s">
        <v>574</v>
      </c>
      <c r="N90" s="361"/>
      <c r="O90" s="361"/>
      <c r="P90" s="361"/>
      <c r="Q90" s="361"/>
      <c r="R90" s="361"/>
      <c r="S90" s="361"/>
      <c r="T90" s="361"/>
      <c r="U90" s="361"/>
      <c r="V90" s="361"/>
      <c r="W90" s="361"/>
      <c r="X90" s="361"/>
      <c r="Y90" s="361"/>
      <c r="Z90" s="361"/>
      <c r="AA90" s="361"/>
      <c r="AB90" s="361"/>
      <c r="AC90" s="361"/>
      <c r="AD90" s="361"/>
      <c r="AE90" s="362"/>
      <c r="AF90" s="85" t="s">
        <v>3</v>
      </c>
      <c r="AG90" s="67"/>
      <c r="AH90" s="67"/>
      <c r="AI90" s="67"/>
      <c r="AJ90" s="418" t="s">
        <v>727</v>
      </c>
      <c r="AK90" s="332" t="s">
        <v>572</v>
      </c>
      <c r="AL90" s="25"/>
      <c r="AN90"/>
      <c r="AO90"/>
      <c r="AP90"/>
      <c r="BB90" s="30"/>
      <c r="BD90"/>
      <c r="BF90" s="48"/>
      <c r="BH90" s="1"/>
      <c r="BJ90" s="372"/>
      <c r="BO90"/>
      <c r="BQ90"/>
    </row>
    <row r="91" spans="1:91" ht="36.950000000000003" hidden="1" customHeight="1">
      <c r="A91" s="74"/>
      <c r="B91" s="115"/>
      <c r="C91" s="354"/>
      <c r="D91" s="117"/>
      <c r="E91" s="276"/>
      <c r="F91" s="276"/>
      <c r="G91" s="118"/>
      <c r="H91" s="119"/>
      <c r="I91" s="343" t="s">
        <v>29</v>
      </c>
      <c r="J91" s="330"/>
      <c r="K91" s="176"/>
      <c r="L91" s="176"/>
      <c r="M91" s="437" t="s">
        <v>576</v>
      </c>
      <c r="N91" s="438"/>
      <c r="O91" s="432" t="s">
        <v>751</v>
      </c>
      <c r="P91" s="433"/>
      <c r="Q91" s="446"/>
      <c r="R91" s="488"/>
      <c r="S91" s="437" t="s">
        <v>577</v>
      </c>
      <c r="T91" s="440"/>
      <c r="U91" s="441"/>
      <c r="V91" s="441"/>
      <c r="W91" s="329" t="s">
        <v>578</v>
      </c>
      <c r="X91" s="329" t="s">
        <v>579</v>
      </c>
      <c r="Y91" s="336" t="s">
        <v>580</v>
      </c>
      <c r="Z91" s="86" t="s">
        <v>52</v>
      </c>
      <c r="AA91" s="197" t="s">
        <v>46</v>
      </c>
      <c r="AB91" s="197"/>
      <c r="AC91" s="86" t="s">
        <v>14</v>
      </c>
      <c r="AD91" s="197" t="s">
        <v>367</v>
      </c>
      <c r="AE91" s="68" t="s">
        <v>15</v>
      </c>
      <c r="AF91" s="121" t="s">
        <v>9</v>
      </c>
      <c r="AG91" s="392" t="s">
        <v>707</v>
      </c>
      <c r="AH91" s="332" t="s">
        <v>728</v>
      </c>
      <c r="AI91" s="357" t="s">
        <v>584</v>
      </c>
      <c r="AJ91" s="123" t="s">
        <v>33</v>
      </c>
      <c r="AK91" s="124" t="s">
        <v>34</v>
      </c>
      <c r="AL91" s="26"/>
      <c r="AN91"/>
      <c r="AO91"/>
      <c r="AP91"/>
      <c r="BB91" s="30"/>
      <c r="BD91"/>
      <c r="BF91" s="48"/>
      <c r="BH91" s="1"/>
      <c r="BJ91" s="372"/>
      <c r="BO91"/>
      <c r="BQ91"/>
    </row>
    <row r="92" spans="1:91" ht="36.950000000000003" hidden="1" customHeight="1">
      <c r="A92" s="74"/>
      <c r="B92" s="115"/>
      <c r="C92" s="116"/>
      <c r="D92" s="117"/>
      <c r="E92" s="276"/>
      <c r="F92" s="276"/>
      <c r="G92" s="118"/>
      <c r="H92" s="277"/>
      <c r="I92" s="331" t="s">
        <v>573</v>
      </c>
      <c r="J92" s="126" t="s">
        <v>38</v>
      </c>
      <c r="K92" s="127" t="s">
        <v>189</v>
      </c>
      <c r="L92" s="127" t="s">
        <v>83</v>
      </c>
      <c r="M92" s="206" t="s">
        <v>35</v>
      </c>
      <c r="N92" s="277" t="s">
        <v>6</v>
      </c>
      <c r="O92" s="428" t="s">
        <v>7</v>
      </c>
      <c r="P92" s="429" t="s">
        <v>7</v>
      </c>
      <c r="Q92" s="431" t="s">
        <v>581</v>
      </c>
      <c r="R92" s="431"/>
      <c r="S92" s="336" t="s">
        <v>582</v>
      </c>
      <c r="T92" s="336" t="s">
        <v>582</v>
      </c>
      <c r="U92" s="331" t="s">
        <v>581</v>
      </c>
      <c r="V92" s="498"/>
      <c r="W92" s="338" t="s">
        <v>81</v>
      </c>
      <c r="X92" s="339" t="s">
        <v>48</v>
      </c>
      <c r="Y92" s="399" t="s">
        <v>526</v>
      </c>
      <c r="Z92" s="340" t="s">
        <v>527</v>
      </c>
      <c r="AA92" s="399" t="s">
        <v>473</v>
      </c>
      <c r="AB92" s="540"/>
      <c r="AC92" s="340" t="s">
        <v>30</v>
      </c>
      <c r="AD92" s="341" t="s">
        <v>665</v>
      </c>
      <c r="AE92" s="342" t="s">
        <v>31</v>
      </c>
      <c r="AF92" s="339" t="s">
        <v>32</v>
      </c>
      <c r="AG92" s="393" t="s">
        <v>708</v>
      </c>
      <c r="AH92" s="340" t="s">
        <v>39</v>
      </c>
      <c r="AI92" s="198" t="s">
        <v>84</v>
      </c>
      <c r="AJ92" s="128"/>
      <c r="AK92" s="129"/>
      <c r="AL92" s="26"/>
      <c r="AN92"/>
      <c r="AO92"/>
      <c r="AP92"/>
      <c r="BB92" s="30"/>
      <c r="BD92"/>
      <c r="BF92" s="48"/>
      <c r="BH92" s="1"/>
      <c r="BJ92" s="372"/>
      <c r="BO92"/>
      <c r="BQ92"/>
    </row>
    <row r="93" spans="1:91" ht="28.5" hidden="1" customHeight="1" thickBot="1">
      <c r="A93" s="74"/>
      <c r="B93" s="115"/>
      <c r="C93" s="116"/>
      <c r="D93" s="117"/>
      <c r="E93" s="276"/>
      <c r="F93" s="130"/>
      <c r="G93" s="118"/>
      <c r="H93" s="276"/>
      <c r="I93" s="131"/>
      <c r="J93" s="126"/>
      <c r="K93" s="127"/>
      <c r="L93" s="127"/>
      <c r="M93" s="207"/>
      <c r="N93" s="276"/>
      <c r="O93" s="209"/>
      <c r="P93" s="209"/>
      <c r="Q93" s="276"/>
      <c r="R93" s="276"/>
      <c r="S93" s="430"/>
      <c r="T93" s="430"/>
      <c r="U93" s="276"/>
      <c r="V93" s="499"/>
      <c r="W93" s="70"/>
      <c r="X93" s="87"/>
      <c r="Y93" s="278"/>
      <c r="Z93" s="278"/>
      <c r="AA93" s="198" t="s">
        <v>47</v>
      </c>
      <c r="AB93" s="211"/>
      <c r="AC93" s="278"/>
      <c r="AD93" s="229"/>
      <c r="AE93" s="129"/>
      <c r="AF93" s="87"/>
      <c r="AG93" s="400"/>
      <c r="AH93" s="278"/>
      <c r="AI93" s="211"/>
      <c r="AJ93" s="128"/>
      <c r="AK93" s="129"/>
      <c r="AL93" s="26"/>
      <c r="AN93"/>
      <c r="AO93"/>
      <c r="AP93"/>
      <c r="BB93" s="30"/>
      <c r="BD93"/>
      <c r="BF93" s="48"/>
      <c r="BH93" s="1"/>
      <c r="BJ93" s="372"/>
      <c r="BO93"/>
      <c r="BQ93"/>
    </row>
    <row r="94" spans="1:91" s="17" customFormat="1" ht="49.5" hidden="1" customHeight="1" thickBot="1">
      <c r="A94" s="333" t="s">
        <v>24</v>
      </c>
      <c r="B94" s="133" t="s">
        <v>25</v>
      </c>
      <c r="C94" s="334" t="s">
        <v>68</v>
      </c>
      <c r="D94" s="134" t="s">
        <v>26</v>
      </c>
      <c r="E94" s="335" t="s">
        <v>27</v>
      </c>
      <c r="F94" s="136" t="s">
        <v>36</v>
      </c>
      <c r="G94" s="137" t="s">
        <v>37</v>
      </c>
      <c r="H94" s="138" t="s">
        <v>528</v>
      </c>
      <c r="I94" s="139" t="s">
        <v>1</v>
      </c>
      <c r="J94" s="126"/>
      <c r="K94" s="127"/>
      <c r="L94" s="127"/>
      <c r="M94" s="208" t="s">
        <v>5</v>
      </c>
      <c r="N94" s="77" t="s">
        <v>82</v>
      </c>
      <c r="O94" s="426" t="s">
        <v>749</v>
      </c>
      <c r="P94" s="426" t="s">
        <v>750</v>
      </c>
      <c r="Q94" s="337" t="s">
        <v>10</v>
      </c>
      <c r="R94" s="337"/>
      <c r="S94" s="425" t="s">
        <v>747</v>
      </c>
      <c r="T94" s="425" t="s">
        <v>748</v>
      </c>
      <c r="U94" s="337" t="s">
        <v>13</v>
      </c>
      <c r="V94" s="500"/>
      <c r="W94" s="70"/>
      <c r="X94" s="87"/>
      <c r="Y94" s="278"/>
      <c r="Z94" s="278"/>
      <c r="AA94" s="228" t="s">
        <v>404</v>
      </c>
      <c r="AB94" s="228"/>
      <c r="AC94" s="278"/>
      <c r="AD94" s="115"/>
      <c r="AE94" s="129"/>
      <c r="AF94" s="87"/>
      <c r="AG94" s="400"/>
      <c r="AH94" s="278"/>
      <c r="AI94" s="211"/>
      <c r="AJ94" s="128"/>
      <c r="AK94" s="129"/>
      <c r="AL94" s="26"/>
      <c r="AM94" s="2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 s="30"/>
      <c r="BF94" s="553"/>
      <c r="BG94"/>
      <c r="BH94" s="1"/>
      <c r="BJ94" s="372"/>
    </row>
    <row r="95" spans="1:91" s="17" customFormat="1" ht="18.75" hidden="1" customHeight="1" thickBot="1">
      <c r="A95" s="140"/>
      <c r="B95" s="141"/>
      <c r="C95" s="142"/>
      <c r="D95" s="143"/>
      <c r="E95" s="181"/>
      <c r="F95" s="144" t="s">
        <v>28</v>
      </c>
      <c r="G95" s="145"/>
      <c r="H95" s="146"/>
      <c r="I95" s="147"/>
      <c r="J95" s="148"/>
      <c r="K95" s="149"/>
      <c r="L95" s="149"/>
      <c r="M95" s="78"/>
      <c r="N95" s="79"/>
      <c r="O95" s="427"/>
      <c r="P95" s="210"/>
      <c r="Q95" s="279"/>
      <c r="R95" s="279"/>
      <c r="S95" s="212"/>
      <c r="T95" s="212"/>
      <c r="U95" s="279"/>
      <c r="V95" s="501"/>
      <c r="W95" s="71"/>
      <c r="X95" s="88"/>
      <c r="Y95" s="279"/>
      <c r="Z95" s="279"/>
      <c r="AA95" s="279"/>
      <c r="AB95" s="279"/>
      <c r="AC95" s="279"/>
      <c r="AD95" s="279"/>
      <c r="AE95" s="150"/>
      <c r="AF95" s="88"/>
      <c r="AG95" s="401"/>
      <c r="AH95" s="279"/>
      <c r="AI95" s="212"/>
      <c r="AJ95" s="151"/>
      <c r="AK95" s="150"/>
      <c r="AL95" s="26"/>
      <c r="AM95" s="2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 s="30"/>
      <c r="BF95" s="553"/>
      <c r="BG95"/>
      <c r="BH95" s="1"/>
      <c r="BJ95" s="372"/>
    </row>
    <row r="96" spans="1:91" s="17" customFormat="1" ht="20.25" hidden="1" customHeight="1">
      <c r="A96" s="292">
        <v>1</v>
      </c>
      <c r="B96" s="294">
        <v>2</v>
      </c>
      <c r="C96" s="294">
        <v>3</v>
      </c>
      <c r="D96" s="294">
        <v>4</v>
      </c>
      <c r="E96" s="294">
        <v>5</v>
      </c>
      <c r="F96" s="294">
        <v>6</v>
      </c>
      <c r="G96" s="294">
        <v>7</v>
      </c>
      <c r="H96" s="294">
        <v>8</v>
      </c>
      <c r="I96" s="294">
        <v>9</v>
      </c>
      <c r="J96" s="294">
        <v>10</v>
      </c>
      <c r="K96" s="294">
        <v>11</v>
      </c>
      <c r="L96" s="294">
        <v>12</v>
      </c>
      <c r="M96" s="294">
        <v>13</v>
      </c>
      <c r="N96" s="294">
        <v>14</v>
      </c>
      <c r="O96" s="294">
        <v>15</v>
      </c>
      <c r="P96" s="294"/>
      <c r="Q96" s="294">
        <v>16</v>
      </c>
      <c r="R96" s="294"/>
      <c r="S96" s="294">
        <v>17</v>
      </c>
      <c r="T96" s="294"/>
      <c r="U96" s="294">
        <v>18</v>
      </c>
      <c r="V96" s="294"/>
      <c r="W96" s="294">
        <v>19</v>
      </c>
      <c r="X96" s="294">
        <v>20</v>
      </c>
      <c r="Y96" s="294">
        <v>21</v>
      </c>
      <c r="Z96" s="294">
        <v>22</v>
      </c>
      <c r="AA96" s="294">
        <v>23</v>
      </c>
      <c r="AB96" s="294"/>
      <c r="AC96" s="294">
        <v>24</v>
      </c>
      <c r="AD96" s="294">
        <v>25</v>
      </c>
      <c r="AE96" s="294">
        <v>26</v>
      </c>
      <c r="AF96" s="294">
        <v>27</v>
      </c>
      <c r="AG96" s="294"/>
      <c r="AH96" s="294">
        <v>28</v>
      </c>
      <c r="AI96" s="294">
        <v>29</v>
      </c>
      <c r="AJ96" s="294">
        <v>31</v>
      </c>
      <c r="AK96" s="294">
        <v>32</v>
      </c>
      <c r="AL96" s="27"/>
      <c r="AM96" s="2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 s="30"/>
      <c r="BF96" s="553"/>
      <c r="BG96"/>
      <c r="BH96" s="1"/>
      <c r="BJ96" s="372"/>
    </row>
    <row r="97" spans="1:74" s="231" customFormat="1" ht="93.75" customHeight="1">
      <c r="A97" s="512">
        <v>1</v>
      </c>
      <c r="B97" s="65" t="s">
        <v>174</v>
      </c>
      <c r="C97" s="204" t="s">
        <v>70</v>
      </c>
      <c r="D97" s="378" t="s">
        <v>230</v>
      </c>
      <c r="E97" s="378" t="s">
        <v>585</v>
      </c>
      <c r="F97" s="382">
        <v>41657</v>
      </c>
      <c r="G97" s="378" t="s">
        <v>666</v>
      </c>
      <c r="H97" s="65" t="s">
        <v>180</v>
      </c>
      <c r="I97" s="521"/>
      <c r="J97" s="90">
        <v>200</v>
      </c>
      <c r="K97" s="241">
        <v>10</v>
      </c>
      <c r="L97" s="403">
        <v>0</v>
      </c>
      <c r="M97" s="396">
        <v>24</v>
      </c>
      <c r="N97" s="396">
        <v>2</v>
      </c>
      <c r="O97" s="396">
        <v>36</v>
      </c>
      <c r="P97" s="396">
        <v>18</v>
      </c>
      <c r="Q97" s="264"/>
      <c r="R97" s="264"/>
      <c r="S97" s="404">
        <v>51.92307692307692</v>
      </c>
      <c r="T97" s="404">
        <v>34.615384615384613</v>
      </c>
      <c r="U97" s="265">
        <v>0</v>
      </c>
      <c r="V97" s="265">
        <v>0</v>
      </c>
      <c r="W97" s="266">
        <v>22.5</v>
      </c>
      <c r="X97" s="405">
        <v>10</v>
      </c>
      <c r="Y97" s="406">
        <v>10</v>
      </c>
      <c r="Z97" s="272">
        <v>7</v>
      </c>
      <c r="AA97" s="272">
        <v>0</v>
      </c>
      <c r="AB97" s="272"/>
      <c r="AC97" s="267">
        <v>0</v>
      </c>
      <c r="AD97" s="267">
        <v>0</v>
      </c>
      <c r="AE97" s="266">
        <v>346.03846153846155</v>
      </c>
      <c r="AF97" s="407">
        <v>0</v>
      </c>
      <c r="AG97" s="408">
        <v>5.8181818181818183</v>
      </c>
      <c r="AH97" s="409">
        <v>0</v>
      </c>
      <c r="AI97" s="462">
        <v>178.23076923076923</v>
      </c>
      <c r="AJ97" s="410">
        <v>161.98951048951051</v>
      </c>
      <c r="AK97" s="268"/>
      <c r="AL97" s="290">
        <v>0</v>
      </c>
      <c r="AM97" s="463">
        <v>0</v>
      </c>
      <c r="AN97" s="463">
        <v>2</v>
      </c>
      <c r="AO97" s="463">
        <v>0</v>
      </c>
      <c r="AP97" s="36" t="s">
        <v>174</v>
      </c>
      <c r="AQ97" s="66">
        <v>161</v>
      </c>
      <c r="AR97" s="37">
        <v>4100</v>
      </c>
      <c r="AS97" s="315">
        <v>1</v>
      </c>
      <c r="AT97" s="315">
        <v>1</v>
      </c>
      <c r="AU97" s="315">
        <v>0</v>
      </c>
      <c r="AV97" s="315">
        <v>1</v>
      </c>
      <c r="AW97" s="315">
        <v>0</v>
      </c>
      <c r="AX97" s="315">
        <v>1</v>
      </c>
      <c r="AY97" s="316">
        <v>4</v>
      </c>
      <c r="AZ97" s="316">
        <v>0</v>
      </c>
      <c r="BA97" s="316">
        <v>1</v>
      </c>
      <c r="BB97" s="30" t="s">
        <v>174</v>
      </c>
      <c r="BC97" s="30">
        <v>0</v>
      </c>
      <c r="BD97" s="327">
        <v>10</v>
      </c>
      <c r="BE97" t="s">
        <v>140</v>
      </c>
      <c r="BF97" s="48">
        <v>0</v>
      </c>
      <c r="BG97" s="48">
        <v>0</v>
      </c>
      <c r="BH97" s="511"/>
      <c r="BI97" s="48"/>
      <c r="BJ97" s="372"/>
      <c r="BK97" s="9"/>
      <c r="BL97" s="81">
        <f t="shared" ref="BL97:BL105" si="35">M97+AL97+AM97+AN97</f>
        <v>26</v>
      </c>
      <c r="BM97" s="30">
        <f t="shared" ref="BM97:BM105" si="36">BL97+AO97</f>
        <v>26</v>
      </c>
      <c r="BN97" s="230"/>
      <c r="BO97" s="193">
        <f t="shared" ref="BO97:BO105" si="37">AJ97+AI97+AG97+AH97</f>
        <v>346.03846153846155</v>
      </c>
      <c r="BP97" s="193">
        <v>302.80309989837536</v>
      </c>
      <c r="BQ97" s="193"/>
      <c r="BR97" s="30"/>
      <c r="BS97" s="33">
        <f t="shared" ref="BS97:BS105" si="38">BO97-W97-Z97-AA97</f>
        <v>316.53846153846155</v>
      </c>
      <c r="BT97" s="226" t="e">
        <f t="shared" ref="BT97:BT105" si="39">INT(YEARFRAC(F97,$BU$11))</f>
        <v>#REF!</v>
      </c>
      <c r="BV97" s="365"/>
    </row>
    <row r="98" spans="1:74" s="1" customFormat="1" ht="93.75" customHeight="1">
      <c r="A98" s="512">
        <f t="shared" ref="A98:A105" si="40">A97+1</f>
        <v>2</v>
      </c>
      <c r="B98" s="65" t="s">
        <v>54</v>
      </c>
      <c r="C98" s="204" t="s">
        <v>71</v>
      </c>
      <c r="D98" s="378" t="s">
        <v>231</v>
      </c>
      <c r="E98" s="378" t="s">
        <v>585</v>
      </c>
      <c r="F98" s="382">
        <v>41534</v>
      </c>
      <c r="G98" s="378" t="s">
        <v>667</v>
      </c>
      <c r="H98" s="65" t="s">
        <v>180</v>
      </c>
      <c r="I98" s="521"/>
      <c r="J98" s="90">
        <v>200</v>
      </c>
      <c r="K98" s="241">
        <v>0</v>
      </c>
      <c r="L98" s="403">
        <v>9.6797263681592032</v>
      </c>
      <c r="M98" s="396">
        <v>24</v>
      </c>
      <c r="N98" s="396">
        <v>2</v>
      </c>
      <c r="O98" s="396">
        <v>36</v>
      </c>
      <c r="P98" s="396">
        <v>0</v>
      </c>
      <c r="Q98" s="264"/>
      <c r="R98" s="264"/>
      <c r="S98" s="404">
        <v>51.92307692307692</v>
      </c>
      <c r="T98" s="404">
        <v>0</v>
      </c>
      <c r="U98" s="265">
        <v>0</v>
      </c>
      <c r="V98" s="265">
        <v>0</v>
      </c>
      <c r="W98" s="266">
        <v>9</v>
      </c>
      <c r="X98" s="405">
        <v>10</v>
      </c>
      <c r="Y98" s="406">
        <v>11</v>
      </c>
      <c r="Z98" s="272">
        <v>7</v>
      </c>
      <c r="AA98" s="272">
        <v>0</v>
      </c>
      <c r="AB98" s="272"/>
      <c r="AC98" s="267">
        <v>0</v>
      </c>
      <c r="AD98" s="267">
        <v>0</v>
      </c>
      <c r="AE98" s="266">
        <v>298.60280329123611</v>
      </c>
      <c r="AF98" s="407">
        <v>0</v>
      </c>
      <c r="AG98" s="408">
        <v>5.6520560658247225</v>
      </c>
      <c r="AH98" s="409">
        <v>0</v>
      </c>
      <c r="AI98" s="462">
        <v>130.46153846153845</v>
      </c>
      <c r="AJ98" s="410">
        <v>162.48920876387294</v>
      </c>
      <c r="AK98" s="268"/>
      <c r="AL98" s="290">
        <v>0</v>
      </c>
      <c r="AM98" s="463">
        <v>0</v>
      </c>
      <c r="AN98" s="463">
        <v>2</v>
      </c>
      <c r="AO98" s="463">
        <v>0</v>
      </c>
      <c r="AP98" s="36" t="s">
        <v>54</v>
      </c>
      <c r="AQ98" s="66">
        <v>162</v>
      </c>
      <c r="AR98" s="37">
        <v>2000</v>
      </c>
      <c r="AS98" s="315">
        <v>1</v>
      </c>
      <c r="AT98" s="315">
        <v>1</v>
      </c>
      <c r="AU98" s="315">
        <v>0</v>
      </c>
      <c r="AV98" s="315">
        <v>1</v>
      </c>
      <c r="AW98" s="315">
        <v>0</v>
      </c>
      <c r="AX98" s="315">
        <v>2</v>
      </c>
      <c r="AY98" s="316">
        <v>2</v>
      </c>
      <c r="AZ98" s="316">
        <v>0</v>
      </c>
      <c r="BA98" s="316">
        <v>0</v>
      </c>
      <c r="BB98" s="30" t="s">
        <v>54</v>
      </c>
      <c r="BC98" s="30">
        <v>0</v>
      </c>
      <c r="BD98" s="327"/>
      <c r="BE98" t="s">
        <v>99</v>
      </c>
      <c r="BF98" s="48">
        <v>0</v>
      </c>
      <c r="BG98" s="48">
        <v>9.6797263681592032</v>
      </c>
      <c r="BH98" s="511"/>
      <c r="BI98" s="48"/>
      <c r="BJ98" s="372"/>
      <c r="BK98" s="9"/>
      <c r="BL98" s="81">
        <f t="shared" si="35"/>
        <v>26</v>
      </c>
      <c r="BM98" s="30">
        <f t="shared" si="36"/>
        <v>26</v>
      </c>
      <c r="BN98" s="230"/>
      <c r="BO98" s="193">
        <f t="shared" si="37"/>
        <v>298.60280329123611</v>
      </c>
      <c r="BP98" s="193">
        <v>293.30104867893164</v>
      </c>
      <c r="BQ98" s="193"/>
      <c r="BR98" s="30"/>
      <c r="BS98" s="33">
        <f t="shared" si="38"/>
        <v>282.60280329123611</v>
      </c>
      <c r="BT98" s="226" t="e">
        <f t="shared" si="39"/>
        <v>#REF!</v>
      </c>
      <c r="BV98" s="365"/>
    </row>
    <row r="99" spans="1:74" s="1" customFormat="1" ht="93.75" customHeight="1">
      <c r="A99" s="512">
        <f t="shared" si="40"/>
        <v>3</v>
      </c>
      <c r="B99" s="65" t="s">
        <v>56</v>
      </c>
      <c r="C99" s="204" t="s">
        <v>71</v>
      </c>
      <c r="D99" s="378" t="s">
        <v>232</v>
      </c>
      <c r="E99" s="378" t="s">
        <v>585</v>
      </c>
      <c r="F99" s="382">
        <v>41653</v>
      </c>
      <c r="G99" s="378" t="s">
        <v>667</v>
      </c>
      <c r="H99" s="65" t="s">
        <v>180</v>
      </c>
      <c r="I99" s="521"/>
      <c r="J99" s="90">
        <v>200</v>
      </c>
      <c r="K99" s="241">
        <v>0</v>
      </c>
      <c r="L99" s="403">
        <v>9.7767857142857135</v>
      </c>
      <c r="M99" s="396">
        <v>24</v>
      </c>
      <c r="N99" s="396">
        <v>2</v>
      </c>
      <c r="O99" s="396">
        <v>40</v>
      </c>
      <c r="P99" s="396">
        <v>10</v>
      </c>
      <c r="Q99" s="264"/>
      <c r="R99" s="264"/>
      <c r="S99" s="404">
        <v>57.692307692307693</v>
      </c>
      <c r="T99" s="404">
        <v>19.23076923076923</v>
      </c>
      <c r="U99" s="265">
        <v>0</v>
      </c>
      <c r="V99" s="265">
        <v>0</v>
      </c>
      <c r="W99" s="266">
        <v>17.5</v>
      </c>
      <c r="X99" s="405">
        <v>10</v>
      </c>
      <c r="Y99" s="406">
        <v>10</v>
      </c>
      <c r="Z99" s="272">
        <v>7</v>
      </c>
      <c r="AA99" s="272">
        <v>0</v>
      </c>
      <c r="AB99" s="272"/>
      <c r="AC99" s="267">
        <v>0</v>
      </c>
      <c r="AD99" s="267">
        <v>0</v>
      </c>
      <c r="AE99" s="266">
        <v>331.19986263736263</v>
      </c>
      <c r="AF99" s="407">
        <v>0</v>
      </c>
      <c r="AG99" s="408">
        <v>5.8181818181818183</v>
      </c>
      <c r="AH99" s="409">
        <v>0</v>
      </c>
      <c r="AI99" s="462">
        <v>160.57692307692309</v>
      </c>
      <c r="AJ99" s="410">
        <v>164.80475774225772</v>
      </c>
      <c r="AK99" s="268"/>
      <c r="AL99" s="290">
        <v>0</v>
      </c>
      <c r="AM99" s="463">
        <v>0</v>
      </c>
      <c r="AN99" s="463">
        <v>2</v>
      </c>
      <c r="AO99" s="463">
        <v>0</v>
      </c>
      <c r="AP99" s="36" t="s">
        <v>56</v>
      </c>
      <c r="AQ99" s="66">
        <v>164</v>
      </c>
      <c r="AR99" s="37">
        <v>3300</v>
      </c>
      <c r="AS99" s="315">
        <v>1</v>
      </c>
      <c r="AT99" s="315">
        <v>1</v>
      </c>
      <c r="AU99" s="315">
        <v>0</v>
      </c>
      <c r="AV99" s="315">
        <v>1</v>
      </c>
      <c r="AW99" s="315">
        <v>0</v>
      </c>
      <c r="AX99" s="315">
        <v>4</v>
      </c>
      <c r="AY99" s="316">
        <v>3</v>
      </c>
      <c r="AZ99" s="316">
        <v>0</v>
      </c>
      <c r="BA99" s="316">
        <v>3</v>
      </c>
      <c r="BB99" s="30" t="s">
        <v>56</v>
      </c>
      <c r="BC99" s="30">
        <v>0</v>
      </c>
      <c r="BD99" s="327"/>
      <c r="BE99" t="s">
        <v>99</v>
      </c>
      <c r="BF99" s="48">
        <v>0</v>
      </c>
      <c r="BG99" s="48">
        <v>9.7767857142857135</v>
      </c>
      <c r="BH99" s="511"/>
      <c r="BI99" s="48"/>
      <c r="BJ99" s="372"/>
      <c r="BK99" s="9"/>
      <c r="BL99" s="81">
        <f t="shared" si="35"/>
        <v>26</v>
      </c>
      <c r="BM99" s="30">
        <f t="shared" si="36"/>
        <v>26</v>
      </c>
      <c r="BN99" s="230"/>
      <c r="BO99" s="193">
        <f t="shared" si="37"/>
        <v>331.19986263736263</v>
      </c>
      <c r="BP99" s="193">
        <v>288.7246800794876</v>
      </c>
      <c r="BQ99" s="193"/>
      <c r="BR99" s="30"/>
      <c r="BS99" s="33">
        <f t="shared" si="38"/>
        <v>306.69986263736263</v>
      </c>
      <c r="BT99" s="226" t="e">
        <f t="shared" si="39"/>
        <v>#REF!</v>
      </c>
      <c r="BV99" s="365"/>
    </row>
    <row r="100" spans="1:74" s="1" customFormat="1" ht="93.75" customHeight="1">
      <c r="A100" s="512">
        <f t="shared" si="40"/>
        <v>4</v>
      </c>
      <c r="B100" s="65" t="s">
        <v>57</v>
      </c>
      <c r="C100" s="204" t="s">
        <v>71</v>
      </c>
      <c r="D100" s="378" t="s">
        <v>233</v>
      </c>
      <c r="E100" s="378" t="s">
        <v>585</v>
      </c>
      <c r="F100" s="382">
        <v>41661</v>
      </c>
      <c r="G100" s="378" t="s">
        <v>667</v>
      </c>
      <c r="H100" s="65" t="s">
        <v>180</v>
      </c>
      <c r="I100" s="521"/>
      <c r="J100" s="90">
        <v>200</v>
      </c>
      <c r="K100" s="241">
        <v>0</v>
      </c>
      <c r="L100" s="403">
        <v>9.823008849557521</v>
      </c>
      <c r="M100" s="396">
        <v>23.5</v>
      </c>
      <c r="N100" s="396">
        <v>2.5</v>
      </c>
      <c r="O100" s="396">
        <v>34</v>
      </c>
      <c r="P100" s="396">
        <v>0</v>
      </c>
      <c r="Q100" s="264"/>
      <c r="R100" s="264"/>
      <c r="S100" s="404">
        <v>49.03846153846154</v>
      </c>
      <c r="T100" s="404">
        <v>0</v>
      </c>
      <c r="U100" s="265">
        <v>0</v>
      </c>
      <c r="V100" s="265">
        <v>0</v>
      </c>
      <c r="W100" s="266">
        <v>8.5</v>
      </c>
      <c r="X100" s="405">
        <v>10</v>
      </c>
      <c r="Y100" s="406">
        <v>10</v>
      </c>
      <c r="Z100" s="272">
        <v>7</v>
      </c>
      <c r="AA100" s="272">
        <v>0</v>
      </c>
      <c r="AB100" s="272"/>
      <c r="AC100" s="267">
        <v>0</v>
      </c>
      <c r="AD100" s="267">
        <v>0</v>
      </c>
      <c r="AE100" s="266">
        <v>294.36147038801909</v>
      </c>
      <c r="AF100" s="407">
        <v>0</v>
      </c>
      <c r="AG100" s="408">
        <v>5.5772294077603819</v>
      </c>
      <c r="AH100" s="409">
        <v>0</v>
      </c>
      <c r="AI100" s="462">
        <v>130.46153846153845</v>
      </c>
      <c r="AJ100" s="410">
        <v>158.32270251872026</v>
      </c>
      <c r="AK100" s="268"/>
      <c r="AL100" s="290">
        <v>0.5</v>
      </c>
      <c r="AM100" s="463">
        <v>0</v>
      </c>
      <c r="AN100" s="463">
        <v>2</v>
      </c>
      <c r="AO100" s="463">
        <v>0</v>
      </c>
      <c r="AP100" s="36" t="s">
        <v>57</v>
      </c>
      <c r="AQ100" s="66">
        <v>158</v>
      </c>
      <c r="AR100" s="37">
        <v>1300</v>
      </c>
      <c r="AS100" s="315">
        <v>1</v>
      </c>
      <c r="AT100" s="315">
        <v>1</v>
      </c>
      <c r="AU100" s="315">
        <v>0</v>
      </c>
      <c r="AV100" s="315">
        <v>0</v>
      </c>
      <c r="AW100" s="315">
        <v>1</v>
      </c>
      <c r="AX100" s="315">
        <v>3</v>
      </c>
      <c r="AY100" s="316">
        <v>1</v>
      </c>
      <c r="AZ100" s="316">
        <v>0</v>
      </c>
      <c r="BA100" s="316">
        <v>3</v>
      </c>
      <c r="BB100" s="30" t="s">
        <v>57</v>
      </c>
      <c r="BC100" s="30">
        <v>0</v>
      </c>
      <c r="BD100" s="327"/>
      <c r="BE100" t="s">
        <v>99</v>
      </c>
      <c r="BF100" s="48">
        <v>0</v>
      </c>
      <c r="BG100" s="48">
        <v>9.823008849557521</v>
      </c>
      <c r="BH100" s="511"/>
      <c r="BI100" s="48"/>
      <c r="BJ100" s="372"/>
      <c r="BK100" s="9"/>
      <c r="BL100" s="81">
        <f t="shared" si="35"/>
        <v>26</v>
      </c>
      <c r="BM100" s="30">
        <f t="shared" si="36"/>
        <v>26</v>
      </c>
      <c r="BN100" s="230"/>
      <c r="BO100" s="193">
        <f t="shared" si="37"/>
        <v>294.36147038801909</v>
      </c>
      <c r="BP100" s="193">
        <v>245.43753289157857</v>
      </c>
      <c r="BQ100" s="193"/>
      <c r="BR100" s="30"/>
      <c r="BS100" s="33">
        <f t="shared" si="38"/>
        <v>278.86147038801909</v>
      </c>
      <c r="BT100" s="226" t="e">
        <f t="shared" si="39"/>
        <v>#REF!</v>
      </c>
      <c r="BV100" s="365"/>
    </row>
    <row r="101" spans="1:74" s="1" customFormat="1" ht="93.75" customHeight="1">
      <c r="A101" s="512">
        <f t="shared" si="40"/>
        <v>5</v>
      </c>
      <c r="B101" s="65" t="s">
        <v>60</v>
      </c>
      <c r="C101" s="204" t="s">
        <v>71</v>
      </c>
      <c r="D101" s="378" t="s">
        <v>234</v>
      </c>
      <c r="E101" s="378" t="s">
        <v>585</v>
      </c>
      <c r="F101" s="382">
        <v>41709</v>
      </c>
      <c r="G101" s="378" t="s">
        <v>667</v>
      </c>
      <c r="H101" s="65" t="s">
        <v>180</v>
      </c>
      <c r="I101" s="521"/>
      <c r="J101" s="90">
        <v>200</v>
      </c>
      <c r="K101" s="241">
        <v>0</v>
      </c>
      <c r="L101" s="403">
        <v>0</v>
      </c>
      <c r="M101" s="396">
        <v>24</v>
      </c>
      <c r="N101" s="396">
        <v>2</v>
      </c>
      <c r="O101" s="396">
        <v>40</v>
      </c>
      <c r="P101" s="396">
        <v>18</v>
      </c>
      <c r="Q101" s="264"/>
      <c r="R101" s="264"/>
      <c r="S101" s="404">
        <v>57.692307692307693</v>
      </c>
      <c r="T101" s="404">
        <v>34.615384615384613</v>
      </c>
      <c r="U101" s="265">
        <v>0</v>
      </c>
      <c r="V101" s="265">
        <v>0</v>
      </c>
      <c r="W101" s="266">
        <v>23.5</v>
      </c>
      <c r="X101" s="405">
        <v>10</v>
      </c>
      <c r="Y101" s="406">
        <v>10</v>
      </c>
      <c r="Z101" s="272">
        <v>7</v>
      </c>
      <c r="AA101" s="272">
        <v>0</v>
      </c>
      <c r="AB101" s="272"/>
      <c r="AC101" s="267">
        <v>0</v>
      </c>
      <c r="AD101" s="267">
        <v>0</v>
      </c>
      <c r="AE101" s="266">
        <v>342.80769230769226</v>
      </c>
      <c r="AF101" s="407">
        <v>0</v>
      </c>
      <c r="AG101" s="408">
        <v>5.8181818181818183</v>
      </c>
      <c r="AH101" s="409">
        <v>0</v>
      </c>
      <c r="AI101" s="462">
        <v>176.61538461538458</v>
      </c>
      <c r="AJ101" s="410">
        <v>160.37412587412587</v>
      </c>
      <c r="AK101" s="268"/>
      <c r="AL101" s="290">
        <v>0</v>
      </c>
      <c r="AM101" s="463">
        <v>0</v>
      </c>
      <c r="AN101" s="463">
        <v>2</v>
      </c>
      <c r="AO101" s="463">
        <v>0</v>
      </c>
      <c r="AP101" s="36" t="s">
        <v>60</v>
      </c>
      <c r="AQ101" s="66">
        <v>160</v>
      </c>
      <c r="AR101" s="37">
        <v>1500</v>
      </c>
      <c r="AS101" s="315">
        <v>1</v>
      </c>
      <c r="AT101" s="315">
        <v>1</v>
      </c>
      <c r="AU101" s="315">
        <v>0</v>
      </c>
      <c r="AV101" s="315">
        <v>1</v>
      </c>
      <c r="AW101" s="315">
        <v>0</v>
      </c>
      <c r="AX101" s="315">
        <v>0</v>
      </c>
      <c r="AY101" s="316">
        <v>1</v>
      </c>
      <c r="AZ101" s="316">
        <v>1</v>
      </c>
      <c r="BA101" s="316">
        <v>0</v>
      </c>
      <c r="BB101" s="30" t="s">
        <v>60</v>
      </c>
      <c r="BC101" s="30">
        <v>0</v>
      </c>
      <c r="BD101" s="327"/>
      <c r="BE101" t="s">
        <v>99</v>
      </c>
      <c r="BF101" s="48">
        <v>0</v>
      </c>
      <c r="BG101" s="48">
        <v>0</v>
      </c>
      <c r="BH101" s="511"/>
      <c r="BI101" s="48"/>
      <c r="BJ101" s="372"/>
      <c r="BK101" s="9"/>
      <c r="BL101" s="81">
        <f t="shared" si="35"/>
        <v>26</v>
      </c>
      <c r="BM101" s="30">
        <f t="shared" si="36"/>
        <v>26</v>
      </c>
      <c r="BN101" s="230"/>
      <c r="BO101" s="193">
        <f t="shared" si="37"/>
        <v>342.80769230769226</v>
      </c>
      <c r="BP101" s="193">
        <v>289.03720341524104</v>
      </c>
      <c r="BQ101" s="193"/>
      <c r="BR101" s="30"/>
      <c r="BS101" s="33">
        <f t="shared" si="38"/>
        <v>312.30769230769226</v>
      </c>
      <c r="BT101" s="226" t="e">
        <f t="shared" si="39"/>
        <v>#REF!</v>
      </c>
      <c r="BV101" s="365"/>
    </row>
    <row r="102" spans="1:74" s="1" customFormat="1" ht="93.75" customHeight="1">
      <c r="A102" s="512">
        <f t="shared" si="40"/>
        <v>6</v>
      </c>
      <c r="B102" s="65" t="s">
        <v>61</v>
      </c>
      <c r="C102" s="204" t="s">
        <v>71</v>
      </c>
      <c r="D102" s="378" t="s">
        <v>235</v>
      </c>
      <c r="E102" s="378" t="s">
        <v>585</v>
      </c>
      <c r="F102" s="382">
        <v>41709</v>
      </c>
      <c r="G102" s="378" t="s">
        <v>667</v>
      </c>
      <c r="H102" s="65" t="s">
        <v>180</v>
      </c>
      <c r="I102" s="521"/>
      <c r="J102" s="90">
        <v>200</v>
      </c>
      <c r="K102" s="241">
        <v>0</v>
      </c>
      <c r="L102" s="403">
        <v>4.911968335472829</v>
      </c>
      <c r="M102" s="396">
        <v>24</v>
      </c>
      <c r="N102" s="396">
        <v>2</v>
      </c>
      <c r="O102" s="396">
        <v>34</v>
      </c>
      <c r="P102" s="396">
        <v>16</v>
      </c>
      <c r="Q102" s="264"/>
      <c r="R102" s="264"/>
      <c r="S102" s="404">
        <v>49.03846153846154</v>
      </c>
      <c r="T102" s="404">
        <v>30.76923076923077</v>
      </c>
      <c r="U102" s="265">
        <v>0</v>
      </c>
      <c r="V102" s="265">
        <v>0</v>
      </c>
      <c r="W102" s="266">
        <v>20.5</v>
      </c>
      <c r="X102" s="405">
        <v>10</v>
      </c>
      <c r="Y102" s="406">
        <v>10</v>
      </c>
      <c r="Z102" s="272">
        <v>7</v>
      </c>
      <c r="AA102" s="272">
        <v>0</v>
      </c>
      <c r="AB102" s="272"/>
      <c r="AC102" s="267">
        <v>0</v>
      </c>
      <c r="AD102" s="267">
        <v>0</v>
      </c>
      <c r="AE102" s="266">
        <v>332.21966064316513</v>
      </c>
      <c r="AF102" s="407">
        <v>0</v>
      </c>
      <c r="AG102" s="408">
        <v>5.8181818181818183</v>
      </c>
      <c r="AH102" s="409">
        <v>0</v>
      </c>
      <c r="AI102" s="462">
        <v>167.88461538461536</v>
      </c>
      <c r="AJ102" s="410">
        <v>158.51686344036796</v>
      </c>
      <c r="AK102" s="268"/>
      <c r="AL102" s="290">
        <v>0</v>
      </c>
      <c r="AM102" s="463">
        <v>0</v>
      </c>
      <c r="AN102" s="463">
        <v>2</v>
      </c>
      <c r="AO102" s="463">
        <v>0</v>
      </c>
      <c r="AP102" s="36" t="s">
        <v>61</v>
      </c>
      <c r="AQ102" s="66">
        <v>158</v>
      </c>
      <c r="AR102" s="37">
        <v>2100</v>
      </c>
      <c r="AS102" s="315">
        <v>1</v>
      </c>
      <c r="AT102" s="315">
        <v>1</v>
      </c>
      <c r="AU102" s="315">
        <v>0</v>
      </c>
      <c r="AV102" s="315">
        <v>0</v>
      </c>
      <c r="AW102" s="315">
        <v>1</v>
      </c>
      <c r="AX102" s="315">
        <v>3</v>
      </c>
      <c r="AY102" s="316">
        <v>2</v>
      </c>
      <c r="AZ102" s="316">
        <v>0</v>
      </c>
      <c r="BA102" s="316">
        <v>1</v>
      </c>
      <c r="BB102" s="30" t="s">
        <v>61</v>
      </c>
      <c r="BC102" s="30">
        <v>0</v>
      </c>
      <c r="BD102" s="327"/>
      <c r="BE102" t="s">
        <v>99</v>
      </c>
      <c r="BF102" s="48">
        <v>0</v>
      </c>
      <c r="BG102" s="48">
        <v>4.911968335472829</v>
      </c>
      <c r="BH102" s="511"/>
      <c r="BI102" s="48"/>
      <c r="BJ102" s="372"/>
      <c r="BK102" s="9"/>
      <c r="BL102" s="81">
        <f t="shared" si="35"/>
        <v>26</v>
      </c>
      <c r="BM102" s="30">
        <f t="shared" si="36"/>
        <v>26</v>
      </c>
      <c r="BN102" s="230"/>
      <c r="BO102" s="193">
        <f t="shared" si="37"/>
        <v>332.21966064316513</v>
      </c>
      <c r="BP102" s="193">
        <v>282.45934513774358</v>
      </c>
      <c r="BQ102" s="193"/>
      <c r="BR102" s="30"/>
      <c r="BS102" s="33">
        <f t="shared" si="38"/>
        <v>304.71966064316513</v>
      </c>
      <c r="BT102" s="226" t="e">
        <f t="shared" si="39"/>
        <v>#REF!</v>
      </c>
      <c r="BV102" s="365"/>
    </row>
    <row r="103" spans="1:74" s="47" customFormat="1" ht="93.75" customHeight="1">
      <c r="A103" s="512">
        <f t="shared" si="40"/>
        <v>7</v>
      </c>
      <c r="B103" s="65" t="s">
        <v>599</v>
      </c>
      <c r="C103" s="60" t="s">
        <v>71</v>
      </c>
      <c r="D103" s="378" t="s">
        <v>127</v>
      </c>
      <c r="E103" s="378" t="s">
        <v>585</v>
      </c>
      <c r="F103" s="382">
        <v>44705</v>
      </c>
      <c r="G103" s="378" t="s">
        <v>667</v>
      </c>
      <c r="H103" s="65" t="s">
        <v>180</v>
      </c>
      <c r="I103" s="521"/>
      <c r="J103" s="90">
        <v>200</v>
      </c>
      <c r="K103" s="241">
        <v>0</v>
      </c>
      <c r="L103" s="403">
        <v>4.8932200566383477</v>
      </c>
      <c r="M103" s="396">
        <v>24</v>
      </c>
      <c r="N103" s="396">
        <v>2</v>
      </c>
      <c r="O103" s="396">
        <v>36</v>
      </c>
      <c r="P103" s="396">
        <v>0</v>
      </c>
      <c r="Q103" s="264"/>
      <c r="R103" s="264"/>
      <c r="S103" s="404">
        <v>51.92307692307692</v>
      </c>
      <c r="T103" s="404">
        <v>0</v>
      </c>
      <c r="U103" s="265">
        <v>0</v>
      </c>
      <c r="V103" s="265">
        <v>0</v>
      </c>
      <c r="W103" s="266">
        <v>9</v>
      </c>
      <c r="X103" s="405">
        <v>10</v>
      </c>
      <c r="Y103" s="406">
        <v>2</v>
      </c>
      <c r="Z103" s="272">
        <v>7</v>
      </c>
      <c r="AA103" s="272">
        <v>26.198507156678033</v>
      </c>
      <c r="AB103" s="272"/>
      <c r="AC103" s="267">
        <v>0</v>
      </c>
      <c r="AD103" s="267">
        <v>0</v>
      </c>
      <c r="AE103" s="266">
        <v>311.01480413639331</v>
      </c>
      <c r="AF103" s="407">
        <v>0</v>
      </c>
      <c r="AG103" s="408">
        <v>5.3763259395943059</v>
      </c>
      <c r="AH103" s="409">
        <v>0</v>
      </c>
      <c r="AI103" s="462">
        <v>130.46153846153845</v>
      </c>
      <c r="AJ103" s="410">
        <v>175.17693973526056</v>
      </c>
      <c r="AK103" s="268"/>
      <c r="AL103" s="290">
        <v>0</v>
      </c>
      <c r="AM103" s="463">
        <v>0</v>
      </c>
      <c r="AN103" s="463">
        <v>2</v>
      </c>
      <c r="AO103" s="463">
        <v>0</v>
      </c>
      <c r="AP103" s="36" t="s">
        <v>599</v>
      </c>
      <c r="AQ103" s="66">
        <v>175</v>
      </c>
      <c r="AR103" s="37">
        <v>700</v>
      </c>
      <c r="AS103" s="315">
        <v>1</v>
      </c>
      <c r="AT103" s="315">
        <v>1</v>
      </c>
      <c r="AU103" s="315">
        <v>1</v>
      </c>
      <c r="AV103" s="315">
        <v>0</v>
      </c>
      <c r="AW103" s="315">
        <v>1</v>
      </c>
      <c r="AX103" s="315">
        <v>0</v>
      </c>
      <c r="AY103" s="316">
        <v>0</v>
      </c>
      <c r="AZ103" s="316">
        <v>1</v>
      </c>
      <c r="BA103" s="316">
        <v>2</v>
      </c>
      <c r="BB103" s="30" t="s">
        <v>986</v>
      </c>
      <c r="BC103" s="30">
        <v>26.198507156678033</v>
      </c>
      <c r="BD103" s="327"/>
      <c r="BE103" t="s">
        <v>99</v>
      </c>
      <c r="BF103" s="48">
        <v>0</v>
      </c>
      <c r="BG103" s="48">
        <v>4.8932200566383477</v>
      </c>
      <c r="BH103" s="511"/>
      <c r="BI103" s="48"/>
      <c r="BJ103" s="372"/>
      <c r="BK103" s="63"/>
      <c r="BL103" s="81">
        <f t="shared" si="35"/>
        <v>26</v>
      </c>
      <c r="BM103" s="30">
        <f t="shared" si="36"/>
        <v>26</v>
      </c>
      <c r="BN103" s="230"/>
      <c r="BO103" s="193">
        <f t="shared" si="37"/>
        <v>311.01480413639337</v>
      </c>
      <c r="BP103" s="193">
        <v>244.04663310333194</v>
      </c>
      <c r="BQ103" s="193"/>
      <c r="BR103" s="30"/>
      <c r="BS103" s="33">
        <f t="shared" si="38"/>
        <v>268.81629697971533</v>
      </c>
      <c r="BT103" s="226" t="e">
        <f t="shared" si="39"/>
        <v>#REF!</v>
      </c>
      <c r="BV103" s="365"/>
    </row>
    <row r="104" spans="1:74" s="31" customFormat="1" ht="93.75" customHeight="1">
      <c r="A104" s="512">
        <f t="shared" si="40"/>
        <v>8</v>
      </c>
      <c r="B104" s="65" t="s">
        <v>703</v>
      </c>
      <c r="C104" s="60" t="s">
        <v>71</v>
      </c>
      <c r="D104" s="378" t="s">
        <v>206</v>
      </c>
      <c r="E104" s="378" t="s">
        <v>585</v>
      </c>
      <c r="F104" s="382">
        <v>44557</v>
      </c>
      <c r="G104" s="378" t="s">
        <v>667</v>
      </c>
      <c r="H104" s="65" t="s">
        <v>180</v>
      </c>
      <c r="I104" s="521"/>
      <c r="J104" s="90">
        <v>200</v>
      </c>
      <c r="K104" s="241">
        <v>0</v>
      </c>
      <c r="L104" s="403">
        <v>9.8945518453427059</v>
      </c>
      <c r="M104" s="396">
        <v>24</v>
      </c>
      <c r="N104" s="396">
        <v>2</v>
      </c>
      <c r="O104" s="396">
        <v>36</v>
      </c>
      <c r="P104" s="396">
        <v>18</v>
      </c>
      <c r="Q104" s="264"/>
      <c r="R104" s="264"/>
      <c r="S104" s="404">
        <v>51.92307692307692</v>
      </c>
      <c r="T104" s="404">
        <v>34.615384615384613</v>
      </c>
      <c r="U104" s="265">
        <v>0</v>
      </c>
      <c r="V104" s="265">
        <v>0</v>
      </c>
      <c r="W104" s="266">
        <v>22.5</v>
      </c>
      <c r="X104" s="405">
        <v>10</v>
      </c>
      <c r="Y104" s="406">
        <v>2</v>
      </c>
      <c r="Z104" s="272">
        <v>7</v>
      </c>
      <c r="AA104" s="272">
        <v>0</v>
      </c>
      <c r="AB104" s="272"/>
      <c r="AC104" s="267">
        <v>0</v>
      </c>
      <c r="AD104" s="267">
        <v>0</v>
      </c>
      <c r="AE104" s="266">
        <v>337.93301338380422</v>
      </c>
      <c r="AF104" s="407">
        <v>0</v>
      </c>
      <c r="AG104" s="408">
        <v>5.8181818181818183</v>
      </c>
      <c r="AH104" s="409">
        <v>0</v>
      </c>
      <c r="AI104" s="462">
        <v>173.23076923076923</v>
      </c>
      <c r="AJ104" s="410">
        <v>158.88406233485318</v>
      </c>
      <c r="AK104" s="268"/>
      <c r="AL104" s="290">
        <v>0</v>
      </c>
      <c r="AM104" s="463">
        <v>0</v>
      </c>
      <c r="AN104" s="463">
        <v>2</v>
      </c>
      <c r="AO104" s="463">
        <v>0</v>
      </c>
      <c r="AP104" s="36" t="s">
        <v>703</v>
      </c>
      <c r="AQ104" s="66">
        <v>158</v>
      </c>
      <c r="AR104" s="37">
        <v>3600</v>
      </c>
      <c r="AS104" s="315">
        <v>1</v>
      </c>
      <c r="AT104" s="315">
        <v>1</v>
      </c>
      <c r="AU104" s="315">
        <v>0</v>
      </c>
      <c r="AV104" s="315">
        <v>0</v>
      </c>
      <c r="AW104" s="315">
        <v>1</v>
      </c>
      <c r="AX104" s="315">
        <v>3</v>
      </c>
      <c r="AY104" s="316">
        <v>3</v>
      </c>
      <c r="AZ104" s="316">
        <v>1</v>
      </c>
      <c r="BA104" s="316">
        <v>1</v>
      </c>
      <c r="BB104" s="30" t="s">
        <v>987</v>
      </c>
      <c r="BC104" s="30">
        <v>0</v>
      </c>
      <c r="BD104" s="327">
        <v>0</v>
      </c>
      <c r="BE104" t="s">
        <v>99</v>
      </c>
      <c r="BF104" s="48">
        <v>0</v>
      </c>
      <c r="BG104" s="48">
        <v>9.8945518453427059</v>
      </c>
      <c r="BH104" s="511"/>
      <c r="BI104" s="48"/>
      <c r="BJ104" s="372"/>
      <c r="BK104" s="63"/>
      <c r="BL104" s="81">
        <f t="shared" si="35"/>
        <v>26</v>
      </c>
      <c r="BM104" s="30">
        <f>BL104+AO104</f>
        <v>26</v>
      </c>
      <c r="BN104" s="230"/>
      <c r="BO104" s="193">
        <f t="shared" si="37"/>
        <v>337.93301338380422</v>
      </c>
      <c r="BP104" s="193">
        <v>289.44872401259306</v>
      </c>
      <c r="BQ104" s="193"/>
      <c r="BR104" s="30"/>
      <c r="BS104" s="33">
        <f t="shared" si="38"/>
        <v>308.43301338380422</v>
      </c>
      <c r="BT104" s="226" t="e">
        <f t="shared" si="39"/>
        <v>#REF!</v>
      </c>
      <c r="BV104" s="365"/>
    </row>
    <row r="105" spans="1:74" s="47" customFormat="1" ht="93.75" customHeight="1">
      <c r="A105" s="512">
        <f t="shared" si="40"/>
        <v>9</v>
      </c>
      <c r="B105" s="65" t="s">
        <v>600</v>
      </c>
      <c r="C105" s="60" t="s">
        <v>71</v>
      </c>
      <c r="D105" s="378" t="s">
        <v>128</v>
      </c>
      <c r="E105" s="378" t="s">
        <v>585</v>
      </c>
      <c r="F105" s="382">
        <v>44705</v>
      </c>
      <c r="G105" s="378" t="s">
        <v>667</v>
      </c>
      <c r="H105" s="65" t="s">
        <v>180</v>
      </c>
      <c r="I105" s="521"/>
      <c r="J105" s="90">
        <v>200</v>
      </c>
      <c r="K105" s="241">
        <v>0</v>
      </c>
      <c r="L105" s="403">
        <v>4.9543329393770854</v>
      </c>
      <c r="M105" s="396">
        <v>24</v>
      </c>
      <c r="N105" s="396">
        <v>2</v>
      </c>
      <c r="O105" s="396">
        <v>36</v>
      </c>
      <c r="P105" s="396">
        <v>18</v>
      </c>
      <c r="Q105" s="264"/>
      <c r="R105" s="264"/>
      <c r="S105" s="404">
        <v>51.92307692307692</v>
      </c>
      <c r="T105" s="404">
        <v>34.615384615384613</v>
      </c>
      <c r="U105" s="265">
        <v>0</v>
      </c>
      <c r="V105" s="265">
        <v>0</v>
      </c>
      <c r="W105" s="266">
        <v>22.5</v>
      </c>
      <c r="X105" s="405">
        <v>10</v>
      </c>
      <c r="Y105" s="406">
        <v>2</v>
      </c>
      <c r="Z105" s="272">
        <v>7</v>
      </c>
      <c r="AA105" s="272">
        <v>32.035908788878658</v>
      </c>
      <c r="AB105" s="272"/>
      <c r="AC105" s="267">
        <v>0</v>
      </c>
      <c r="AD105" s="267">
        <v>0</v>
      </c>
      <c r="AE105" s="266">
        <v>365.02870326671723</v>
      </c>
      <c r="AF105" s="407">
        <v>0</v>
      </c>
      <c r="AG105" s="408">
        <v>5.8181818181818183</v>
      </c>
      <c r="AH105" s="409">
        <v>0</v>
      </c>
      <c r="AI105" s="462">
        <v>176.61538461538458</v>
      </c>
      <c r="AJ105" s="410">
        <v>182.59513683315083</v>
      </c>
      <c r="AK105" s="268"/>
      <c r="AL105" s="290">
        <v>0</v>
      </c>
      <c r="AM105" s="463">
        <v>0</v>
      </c>
      <c r="AN105" s="463">
        <v>2</v>
      </c>
      <c r="AO105" s="463">
        <v>0</v>
      </c>
      <c r="AP105" s="36" t="s">
        <v>600</v>
      </c>
      <c r="AQ105" s="66">
        <v>182</v>
      </c>
      <c r="AR105" s="37">
        <v>2400</v>
      </c>
      <c r="AS105" s="315">
        <v>1</v>
      </c>
      <c r="AT105" s="315">
        <v>1</v>
      </c>
      <c r="AU105" s="315">
        <v>1</v>
      </c>
      <c r="AV105" s="315">
        <v>1</v>
      </c>
      <c r="AW105" s="315">
        <v>0</v>
      </c>
      <c r="AX105" s="315">
        <v>2</v>
      </c>
      <c r="AY105" s="316">
        <v>2</v>
      </c>
      <c r="AZ105" s="316">
        <v>0</v>
      </c>
      <c r="BA105" s="316">
        <v>4</v>
      </c>
      <c r="BB105" s="30" t="s">
        <v>988</v>
      </c>
      <c r="BC105" s="30">
        <v>32.035908788878658</v>
      </c>
      <c r="BD105" s="327"/>
      <c r="BE105" t="s">
        <v>99</v>
      </c>
      <c r="BF105" s="48">
        <v>0</v>
      </c>
      <c r="BG105" s="48">
        <v>4.9543329393770854</v>
      </c>
      <c r="BH105" s="511"/>
      <c r="BI105" s="48"/>
      <c r="BJ105" s="372"/>
      <c r="BK105" s="63"/>
      <c r="BL105" s="81">
        <f t="shared" si="35"/>
        <v>26</v>
      </c>
      <c r="BM105" s="30">
        <f t="shared" si="36"/>
        <v>26</v>
      </c>
      <c r="BN105" s="230"/>
      <c r="BO105" s="193">
        <f t="shared" si="37"/>
        <v>365.02870326671723</v>
      </c>
      <c r="BP105" s="193">
        <v>287.61101436285998</v>
      </c>
      <c r="BQ105" s="193"/>
      <c r="BR105" s="30"/>
      <c r="BS105" s="33">
        <f t="shared" si="38"/>
        <v>303.49279447783857</v>
      </c>
      <c r="BT105" s="226" t="e">
        <f t="shared" si="39"/>
        <v>#REF!</v>
      </c>
      <c r="BV105" s="365"/>
    </row>
    <row r="106" spans="1:74" s="4" customFormat="1" ht="37.5" hidden="1" customHeight="1">
      <c r="A106" s="92"/>
      <c r="B106" s="92"/>
      <c r="C106" s="92"/>
      <c r="D106" s="92"/>
      <c r="E106" s="92"/>
      <c r="F106" s="92"/>
      <c r="G106" s="92"/>
      <c r="H106" s="92"/>
      <c r="I106" s="92"/>
      <c r="J106" s="152">
        <v>1800</v>
      </c>
      <c r="K106" s="152">
        <v>10</v>
      </c>
      <c r="L106" s="152">
        <v>53.933594108833404</v>
      </c>
      <c r="M106" s="152"/>
      <c r="N106" s="152"/>
      <c r="O106" s="152"/>
      <c r="P106" s="152"/>
      <c r="Q106" s="152">
        <v>0</v>
      </c>
      <c r="R106" s="152"/>
      <c r="S106" s="152">
        <v>473.07692307692304</v>
      </c>
      <c r="T106" s="152"/>
      <c r="U106" s="152">
        <v>0</v>
      </c>
      <c r="V106" s="152"/>
      <c r="W106" s="152">
        <v>155.5</v>
      </c>
      <c r="X106" s="152">
        <v>90</v>
      </c>
      <c r="Y106" s="152">
        <v>67</v>
      </c>
      <c r="Z106" s="152">
        <v>63</v>
      </c>
      <c r="AA106" s="152">
        <v>58.234415945556691</v>
      </c>
      <c r="AB106" s="152"/>
      <c r="AC106" s="152"/>
      <c r="AD106" s="152">
        <v>0</v>
      </c>
      <c r="AE106" s="152">
        <v>2959.2064715928518</v>
      </c>
      <c r="AF106" s="152">
        <v>0</v>
      </c>
      <c r="AG106" s="152">
        <v>51.514702322270324</v>
      </c>
      <c r="AH106" s="152">
        <v>0</v>
      </c>
      <c r="AI106" s="152">
        <v>1424.5384615384614</v>
      </c>
      <c r="AJ106" s="152">
        <v>1483.1533077321196</v>
      </c>
      <c r="AK106" s="153"/>
      <c r="AM106" s="83"/>
      <c r="BB106" s="84"/>
      <c r="BF106" s="552"/>
      <c r="BH106" s="1"/>
      <c r="BJ106" s="372"/>
    </row>
    <row r="107" spans="1:74" s="13" customFormat="1" ht="33" hidden="1" customHeight="1">
      <c r="A107" s="154"/>
      <c r="B107" s="172"/>
      <c r="C107" s="172"/>
      <c r="D107" s="155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2"/>
      <c r="V107" s="172"/>
      <c r="W107" s="188"/>
      <c r="X107" s="172"/>
      <c r="Y107" s="172"/>
      <c r="Z107" s="172"/>
      <c r="AA107" s="172"/>
      <c r="AB107" s="172"/>
      <c r="AC107" s="172"/>
      <c r="AD107" s="172"/>
      <c r="AE107" s="172"/>
      <c r="AF107" s="172"/>
      <c r="AG107" s="172"/>
      <c r="AH107" s="172"/>
      <c r="AI107" s="172"/>
      <c r="AJ107" s="156">
        <v>1483.1533077321196</v>
      </c>
      <c r="AK107" s="172"/>
      <c r="AM107" s="2"/>
      <c r="AN107"/>
      <c r="AO107"/>
      <c r="AP107" s="49"/>
      <c r="AQ107" s="50"/>
      <c r="AR107" s="51"/>
      <c r="AS107" s="89"/>
      <c r="AT107" s="89"/>
      <c r="AU107" s="89"/>
      <c r="AV107" s="89"/>
      <c r="AW107" s="89"/>
      <c r="AX107" s="89"/>
      <c r="AY107" s="89"/>
      <c r="AZ107" s="89"/>
      <c r="BA107" s="62"/>
      <c r="BB107" s="30"/>
      <c r="BF107" s="555"/>
      <c r="BG107"/>
      <c r="BH107" s="1"/>
      <c r="BJ107" s="372"/>
    </row>
    <row r="108" spans="1:74" ht="49.5" hidden="1" customHeight="1">
      <c r="A108" s="374" t="str">
        <f>A2</f>
        <v>តារាងបើកប្រាក់ឈ្នួលប្រចាំខែ វិច្ឆិកា ឆ្នាំ ២០២៣(លើកទី2​)</v>
      </c>
      <c r="B108" s="174"/>
      <c r="C108" s="174"/>
      <c r="D108" s="157"/>
      <c r="E108" s="157"/>
      <c r="F108" s="170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273"/>
      <c r="AN108"/>
      <c r="AO108"/>
      <c r="AP108" s="49"/>
      <c r="AQ108" s="50"/>
      <c r="AR108" s="51"/>
      <c r="AS108" s="89"/>
      <c r="AT108" s="89"/>
      <c r="AU108" s="89"/>
      <c r="AV108" s="89"/>
      <c r="AW108" s="89"/>
      <c r="AX108" s="89"/>
      <c r="AY108" s="89"/>
      <c r="AZ108" s="89"/>
      <c r="BA108" s="89"/>
      <c r="BB108" s="46"/>
      <c r="BD108"/>
      <c r="BF108" s="48"/>
      <c r="BH108" s="1"/>
      <c r="BJ108" s="372"/>
      <c r="BO108"/>
      <c r="BQ108"/>
    </row>
    <row r="109" spans="1:74" s="4" customFormat="1" ht="28.5" hidden="1" customHeight="1">
      <c r="A109" s="375" t="str">
        <f>A3</f>
        <v>LIST OF SALARIES AND ALLOWANCES  (November/  2023)</v>
      </c>
      <c r="B109" s="96"/>
      <c r="C109" s="96"/>
      <c r="D109" s="97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214"/>
      <c r="AJ109" s="96"/>
      <c r="AK109" s="56"/>
      <c r="AL109" s="274"/>
      <c r="AM109" s="2"/>
      <c r="AN109" s="15"/>
      <c r="AO109" s="15"/>
      <c r="AP109" s="22"/>
      <c r="BD109" s="92"/>
      <c r="BF109" s="552"/>
      <c r="BJ109" s="372"/>
      <c r="BO109" s="15"/>
      <c r="BQ109" s="15"/>
    </row>
    <row r="110" spans="1:74" s="62" customFormat="1" ht="51.75" hidden="1" customHeight="1" thickBot="1">
      <c r="A110" s="376" t="str">
        <f>A4</f>
        <v xml:space="preserve">ក្រុមហ៊ុន Fairdon (Cambodia) Limited </v>
      </c>
      <c r="B110" s="99"/>
      <c r="C110" s="100"/>
      <c r="D110" s="101"/>
      <c r="E110" s="102"/>
      <c r="G110" s="283"/>
      <c r="I110" s="103"/>
      <c r="J110" s="104"/>
      <c r="K110" s="356" t="s">
        <v>300</v>
      </c>
      <c r="L110" s="104"/>
      <c r="M110" s="104"/>
      <c r="N110" s="195"/>
      <c r="O110" s="200"/>
      <c r="P110" s="200"/>
      <c r="Q110" s="195"/>
      <c r="R110" s="195"/>
      <c r="S110" s="195"/>
      <c r="T110" s="195"/>
      <c r="U110" s="195"/>
      <c r="V110" s="195"/>
      <c r="W110" s="275"/>
      <c r="X110" s="275"/>
      <c r="Y110" s="227"/>
      <c r="Z110" s="275"/>
      <c r="AA110" s="275"/>
      <c r="AB110" s="543"/>
      <c r="AC110" s="221"/>
      <c r="AE110" s="105"/>
      <c r="AF110" s="105"/>
      <c r="AG110" s="346"/>
      <c r="AH110" s="106"/>
      <c r="AI110" s="106"/>
      <c r="AJ110" s="107"/>
      <c r="AK110" s="106"/>
      <c r="AL110" s="106"/>
      <c r="AM110" s="45"/>
      <c r="AN110" s="190"/>
      <c r="AO110" s="190"/>
      <c r="AP110" s="218"/>
      <c r="BF110" s="551"/>
      <c r="BJ110" s="372"/>
      <c r="BO110" s="190"/>
      <c r="BQ110" s="199"/>
    </row>
    <row r="111" spans="1:74" ht="36.950000000000003" hidden="1" customHeight="1" thickBot="1">
      <c r="A111" s="348" t="s">
        <v>564</v>
      </c>
      <c r="B111" s="349" t="s">
        <v>565</v>
      </c>
      <c r="C111" s="353" t="s">
        <v>566</v>
      </c>
      <c r="D111" s="349" t="s">
        <v>567</v>
      </c>
      <c r="E111" s="350" t="s">
        <v>568</v>
      </c>
      <c r="F111" s="350" t="s">
        <v>569</v>
      </c>
      <c r="G111" s="350" t="s">
        <v>570</v>
      </c>
      <c r="H111" s="350" t="s">
        <v>154</v>
      </c>
      <c r="I111" s="351" t="s">
        <v>571</v>
      </c>
      <c r="J111" s="350" t="s">
        <v>563</v>
      </c>
      <c r="K111" s="352" t="s">
        <v>706</v>
      </c>
      <c r="L111" s="352" t="s">
        <v>575</v>
      </c>
      <c r="M111" s="363" t="s">
        <v>574</v>
      </c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2"/>
      <c r="AF111" s="85" t="s">
        <v>3</v>
      </c>
      <c r="AG111" s="67"/>
      <c r="AH111" s="67"/>
      <c r="AI111" s="67"/>
      <c r="AJ111" s="418" t="s">
        <v>727</v>
      </c>
      <c r="AK111" s="332" t="s">
        <v>572</v>
      </c>
      <c r="AL111" s="25"/>
      <c r="AN111"/>
      <c r="AO111"/>
      <c r="AP111"/>
      <c r="BB111" s="30"/>
      <c r="BD111"/>
      <c r="BF111" s="48"/>
      <c r="BH111" s="1"/>
      <c r="BJ111" s="372">
        <v>80.715411298427185</v>
      </c>
      <c r="BO111"/>
      <c r="BQ111"/>
    </row>
    <row r="112" spans="1:74" ht="36.950000000000003" hidden="1" customHeight="1">
      <c r="A112" s="74"/>
      <c r="B112" s="115"/>
      <c r="C112" s="354"/>
      <c r="D112" s="117"/>
      <c r="E112" s="276"/>
      <c r="F112" s="276"/>
      <c r="G112" s="118"/>
      <c r="H112" s="119"/>
      <c r="I112" s="343" t="s">
        <v>29</v>
      </c>
      <c r="J112" s="330"/>
      <c r="K112" s="176"/>
      <c r="L112" s="176"/>
      <c r="M112" s="437" t="s">
        <v>576</v>
      </c>
      <c r="N112" s="438"/>
      <c r="O112" s="432" t="s">
        <v>751</v>
      </c>
      <c r="P112" s="433"/>
      <c r="Q112" s="446"/>
      <c r="R112" s="488"/>
      <c r="S112" s="437" t="s">
        <v>577</v>
      </c>
      <c r="T112" s="440"/>
      <c r="U112" s="441"/>
      <c r="V112" s="441"/>
      <c r="W112" s="329" t="s">
        <v>578</v>
      </c>
      <c r="X112" s="329" t="s">
        <v>579</v>
      </c>
      <c r="Y112" s="336" t="s">
        <v>580</v>
      </c>
      <c r="Z112" s="86" t="s">
        <v>52</v>
      </c>
      <c r="AA112" s="197" t="s">
        <v>46</v>
      </c>
      <c r="AB112" s="197"/>
      <c r="AC112" s="86" t="s">
        <v>14</v>
      </c>
      <c r="AD112" s="197" t="s">
        <v>367</v>
      </c>
      <c r="AE112" s="68" t="s">
        <v>15</v>
      </c>
      <c r="AF112" s="121" t="s">
        <v>9</v>
      </c>
      <c r="AG112" s="392" t="s">
        <v>707</v>
      </c>
      <c r="AH112" s="332" t="s">
        <v>728</v>
      </c>
      <c r="AI112" s="357" t="s">
        <v>584</v>
      </c>
      <c r="AJ112" s="123" t="s">
        <v>33</v>
      </c>
      <c r="AK112" s="124" t="s">
        <v>34</v>
      </c>
      <c r="AL112" s="26"/>
      <c r="AN112"/>
      <c r="AO112"/>
      <c r="AP112"/>
      <c r="BB112" s="30"/>
      <c r="BD112"/>
      <c r="BF112" s="48"/>
      <c r="BH112" s="1"/>
      <c r="BJ112" s="372"/>
      <c r="BO112"/>
      <c r="BQ112"/>
    </row>
    <row r="113" spans="1:74" ht="36.950000000000003" hidden="1" customHeight="1">
      <c r="A113" s="74"/>
      <c r="B113" s="115"/>
      <c r="C113" s="116"/>
      <c r="D113" s="117"/>
      <c r="E113" s="276"/>
      <c r="F113" s="276"/>
      <c r="G113" s="118"/>
      <c r="H113" s="277"/>
      <c r="I113" s="331" t="s">
        <v>573</v>
      </c>
      <c r="J113" s="126" t="s">
        <v>38</v>
      </c>
      <c r="K113" s="127" t="s">
        <v>189</v>
      </c>
      <c r="L113" s="127" t="s">
        <v>83</v>
      </c>
      <c r="M113" s="206" t="s">
        <v>35</v>
      </c>
      <c r="N113" s="277" t="s">
        <v>6</v>
      </c>
      <c r="O113" s="428" t="s">
        <v>7</v>
      </c>
      <c r="P113" s="429" t="s">
        <v>7</v>
      </c>
      <c r="Q113" s="431" t="s">
        <v>581</v>
      </c>
      <c r="R113" s="431"/>
      <c r="S113" s="336" t="s">
        <v>582</v>
      </c>
      <c r="T113" s="336" t="s">
        <v>582</v>
      </c>
      <c r="U113" s="331" t="s">
        <v>581</v>
      </c>
      <c r="V113" s="498"/>
      <c r="W113" s="338" t="s">
        <v>81</v>
      </c>
      <c r="X113" s="339" t="s">
        <v>48</v>
      </c>
      <c r="Y113" s="399" t="s">
        <v>526</v>
      </c>
      <c r="Z113" s="340" t="s">
        <v>527</v>
      </c>
      <c r="AA113" s="399" t="s">
        <v>473</v>
      </c>
      <c r="AB113" s="540"/>
      <c r="AC113" s="340" t="s">
        <v>30</v>
      </c>
      <c r="AD113" s="341" t="s">
        <v>665</v>
      </c>
      <c r="AE113" s="342" t="s">
        <v>31</v>
      </c>
      <c r="AF113" s="339" t="s">
        <v>32</v>
      </c>
      <c r="AG113" s="393" t="s">
        <v>708</v>
      </c>
      <c r="AH113" s="340" t="s">
        <v>39</v>
      </c>
      <c r="AI113" s="198" t="s">
        <v>84</v>
      </c>
      <c r="AJ113" s="128"/>
      <c r="AK113" s="129"/>
      <c r="AL113" s="26"/>
      <c r="AN113"/>
      <c r="AO113"/>
      <c r="AP113"/>
      <c r="BB113" s="30"/>
      <c r="BD113"/>
      <c r="BF113" s="48"/>
      <c r="BH113" s="1"/>
      <c r="BJ113" s="372"/>
      <c r="BO113"/>
      <c r="BQ113"/>
    </row>
    <row r="114" spans="1:74" ht="28.5" hidden="1" customHeight="1" thickBot="1">
      <c r="A114" s="74"/>
      <c r="B114" s="115"/>
      <c r="C114" s="116"/>
      <c r="D114" s="117"/>
      <c r="E114" s="276"/>
      <c r="F114" s="130"/>
      <c r="G114" s="118"/>
      <c r="H114" s="276"/>
      <c r="I114" s="131"/>
      <c r="J114" s="126"/>
      <c r="K114" s="127"/>
      <c r="L114" s="127"/>
      <c r="M114" s="207"/>
      <c r="N114" s="276"/>
      <c r="O114" s="209"/>
      <c r="P114" s="209"/>
      <c r="Q114" s="276"/>
      <c r="R114" s="276"/>
      <c r="S114" s="430"/>
      <c r="T114" s="430"/>
      <c r="U114" s="276"/>
      <c r="V114" s="499"/>
      <c r="W114" s="70"/>
      <c r="X114" s="87"/>
      <c r="Y114" s="278"/>
      <c r="Z114" s="278"/>
      <c r="AA114" s="198" t="s">
        <v>47</v>
      </c>
      <c r="AB114" s="211"/>
      <c r="AC114" s="278"/>
      <c r="AD114" s="229"/>
      <c r="AE114" s="129"/>
      <c r="AF114" s="87"/>
      <c r="AG114" s="400"/>
      <c r="AH114" s="278"/>
      <c r="AI114" s="211"/>
      <c r="AJ114" s="128"/>
      <c r="AK114" s="129"/>
      <c r="AL114" s="26"/>
      <c r="AN114"/>
      <c r="AO114"/>
      <c r="AP114"/>
      <c r="BB114" s="30"/>
      <c r="BD114"/>
      <c r="BF114" s="48"/>
      <c r="BH114" s="1"/>
      <c r="BJ114" s="372"/>
      <c r="BO114"/>
      <c r="BQ114"/>
    </row>
    <row r="115" spans="1:74" s="17" customFormat="1" ht="49.5" hidden="1" customHeight="1" thickBot="1">
      <c r="A115" s="333" t="s">
        <v>24</v>
      </c>
      <c r="B115" s="133" t="s">
        <v>25</v>
      </c>
      <c r="C115" s="334" t="s">
        <v>68</v>
      </c>
      <c r="D115" s="134" t="s">
        <v>26</v>
      </c>
      <c r="E115" s="335" t="s">
        <v>27</v>
      </c>
      <c r="F115" s="136" t="s">
        <v>36</v>
      </c>
      <c r="G115" s="137" t="s">
        <v>37</v>
      </c>
      <c r="H115" s="138" t="s">
        <v>528</v>
      </c>
      <c r="I115" s="139" t="s">
        <v>1</v>
      </c>
      <c r="J115" s="126"/>
      <c r="K115" s="127"/>
      <c r="L115" s="127"/>
      <c r="M115" s="208" t="s">
        <v>5</v>
      </c>
      <c r="N115" s="77" t="s">
        <v>82</v>
      </c>
      <c r="O115" s="426" t="s">
        <v>749</v>
      </c>
      <c r="P115" s="426" t="s">
        <v>750</v>
      </c>
      <c r="Q115" s="337" t="s">
        <v>10</v>
      </c>
      <c r="R115" s="337"/>
      <c r="S115" s="425" t="s">
        <v>747</v>
      </c>
      <c r="T115" s="425" t="s">
        <v>748</v>
      </c>
      <c r="U115" s="337" t="s">
        <v>13</v>
      </c>
      <c r="V115" s="500"/>
      <c r="W115" s="70"/>
      <c r="X115" s="87"/>
      <c r="Y115" s="278"/>
      <c r="Z115" s="278"/>
      <c r="AA115" s="228" t="s">
        <v>404</v>
      </c>
      <c r="AB115" s="228"/>
      <c r="AC115" s="278"/>
      <c r="AD115" s="115"/>
      <c r="AE115" s="129"/>
      <c r="AF115" s="87"/>
      <c r="AG115" s="400"/>
      <c r="AH115" s="278"/>
      <c r="AI115" s="211"/>
      <c r="AJ115" s="128"/>
      <c r="AK115" s="129"/>
      <c r="AL115" s="26"/>
      <c r="AM115" s="2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 s="30"/>
      <c r="BF115" s="553"/>
      <c r="BG115"/>
      <c r="BH115" s="1"/>
      <c r="BJ115" s="372"/>
    </row>
    <row r="116" spans="1:74" s="17" customFormat="1" ht="18.75" hidden="1" customHeight="1" thickBot="1">
      <c r="A116" s="140"/>
      <c r="B116" s="141"/>
      <c r="C116" s="142"/>
      <c r="D116" s="143"/>
      <c r="E116" s="181"/>
      <c r="F116" s="144" t="s">
        <v>28</v>
      </c>
      <c r="G116" s="145"/>
      <c r="H116" s="146"/>
      <c r="I116" s="147"/>
      <c r="J116" s="148"/>
      <c r="K116" s="149"/>
      <c r="L116" s="149"/>
      <c r="M116" s="78"/>
      <c r="N116" s="79"/>
      <c r="O116" s="427"/>
      <c r="P116" s="210"/>
      <c r="Q116" s="279"/>
      <c r="R116" s="279"/>
      <c r="S116" s="212"/>
      <c r="T116" s="212"/>
      <c r="U116" s="279"/>
      <c r="V116" s="501"/>
      <c r="W116" s="71"/>
      <c r="X116" s="88"/>
      <c r="Y116" s="279"/>
      <c r="Z116" s="279"/>
      <c r="AA116" s="279"/>
      <c r="AB116" s="279"/>
      <c r="AC116" s="279"/>
      <c r="AD116" s="279"/>
      <c r="AE116" s="150"/>
      <c r="AF116" s="88"/>
      <c r="AG116" s="401"/>
      <c r="AH116" s="279"/>
      <c r="AI116" s="212"/>
      <c r="AJ116" s="151"/>
      <c r="AK116" s="150"/>
      <c r="AL116" s="26"/>
      <c r="AM116" s="2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 s="30"/>
      <c r="BF116" s="553"/>
      <c r="BG116"/>
      <c r="BH116" s="1"/>
      <c r="BJ116" s="372">
        <v>62.614490616027609</v>
      </c>
    </row>
    <row r="117" spans="1:74" s="17" customFormat="1" ht="30" hidden="1" customHeight="1">
      <c r="A117" s="292">
        <v>1</v>
      </c>
      <c r="B117" s="294">
        <v>2</v>
      </c>
      <c r="C117" s="294">
        <v>3</v>
      </c>
      <c r="D117" s="294">
        <v>4</v>
      </c>
      <c r="E117" s="294">
        <v>5</v>
      </c>
      <c r="F117" s="294">
        <v>6</v>
      </c>
      <c r="G117" s="294">
        <v>7</v>
      </c>
      <c r="H117" s="294">
        <v>8</v>
      </c>
      <c r="I117" s="294">
        <v>9</v>
      </c>
      <c r="J117" s="294">
        <v>10</v>
      </c>
      <c r="K117" s="294">
        <v>11</v>
      </c>
      <c r="L117" s="294">
        <v>12</v>
      </c>
      <c r="M117" s="294">
        <v>13</v>
      </c>
      <c r="N117" s="294">
        <v>14</v>
      </c>
      <c r="O117" s="294">
        <v>15</v>
      </c>
      <c r="P117" s="294"/>
      <c r="Q117" s="294">
        <v>16</v>
      </c>
      <c r="R117" s="294"/>
      <c r="S117" s="294">
        <v>17</v>
      </c>
      <c r="T117" s="294"/>
      <c r="U117" s="294">
        <v>18</v>
      </c>
      <c r="V117" s="294"/>
      <c r="W117" s="294">
        <v>19</v>
      </c>
      <c r="X117" s="294">
        <v>20</v>
      </c>
      <c r="Y117" s="294">
        <v>21</v>
      </c>
      <c r="Z117" s="294">
        <v>22</v>
      </c>
      <c r="AA117" s="294">
        <v>23</v>
      </c>
      <c r="AB117" s="294"/>
      <c r="AC117" s="294">
        <v>24</v>
      </c>
      <c r="AD117" s="294">
        <v>25</v>
      </c>
      <c r="AE117" s="294">
        <v>26</v>
      </c>
      <c r="AF117" s="294">
        <v>27</v>
      </c>
      <c r="AG117" s="294"/>
      <c r="AH117" s="294">
        <v>28</v>
      </c>
      <c r="AI117" s="294">
        <v>29</v>
      </c>
      <c r="AJ117" s="294">
        <v>31</v>
      </c>
      <c r="AK117" s="294">
        <v>32</v>
      </c>
      <c r="AL117" s="27"/>
      <c r="AM117" s="2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 s="30"/>
      <c r="BF117" s="553"/>
      <c r="BG117"/>
      <c r="BH117" s="1"/>
      <c r="BJ117" s="372">
        <v>19.943009700476516</v>
      </c>
    </row>
    <row r="118" spans="1:74" ht="103.5" customHeight="1">
      <c r="A118" s="512">
        <v>10</v>
      </c>
      <c r="B118" s="65" t="s">
        <v>511</v>
      </c>
      <c r="C118" s="60" t="s">
        <v>71</v>
      </c>
      <c r="D118" s="378" t="s">
        <v>238</v>
      </c>
      <c r="E118" s="378" t="s">
        <v>585</v>
      </c>
      <c r="F118" s="382">
        <v>43097</v>
      </c>
      <c r="G118" s="378" t="s">
        <v>667</v>
      </c>
      <c r="H118" s="65" t="s">
        <v>180</v>
      </c>
      <c r="I118" s="521"/>
      <c r="J118" s="90">
        <v>200</v>
      </c>
      <c r="K118" s="241">
        <v>0</v>
      </c>
      <c r="L118" s="403">
        <v>0</v>
      </c>
      <c r="M118" s="396">
        <v>24</v>
      </c>
      <c r="N118" s="396">
        <v>2</v>
      </c>
      <c r="O118" s="396">
        <v>40</v>
      </c>
      <c r="P118" s="396">
        <v>18</v>
      </c>
      <c r="Q118" s="264"/>
      <c r="R118" s="264"/>
      <c r="S118" s="404">
        <v>57.692307692307693</v>
      </c>
      <c r="T118" s="404">
        <v>34.615384615384613</v>
      </c>
      <c r="U118" s="265">
        <v>0</v>
      </c>
      <c r="V118" s="265">
        <v>0</v>
      </c>
      <c r="W118" s="266">
        <v>23.5</v>
      </c>
      <c r="X118" s="405">
        <v>10</v>
      </c>
      <c r="Y118" s="406">
        <v>6</v>
      </c>
      <c r="Z118" s="272">
        <v>7</v>
      </c>
      <c r="AA118" s="272">
        <v>0</v>
      </c>
      <c r="AB118" s="272"/>
      <c r="AC118" s="267">
        <v>0</v>
      </c>
      <c r="AD118" s="267">
        <v>0</v>
      </c>
      <c r="AE118" s="266">
        <v>338.80769230769226</v>
      </c>
      <c r="AF118" s="407">
        <v>0</v>
      </c>
      <c r="AG118" s="408">
        <v>5.8181818181818183</v>
      </c>
      <c r="AH118" s="409">
        <v>0</v>
      </c>
      <c r="AI118" s="462">
        <v>176.61538461538458</v>
      </c>
      <c r="AJ118" s="410">
        <v>156.37412587412587</v>
      </c>
      <c r="AK118" s="268"/>
      <c r="AL118" s="290">
        <v>0</v>
      </c>
      <c r="AM118" s="463">
        <v>0</v>
      </c>
      <c r="AN118" s="463">
        <v>2</v>
      </c>
      <c r="AO118" s="463">
        <v>0</v>
      </c>
      <c r="AP118" s="36" t="s">
        <v>511</v>
      </c>
      <c r="AQ118" s="66">
        <v>156</v>
      </c>
      <c r="AR118" s="37">
        <v>1500</v>
      </c>
      <c r="AS118" s="315">
        <v>1</v>
      </c>
      <c r="AT118" s="315">
        <v>1</v>
      </c>
      <c r="AU118" s="315">
        <v>0</v>
      </c>
      <c r="AV118" s="315">
        <v>0</v>
      </c>
      <c r="AW118" s="315">
        <v>1</v>
      </c>
      <c r="AX118" s="315">
        <v>1</v>
      </c>
      <c r="AY118" s="316">
        <v>1</v>
      </c>
      <c r="AZ118" s="316">
        <v>1</v>
      </c>
      <c r="BA118" s="316">
        <v>0</v>
      </c>
      <c r="BB118" s="30" t="s">
        <v>511</v>
      </c>
      <c r="BC118" s="30">
        <v>0</v>
      </c>
      <c r="BD118" s="327"/>
      <c r="BE118" t="s">
        <v>99</v>
      </c>
      <c r="BF118" s="48">
        <v>0</v>
      </c>
      <c r="BG118" s="48">
        <v>0</v>
      </c>
      <c r="BH118" s="511"/>
      <c r="BI118" s="48"/>
      <c r="BJ118" s="372"/>
      <c r="BK118" s="63"/>
      <c r="BL118" s="81">
        <f t="shared" ref="BL118:BL122" si="41">M118+AL118+AM118+AN118</f>
        <v>26</v>
      </c>
      <c r="BM118" s="30">
        <f t="shared" ref="BM118:BM122" si="42">BL118+AO118</f>
        <v>26</v>
      </c>
      <c r="BN118" s="230"/>
      <c r="BO118" s="193">
        <f t="shared" ref="BO118:BO123" si="43">AJ118+AI118+AG118+AH118</f>
        <v>338.80769230769226</v>
      </c>
      <c r="BP118" s="193">
        <v>266.02569680527006</v>
      </c>
      <c r="BQ118" s="193"/>
      <c r="BR118" s="30"/>
      <c r="BS118" s="33">
        <f t="shared" ref="BS118:BS123" si="44">BO118-W118-Z118-AA118</f>
        <v>308.30769230769226</v>
      </c>
      <c r="BT118" s="226" t="e">
        <f t="shared" ref="BT118:BT122" si="45">INT(YEARFRAC(F118,$BU$11))</f>
        <v>#REF!</v>
      </c>
      <c r="BV118" s="365"/>
    </row>
    <row r="119" spans="1:74" ht="103.5" customHeight="1">
      <c r="A119" s="512">
        <f t="shared" ref="A119:A125" si="46">A118+1</f>
        <v>11</v>
      </c>
      <c r="B119" s="65" t="s">
        <v>603</v>
      </c>
      <c r="C119" s="60" t="s">
        <v>71</v>
      </c>
      <c r="D119" s="378" t="s">
        <v>305</v>
      </c>
      <c r="E119" s="378" t="s">
        <v>585</v>
      </c>
      <c r="F119" s="382">
        <v>44706</v>
      </c>
      <c r="G119" s="378" t="s">
        <v>667</v>
      </c>
      <c r="H119" s="65" t="s">
        <v>180</v>
      </c>
      <c r="I119" s="521"/>
      <c r="J119" s="90">
        <v>200</v>
      </c>
      <c r="K119" s="241">
        <v>0</v>
      </c>
      <c r="L119" s="403">
        <v>0</v>
      </c>
      <c r="M119" s="396">
        <v>22</v>
      </c>
      <c r="N119" s="396">
        <v>4</v>
      </c>
      <c r="O119" s="396">
        <v>0</v>
      </c>
      <c r="P119" s="396">
        <v>0</v>
      </c>
      <c r="Q119" s="264"/>
      <c r="R119" s="264"/>
      <c r="S119" s="404">
        <v>0</v>
      </c>
      <c r="T119" s="404">
        <v>0</v>
      </c>
      <c r="U119" s="265">
        <v>0</v>
      </c>
      <c r="V119" s="265">
        <v>0</v>
      </c>
      <c r="W119" s="266">
        <v>0</v>
      </c>
      <c r="X119" s="405">
        <v>8</v>
      </c>
      <c r="Y119" s="406">
        <v>2</v>
      </c>
      <c r="Z119" s="272">
        <v>7</v>
      </c>
      <c r="AA119" s="272">
        <v>22.488508680596254</v>
      </c>
      <c r="AB119" s="272"/>
      <c r="AC119" s="267">
        <v>0</v>
      </c>
      <c r="AD119" s="267">
        <v>0</v>
      </c>
      <c r="AE119" s="266">
        <v>239.48850868059625</v>
      </c>
      <c r="AF119" s="407">
        <v>7.6923076923076925</v>
      </c>
      <c r="AG119" s="408">
        <v>4.0461538461538469</v>
      </c>
      <c r="AH119" s="409">
        <v>0</v>
      </c>
      <c r="AI119" s="462">
        <v>100</v>
      </c>
      <c r="AJ119" s="410">
        <v>127.75004714213473</v>
      </c>
      <c r="AK119" s="268"/>
      <c r="AL119" s="290">
        <v>1</v>
      </c>
      <c r="AM119" s="463">
        <v>0</v>
      </c>
      <c r="AN119" s="463">
        <v>2</v>
      </c>
      <c r="AO119" s="463">
        <v>1</v>
      </c>
      <c r="AP119" s="36" t="s">
        <v>603</v>
      </c>
      <c r="AQ119" s="66">
        <v>127</v>
      </c>
      <c r="AR119" s="37">
        <v>3100</v>
      </c>
      <c r="AS119" s="315">
        <v>1</v>
      </c>
      <c r="AT119" s="315">
        <v>0</v>
      </c>
      <c r="AU119" s="315">
        <v>1</v>
      </c>
      <c r="AV119" s="315">
        <v>0</v>
      </c>
      <c r="AW119" s="315">
        <v>1</v>
      </c>
      <c r="AX119" s="315">
        <v>2</v>
      </c>
      <c r="AY119" s="316">
        <v>3</v>
      </c>
      <c r="AZ119" s="316">
        <v>0</v>
      </c>
      <c r="BA119" s="316">
        <v>1</v>
      </c>
      <c r="BB119" s="30" t="s">
        <v>989</v>
      </c>
      <c r="BC119" s="30">
        <v>22.488508680596254</v>
      </c>
      <c r="BD119" s="327"/>
      <c r="BE119" t="s">
        <v>99</v>
      </c>
      <c r="BF119" s="48">
        <v>0</v>
      </c>
      <c r="BG119" s="48">
        <v>0</v>
      </c>
      <c r="BH119" s="511"/>
      <c r="BI119" s="48"/>
      <c r="BJ119" s="372"/>
      <c r="BK119" s="63"/>
      <c r="BL119" s="81">
        <f t="shared" si="41"/>
        <v>25</v>
      </c>
      <c r="BM119" s="30">
        <f t="shared" si="42"/>
        <v>26</v>
      </c>
      <c r="BN119" s="230"/>
      <c r="BO119" s="193">
        <f t="shared" si="43"/>
        <v>231.7962009882886</v>
      </c>
      <c r="BP119" s="193">
        <v>253.12584133122417</v>
      </c>
      <c r="BQ119" s="193"/>
      <c r="BR119" s="30"/>
      <c r="BS119" s="33">
        <f t="shared" si="44"/>
        <v>202.30769230769235</v>
      </c>
      <c r="BT119" s="226" t="e">
        <f t="shared" si="45"/>
        <v>#REF!</v>
      </c>
      <c r="BV119" s="365"/>
    </row>
    <row r="120" spans="1:74" ht="103.5" customHeight="1">
      <c r="A120" s="512">
        <f t="shared" si="46"/>
        <v>12</v>
      </c>
      <c r="B120" s="65" t="s">
        <v>604</v>
      </c>
      <c r="C120" s="60" t="s">
        <v>71</v>
      </c>
      <c r="D120" s="378" t="s">
        <v>633</v>
      </c>
      <c r="E120" s="378" t="s">
        <v>585</v>
      </c>
      <c r="F120" s="382">
        <v>44706</v>
      </c>
      <c r="G120" s="378" t="s">
        <v>667</v>
      </c>
      <c r="H120" s="65" t="s">
        <v>180</v>
      </c>
      <c r="I120" s="521"/>
      <c r="J120" s="90">
        <v>200</v>
      </c>
      <c r="K120" s="241">
        <v>0</v>
      </c>
      <c r="L120" s="403">
        <v>44.448909020066232</v>
      </c>
      <c r="M120" s="396">
        <v>21</v>
      </c>
      <c r="N120" s="396">
        <v>5</v>
      </c>
      <c r="O120" s="396">
        <v>32</v>
      </c>
      <c r="P120" s="396">
        <v>10</v>
      </c>
      <c r="Q120" s="264"/>
      <c r="R120" s="264"/>
      <c r="S120" s="404">
        <v>46.153846153846153</v>
      </c>
      <c r="T120" s="404">
        <v>19.23076923076923</v>
      </c>
      <c r="U120" s="265">
        <v>0</v>
      </c>
      <c r="V120" s="265">
        <v>0</v>
      </c>
      <c r="W120" s="266">
        <v>15.5</v>
      </c>
      <c r="X120" s="405">
        <v>0</v>
      </c>
      <c r="Y120" s="406">
        <v>2</v>
      </c>
      <c r="Z120" s="272">
        <v>7</v>
      </c>
      <c r="AA120" s="272">
        <v>32.644790720676156</v>
      </c>
      <c r="AB120" s="272"/>
      <c r="AC120" s="267">
        <v>0</v>
      </c>
      <c r="AD120" s="267">
        <v>0</v>
      </c>
      <c r="AE120" s="266">
        <v>366.97831512535782</v>
      </c>
      <c r="AF120" s="407">
        <v>23.076923076923077</v>
      </c>
      <c r="AG120" s="408">
        <v>5.7751320265551715</v>
      </c>
      <c r="AH120" s="409">
        <v>0</v>
      </c>
      <c r="AI120" s="462">
        <v>150.42307692307691</v>
      </c>
      <c r="AJ120" s="410">
        <v>187.70318309880264</v>
      </c>
      <c r="AK120" s="268"/>
      <c r="AL120" s="290">
        <v>0</v>
      </c>
      <c r="AM120" s="463">
        <v>0</v>
      </c>
      <c r="AN120" s="463">
        <v>2</v>
      </c>
      <c r="AO120" s="463">
        <v>3</v>
      </c>
      <c r="AP120" s="36" t="s">
        <v>604</v>
      </c>
      <c r="AQ120" s="66">
        <v>187</v>
      </c>
      <c r="AR120" s="37">
        <v>2900</v>
      </c>
      <c r="AS120" s="315">
        <v>1</v>
      </c>
      <c r="AT120" s="315">
        <v>1</v>
      </c>
      <c r="AU120" s="315">
        <v>1</v>
      </c>
      <c r="AV120" s="315">
        <v>1</v>
      </c>
      <c r="AW120" s="315">
        <v>1</v>
      </c>
      <c r="AX120" s="315">
        <v>2</v>
      </c>
      <c r="AY120" s="316">
        <v>2</v>
      </c>
      <c r="AZ120" s="316">
        <v>1</v>
      </c>
      <c r="BA120" s="316">
        <v>4</v>
      </c>
      <c r="BB120" s="30" t="s">
        <v>990</v>
      </c>
      <c r="BC120" s="30">
        <v>32.644790720676156</v>
      </c>
      <c r="BD120" s="327"/>
      <c r="BE120" t="s">
        <v>99</v>
      </c>
      <c r="BF120" s="48">
        <v>0</v>
      </c>
      <c r="BG120" s="48">
        <v>44.448909020066232</v>
      </c>
      <c r="BH120" s="511"/>
      <c r="BI120" s="48"/>
      <c r="BJ120" s="372"/>
      <c r="BK120" s="63"/>
      <c r="BL120" s="81">
        <f t="shared" si="41"/>
        <v>23</v>
      </c>
      <c r="BM120" s="30">
        <f t="shared" si="42"/>
        <v>26</v>
      </c>
      <c r="BN120" s="230"/>
      <c r="BO120" s="193">
        <f t="shared" si="43"/>
        <v>343.90139204843473</v>
      </c>
      <c r="BP120" s="193">
        <v>282.72575152541043</v>
      </c>
      <c r="BQ120" s="193"/>
      <c r="BR120" s="30"/>
      <c r="BS120" s="33">
        <f t="shared" si="44"/>
        <v>288.75660132775857</v>
      </c>
      <c r="BT120" s="226" t="e">
        <f t="shared" si="45"/>
        <v>#REF!</v>
      </c>
      <c r="BV120" s="365"/>
    </row>
    <row r="121" spans="1:74" ht="103.5" customHeight="1">
      <c r="A121" s="512">
        <f t="shared" si="46"/>
        <v>13</v>
      </c>
      <c r="B121" s="65" t="s">
        <v>609</v>
      </c>
      <c r="C121" s="60" t="s">
        <v>71</v>
      </c>
      <c r="D121" s="378" t="s">
        <v>634</v>
      </c>
      <c r="E121" s="378" t="s">
        <v>585</v>
      </c>
      <c r="F121" s="382">
        <v>44707</v>
      </c>
      <c r="G121" s="378" t="s">
        <v>667</v>
      </c>
      <c r="H121" s="65" t="s">
        <v>180</v>
      </c>
      <c r="I121" s="521"/>
      <c r="J121" s="90">
        <v>200</v>
      </c>
      <c r="K121" s="241">
        <v>0</v>
      </c>
      <c r="L121" s="403">
        <v>0</v>
      </c>
      <c r="M121" s="396">
        <v>23</v>
      </c>
      <c r="N121" s="396">
        <v>3</v>
      </c>
      <c r="O121" s="396">
        <v>36</v>
      </c>
      <c r="P121" s="396">
        <v>18</v>
      </c>
      <c r="Q121" s="264"/>
      <c r="R121" s="264"/>
      <c r="S121" s="404">
        <v>51.92307692307692</v>
      </c>
      <c r="T121" s="404">
        <v>34.615384615384613</v>
      </c>
      <c r="U121" s="265">
        <v>0</v>
      </c>
      <c r="V121" s="265">
        <v>0</v>
      </c>
      <c r="W121" s="266">
        <v>22.5</v>
      </c>
      <c r="X121" s="405">
        <v>10</v>
      </c>
      <c r="Y121" s="406">
        <v>2</v>
      </c>
      <c r="Z121" s="272">
        <v>7</v>
      </c>
      <c r="AA121" s="272">
        <v>31.271153846153879</v>
      </c>
      <c r="AB121" s="272"/>
      <c r="AC121" s="267">
        <v>0</v>
      </c>
      <c r="AD121" s="267">
        <v>0</v>
      </c>
      <c r="AE121" s="266">
        <v>359.30961538461543</v>
      </c>
      <c r="AF121" s="407">
        <v>0</v>
      </c>
      <c r="AG121" s="408">
        <v>5.8181818181818183</v>
      </c>
      <c r="AH121" s="409">
        <v>0</v>
      </c>
      <c r="AI121" s="462">
        <v>173.23076923076923</v>
      </c>
      <c r="AJ121" s="410">
        <v>180.26066433566439</v>
      </c>
      <c r="AK121" s="268"/>
      <c r="AL121" s="290">
        <v>1</v>
      </c>
      <c r="AM121" s="463">
        <v>0</v>
      </c>
      <c r="AN121" s="463">
        <v>2</v>
      </c>
      <c r="AO121" s="463">
        <v>0</v>
      </c>
      <c r="AP121" s="36" t="s">
        <v>609</v>
      </c>
      <c r="AQ121" s="66">
        <v>180</v>
      </c>
      <c r="AR121" s="37">
        <v>1100</v>
      </c>
      <c r="AS121" s="315">
        <v>1</v>
      </c>
      <c r="AT121" s="315">
        <v>1</v>
      </c>
      <c r="AU121" s="315">
        <v>1</v>
      </c>
      <c r="AV121" s="315">
        <v>1</v>
      </c>
      <c r="AW121" s="315">
        <v>0</v>
      </c>
      <c r="AX121" s="315">
        <v>0</v>
      </c>
      <c r="AY121" s="316">
        <v>1</v>
      </c>
      <c r="AZ121" s="316">
        <v>0</v>
      </c>
      <c r="BA121" s="316">
        <v>1</v>
      </c>
      <c r="BB121" s="30" t="s">
        <v>991</v>
      </c>
      <c r="BC121" s="30">
        <v>31.271153846153879</v>
      </c>
      <c r="BD121" s="327"/>
      <c r="BE121" t="s">
        <v>99</v>
      </c>
      <c r="BF121" s="48">
        <v>0</v>
      </c>
      <c r="BG121" s="48">
        <v>0</v>
      </c>
      <c r="BH121" s="511"/>
      <c r="BI121" s="48"/>
      <c r="BJ121" s="372"/>
      <c r="BK121" s="63"/>
      <c r="BL121" s="81">
        <f t="shared" si="41"/>
        <v>26</v>
      </c>
      <c r="BM121" s="30">
        <f t="shared" si="42"/>
        <v>26</v>
      </c>
      <c r="BN121" s="230"/>
      <c r="BO121" s="193">
        <f t="shared" si="43"/>
        <v>359.30961538461543</v>
      </c>
      <c r="BP121" s="193">
        <v>262.72774029312336</v>
      </c>
      <c r="BQ121" s="193"/>
      <c r="BR121" s="30"/>
      <c r="BS121" s="33">
        <f t="shared" si="44"/>
        <v>298.53846153846155</v>
      </c>
      <c r="BT121" s="226" t="e">
        <f t="shared" si="45"/>
        <v>#REF!</v>
      </c>
      <c r="BV121" s="365"/>
    </row>
    <row r="122" spans="1:74" s="1" customFormat="1" ht="103.5" customHeight="1">
      <c r="A122" s="512">
        <f t="shared" si="46"/>
        <v>14</v>
      </c>
      <c r="B122" s="65" t="s">
        <v>550</v>
      </c>
      <c r="C122" s="204" t="s">
        <v>70</v>
      </c>
      <c r="D122" s="378" t="s">
        <v>237</v>
      </c>
      <c r="E122" s="378" t="s">
        <v>585</v>
      </c>
      <c r="F122" s="382">
        <v>41689</v>
      </c>
      <c r="G122" s="378" t="s">
        <v>667</v>
      </c>
      <c r="H122" s="65" t="s">
        <v>180</v>
      </c>
      <c r="I122" s="521"/>
      <c r="J122" s="90">
        <v>200</v>
      </c>
      <c r="K122" s="241">
        <v>0</v>
      </c>
      <c r="L122" s="403">
        <v>0</v>
      </c>
      <c r="M122" s="396">
        <v>24</v>
      </c>
      <c r="N122" s="396">
        <v>2</v>
      </c>
      <c r="O122" s="396">
        <v>36</v>
      </c>
      <c r="P122" s="396">
        <v>18</v>
      </c>
      <c r="Q122" s="264"/>
      <c r="R122" s="264"/>
      <c r="S122" s="404">
        <v>51.92307692307692</v>
      </c>
      <c r="T122" s="404">
        <v>34.615384615384613</v>
      </c>
      <c r="U122" s="265">
        <v>0</v>
      </c>
      <c r="V122" s="265">
        <v>0</v>
      </c>
      <c r="W122" s="266">
        <v>22.5</v>
      </c>
      <c r="X122" s="405">
        <v>10</v>
      </c>
      <c r="Y122" s="406">
        <v>10</v>
      </c>
      <c r="Z122" s="272">
        <v>7</v>
      </c>
      <c r="AA122" s="272">
        <v>0</v>
      </c>
      <c r="AB122" s="272"/>
      <c r="AC122" s="267">
        <v>0</v>
      </c>
      <c r="AD122" s="267">
        <v>0</v>
      </c>
      <c r="AE122" s="266">
        <v>336.03846153846155</v>
      </c>
      <c r="AF122" s="407">
        <v>0</v>
      </c>
      <c r="AG122" s="408">
        <v>5.8181818181818183</v>
      </c>
      <c r="AH122" s="409">
        <v>0</v>
      </c>
      <c r="AI122" s="462">
        <v>173.23076923076923</v>
      </c>
      <c r="AJ122" s="410">
        <v>156.98951048951051</v>
      </c>
      <c r="AK122" s="268"/>
      <c r="AL122" s="290">
        <v>0</v>
      </c>
      <c r="AM122" s="463">
        <v>0</v>
      </c>
      <c r="AN122" s="463">
        <v>2</v>
      </c>
      <c r="AO122" s="463">
        <v>0</v>
      </c>
      <c r="AP122" s="36" t="s">
        <v>550</v>
      </c>
      <c r="AQ122" s="66">
        <v>156</v>
      </c>
      <c r="AR122" s="37">
        <v>4100</v>
      </c>
      <c r="AS122" s="315">
        <v>1</v>
      </c>
      <c r="AT122" s="315">
        <v>1</v>
      </c>
      <c r="AU122" s="315">
        <v>0</v>
      </c>
      <c r="AV122" s="315">
        <v>0</v>
      </c>
      <c r="AW122" s="315">
        <v>1</v>
      </c>
      <c r="AX122" s="315">
        <v>1</v>
      </c>
      <c r="AY122" s="316">
        <v>4</v>
      </c>
      <c r="AZ122" s="316">
        <v>0</v>
      </c>
      <c r="BA122" s="316">
        <v>1</v>
      </c>
      <c r="BB122" s="30" t="s">
        <v>550</v>
      </c>
      <c r="BC122" s="30">
        <v>0</v>
      </c>
      <c r="BD122" s="327"/>
      <c r="BE122" t="s">
        <v>99</v>
      </c>
      <c r="BF122" s="48">
        <v>0</v>
      </c>
      <c r="BG122" s="48">
        <v>0</v>
      </c>
      <c r="BH122" s="511"/>
      <c r="BI122" s="48"/>
      <c r="BJ122" s="372"/>
      <c r="BK122" s="63"/>
      <c r="BL122" s="81">
        <f t="shared" si="41"/>
        <v>26</v>
      </c>
      <c r="BM122" s="30">
        <f t="shared" si="42"/>
        <v>26</v>
      </c>
      <c r="BN122" s="230"/>
      <c r="BO122" s="193">
        <f t="shared" si="43"/>
        <v>336.03846153846155</v>
      </c>
      <c r="BP122" s="193">
        <v>304.60148576231717</v>
      </c>
      <c r="BQ122" s="193"/>
      <c r="BR122" s="30"/>
      <c r="BS122" s="33">
        <f t="shared" si="44"/>
        <v>306.53846153846155</v>
      </c>
      <c r="BT122" s="226" t="e">
        <f t="shared" si="45"/>
        <v>#REF!</v>
      </c>
      <c r="BV122" s="365"/>
    </row>
    <row r="123" spans="1:74" s="1" customFormat="1" ht="103.5" customHeight="1">
      <c r="A123" s="512">
        <f t="shared" si="46"/>
        <v>15</v>
      </c>
      <c r="B123" s="224" t="s">
        <v>729</v>
      </c>
      <c r="C123" s="413" t="s">
        <v>71</v>
      </c>
      <c r="D123" s="379" t="s">
        <v>240</v>
      </c>
      <c r="E123" s="415" t="s">
        <v>585</v>
      </c>
      <c r="F123" s="382">
        <v>44956</v>
      </c>
      <c r="G123" s="415" t="s">
        <v>667</v>
      </c>
      <c r="H123" s="224" t="s">
        <v>180</v>
      </c>
      <c r="I123" s="521"/>
      <c r="J123" s="90">
        <v>200</v>
      </c>
      <c r="K123" s="241">
        <v>0</v>
      </c>
      <c r="L123" s="403">
        <v>0</v>
      </c>
      <c r="M123" s="396">
        <v>24</v>
      </c>
      <c r="N123" s="396">
        <v>2</v>
      </c>
      <c r="O123" s="396">
        <v>38</v>
      </c>
      <c r="P123" s="396">
        <v>18</v>
      </c>
      <c r="Q123" s="264"/>
      <c r="R123" s="264"/>
      <c r="S123" s="404">
        <v>54.807692307692307</v>
      </c>
      <c r="T123" s="404">
        <v>34.615384615384613</v>
      </c>
      <c r="U123" s="265">
        <v>0</v>
      </c>
      <c r="V123" s="265">
        <v>0</v>
      </c>
      <c r="W123" s="266">
        <v>23</v>
      </c>
      <c r="X123" s="405">
        <v>10</v>
      </c>
      <c r="Y123" s="406">
        <v>0</v>
      </c>
      <c r="Z123" s="272">
        <v>7</v>
      </c>
      <c r="AA123" s="272">
        <v>31.504773402838424</v>
      </c>
      <c r="AB123" s="272"/>
      <c r="AC123" s="267">
        <v>0</v>
      </c>
      <c r="AD123" s="267">
        <v>0</v>
      </c>
      <c r="AE123" s="266">
        <v>360.92785032591541</v>
      </c>
      <c r="AF123" s="407">
        <v>0</v>
      </c>
      <c r="AG123" s="408">
        <v>5.8181818181818183</v>
      </c>
      <c r="AH123" s="409">
        <v>0</v>
      </c>
      <c r="AI123" s="462">
        <v>176.61538461538458</v>
      </c>
      <c r="AJ123" s="410">
        <v>178.49428389234902</v>
      </c>
      <c r="AK123" s="268"/>
      <c r="AL123" s="290">
        <v>0</v>
      </c>
      <c r="AM123" s="463">
        <v>0</v>
      </c>
      <c r="AN123" s="463">
        <v>2</v>
      </c>
      <c r="AO123" s="463">
        <v>0</v>
      </c>
      <c r="AP123" s="36" t="s">
        <v>729</v>
      </c>
      <c r="AQ123" s="66">
        <v>178</v>
      </c>
      <c r="AR123" s="37">
        <v>2000</v>
      </c>
      <c r="AS123" s="315">
        <v>1</v>
      </c>
      <c r="AT123" s="315">
        <v>1</v>
      </c>
      <c r="AU123" s="315">
        <v>1</v>
      </c>
      <c r="AV123" s="315">
        <v>0</v>
      </c>
      <c r="AW123" s="315">
        <v>1</v>
      </c>
      <c r="AX123" s="315">
        <v>3</v>
      </c>
      <c r="AY123" s="316">
        <v>2</v>
      </c>
      <c r="AZ123" s="316">
        <v>0</v>
      </c>
      <c r="BA123" s="316">
        <v>0</v>
      </c>
      <c r="BB123" s="30" t="s">
        <v>992</v>
      </c>
      <c r="BC123" s="30">
        <v>31.504773402838424</v>
      </c>
      <c r="BD123" s="327"/>
      <c r="BE123" t="s">
        <v>99</v>
      </c>
      <c r="BF123" s="48">
        <v>0</v>
      </c>
      <c r="BG123" s="48">
        <v>0</v>
      </c>
      <c r="BH123" s="511"/>
      <c r="BI123" s="48"/>
      <c r="BJ123" s="372"/>
      <c r="BK123" s="63"/>
      <c r="BL123" s="81">
        <f t="shared" ref="BL123:BL128" si="47">M123+AL123+AM123+AN123</f>
        <v>26</v>
      </c>
      <c r="BM123" s="30">
        <f t="shared" ref="BM123:BM128" si="48">BL123+AO123</f>
        <v>26</v>
      </c>
      <c r="BN123" s="230"/>
      <c r="BO123" s="193">
        <f t="shared" si="43"/>
        <v>360.92785032591541</v>
      </c>
      <c r="BP123" s="193">
        <v>259.72510047129822</v>
      </c>
      <c r="BQ123" s="193"/>
      <c r="BR123" s="30"/>
      <c r="BS123" s="33">
        <f t="shared" si="44"/>
        <v>299.42307692307702</v>
      </c>
      <c r="BT123" s="226" t="e">
        <f t="shared" ref="BT123:BT128" si="49">INT(YEARFRAC(F123,$BU$11))</f>
        <v>#REF!</v>
      </c>
      <c r="BV123" s="365"/>
    </row>
    <row r="124" spans="1:74" s="1" customFormat="1" ht="103.5" customHeight="1">
      <c r="A124" s="512">
        <f t="shared" si="46"/>
        <v>16</v>
      </c>
      <c r="B124" s="224" t="s">
        <v>730</v>
      </c>
      <c r="C124" s="413" t="s">
        <v>71</v>
      </c>
      <c r="D124" s="379" t="s">
        <v>304</v>
      </c>
      <c r="E124" s="415" t="s">
        <v>585</v>
      </c>
      <c r="F124" s="382">
        <v>44956</v>
      </c>
      <c r="G124" s="415" t="s">
        <v>667</v>
      </c>
      <c r="H124" s="224" t="s">
        <v>180</v>
      </c>
      <c r="I124" s="521"/>
      <c r="J124" s="90">
        <v>200</v>
      </c>
      <c r="K124" s="241">
        <v>0</v>
      </c>
      <c r="L124" s="403">
        <v>0</v>
      </c>
      <c r="M124" s="396">
        <v>23</v>
      </c>
      <c r="N124" s="396">
        <v>3</v>
      </c>
      <c r="O124" s="396">
        <v>38</v>
      </c>
      <c r="P124" s="396">
        <v>16</v>
      </c>
      <c r="Q124" s="264"/>
      <c r="R124" s="264"/>
      <c r="S124" s="404">
        <v>54.807692307692307</v>
      </c>
      <c r="T124" s="404">
        <v>30.76923076923077</v>
      </c>
      <c r="U124" s="265">
        <v>0</v>
      </c>
      <c r="V124" s="265">
        <v>0</v>
      </c>
      <c r="W124" s="266">
        <v>21.5</v>
      </c>
      <c r="X124" s="405">
        <v>10</v>
      </c>
      <c r="Y124" s="406">
        <v>0</v>
      </c>
      <c r="Z124" s="272">
        <v>7</v>
      </c>
      <c r="AA124" s="272">
        <v>31.2730769230769</v>
      </c>
      <c r="AB124" s="272"/>
      <c r="AC124" s="267">
        <v>0</v>
      </c>
      <c r="AD124" s="267">
        <v>0</v>
      </c>
      <c r="AE124" s="266">
        <v>355.34999999999997</v>
      </c>
      <c r="AF124" s="407">
        <v>0</v>
      </c>
      <c r="AG124" s="408">
        <v>5.8181818181818183</v>
      </c>
      <c r="AH124" s="409">
        <v>0</v>
      </c>
      <c r="AI124" s="462">
        <v>171.26923076923077</v>
      </c>
      <c r="AJ124" s="410">
        <v>178.26258741258738</v>
      </c>
      <c r="AK124" s="268"/>
      <c r="AL124" s="290">
        <v>1</v>
      </c>
      <c r="AM124" s="463">
        <v>0</v>
      </c>
      <c r="AN124" s="463">
        <v>2</v>
      </c>
      <c r="AO124" s="463">
        <v>0</v>
      </c>
      <c r="AP124" s="36" t="s">
        <v>730</v>
      </c>
      <c r="AQ124" s="66">
        <v>178</v>
      </c>
      <c r="AR124" s="37">
        <v>1100</v>
      </c>
      <c r="AS124" s="315">
        <v>1</v>
      </c>
      <c r="AT124" s="315">
        <v>1</v>
      </c>
      <c r="AU124" s="315">
        <v>1</v>
      </c>
      <c r="AV124" s="315">
        <v>0</v>
      </c>
      <c r="AW124" s="315">
        <v>1</v>
      </c>
      <c r="AX124" s="315">
        <v>3</v>
      </c>
      <c r="AY124" s="316">
        <v>1</v>
      </c>
      <c r="AZ124" s="316">
        <v>0</v>
      </c>
      <c r="BA124" s="316">
        <v>1</v>
      </c>
      <c r="BB124" s="30" t="s">
        <v>993</v>
      </c>
      <c r="BC124" s="30">
        <v>31.2730769230769</v>
      </c>
      <c r="BD124" s="327"/>
      <c r="BE124" t="s">
        <v>99</v>
      </c>
      <c r="BF124" s="48">
        <v>0</v>
      </c>
      <c r="BG124" s="48">
        <v>0</v>
      </c>
      <c r="BH124" s="511"/>
      <c r="BI124" s="48"/>
      <c r="BJ124" s="372"/>
      <c r="BK124" s="63"/>
      <c r="BL124" s="81">
        <f t="shared" si="47"/>
        <v>26</v>
      </c>
      <c r="BM124" s="30">
        <f t="shared" si="48"/>
        <v>26</v>
      </c>
      <c r="BN124" s="230"/>
      <c r="BO124" s="193">
        <f t="shared" ref="BO124:BO128" si="50">AJ124+AI124+AG124+AH124</f>
        <v>355.34999999999997</v>
      </c>
      <c r="BP124" s="193">
        <v>265.37013755651492</v>
      </c>
      <c r="BQ124" s="193"/>
      <c r="BR124" s="30"/>
      <c r="BS124" s="33">
        <f t="shared" ref="BS124:BS128" si="51">BO124-W124-Z124-AA124</f>
        <v>295.57692307692309</v>
      </c>
      <c r="BT124" s="226" t="e">
        <f t="shared" si="49"/>
        <v>#REF!</v>
      </c>
      <c r="BV124" s="365"/>
    </row>
    <row r="125" spans="1:74" s="1" customFormat="1" ht="103.5" customHeight="1">
      <c r="A125" s="512">
        <f t="shared" si="46"/>
        <v>17</v>
      </c>
      <c r="B125" s="491" t="s">
        <v>836</v>
      </c>
      <c r="C125" s="495" t="s">
        <v>71</v>
      </c>
      <c r="D125" s="492" t="s">
        <v>406</v>
      </c>
      <c r="E125" s="496" t="s">
        <v>585</v>
      </c>
      <c r="F125" s="514">
        <v>45082</v>
      </c>
      <c r="G125" s="496" t="s">
        <v>667</v>
      </c>
      <c r="H125" s="491" t="s">
        <v>180</v>
      </c>
      <c r="I125" s="521"/>
      <c r="J125" s="90">
        <v>200</v>
      </c>
      <c r="K125" s="241">
        <v>0</v>
      </c>
      <c r="L125" s="403">
        <v>5</v>
      </c>
      <c r="M125" s="396">
        <v>24</v>
      </c>
      <c r="N125" s="396">
        <v>2</v>
      </c>
      <c r="O125" s="396">
        <v>40</v>
      </c>
      <c r="P125" s="396">
        <v>18</v>
      </c>
      <c r="Q125" s="264"/>
      <c r="R125" s="264"/>
      <c r="S125" s="404">
        <v>57.692307692307693</v>
      </c>
      <c r="T125" s="404">
        <v>34.615384615384613</v>
      </c>
      <c r="U125" s="265">
        <v>0</v>
      </c>
      <c r="V125" s="265">
        <v>0</v>
      </c>
      <c r="W125" s="266">
        <v>23.5</v>
      </c>
      <c r="X125" s="405">
        <v>10</v>
      </c>
      <c r="Y125" s="406">
        <v>0</v>
      </c>
      <c r="Z125" s="272">
        <v>7</v>
      </c>
      <c r="AA125" s="272">
        <v>0</v>
      </c>
      <c r="AB125" s="272"/>
      <c r="AC125" s="267">
        <v>0</v>
      </c>
      <c r="AD125" s="267">
        <v>0</v>
      </c>
      <c r="AE125" s="266">
        <v>337.80769230769226</v>
      </c>
      <c r="AF125" s="407">
        <v>0</v>
      </c>
      <c r="AG125" s="408">
        <v>5.8181818181818183</v>
      </c>
      <c r="AH125" s="409">
        <v>0</v>
      </c>
      <c r="AI125" s="462">
        <v>176.61538461538458</v>
      </c>
      <c r="AJ125" s="410">
        <v>155.37412587412587</v>
      </c>
      <c r="AK125" s="268"/>
      <c r="AL125" s="290">
        <v>0</v>
      </c>
      <c r="AM125" s="463">
        <v>0</v>
      </c>
      <c r="AN125" s="463">
        <v>2</v>
      </c>
      <c r="AO125" s="463">
        <v>0</v>
      </c>
      <c r="AP125" s="36" t="s">
        <v>836</v>
      </c>
      <c r="AQ125" s="66">
        <v>155</v>
      </c>
      <c r="AR125" s="37">
        <v>1500</v>
      </c>
      <c r="AS125" s="315">
        <v>1</v>
      </c>
      <c r="AT125" s="315">
        <v>1</v>
      </c>
      <c r="AU125" s="315">
        <v>0</v>
      </c>
      <c r="AV125" s="315">
        <v>0</v>
      </c>
      <c r="AW125" s="315">
        <v>1</v>
      </c>
      <c r="AX125" s="315">
        <v>0</v>
      </c>
      <c r="AY125" s="316">
        <v>1</v>
      </c>
      <c r="AZ125" s="316">
        <v>1</v>
      </c>
      <c r="BA125" s="316">
        <v>0</v>
      </c>
      <c r="BB125" s="30" t="s">
        <v>994</v>
      </c>
      <c r="BC125" s="30">
        <v>0</v>
      </c>
      <c r="BD125" s="327"/>
      <c r="BE125" t="s">
        <v>99</v>
      </c>
      <c r="BF125" s="48">
        <v>0</v>
      </c>
      <c r="BG125" s="48">
        <v>5</v>
      </c>
      <c r="BH125" s="511"/>
      <c r="BI125" s="48"/>
      <c r="BJ125" s="372"/>
      <c r="BK125" s="63"/>
      <c r="BL125" s="81">
        <f t="shared" ref="BL125:BL127" si="52">M125+AL125+AM125+AN125</f>
        <v>26</v>
      </c>
      <c r="BM125" s="30">
        <f t="shared" ref="BM125:BM127" si="53">BL125+AO125</f>
        <v>26</v>
      </c>
      <c r="BN125" s="230"/>
      <c r="BO125" s="193">
        <f t="shared" ref="BO125:BO127" si="54">AJ125+AI125+AG125+AH125</f>
        <v>337.80769230769226</v>
      </c>
      <c r="BP125" s="193">
        <v>304.48273583130435</v>
      </c>
      <c r="BQ125" s="193"/>
      <c r="BR125" s="30"/>
      <c r="BS125" s="33">
        <f t="shared" ref="BS125:BS127" si="55">BO125-W125-Z125-AA125</f>
        <v>307.30769230769226</v>
      </c>
      <c r="BT125" s="226" t="e">
        <f t="shared" ref="BT125:BT127" si="56">INT(YEARFRAC(F125,$BU$11))</f>
        <v>#REF!</v>
      </c>
      <c r="BV125" s="365"/>
    </row>
    <row r="126" spans="1:74" s="1" customFormat="1" ht="103.5" customHeight="1">
      <c r="A126" s="512">
        <f>A124+1</f>
        <v>17</v>
      </c>
      <c r="B126" s="534" t="s">
        <v>918</v>
      </c>
      <c r="C126" s="537" t="s">
        <v>71</v>
      </c>
      <c r="D126" s="535" t="s">
        <v>945</v>
      </c>
      <c r="E126" s="538" t="s">
        <v>585</v>
      </c>
      <c r="F126" s="545">
        <v>45246</v>
      </c>
      <c r="G126" s="538" t="s">
        <v>667</v>
      </c>
      <c r="H126" s="534" t="s">
        <v>180</v>
      </c>
      <c r="I126" s="521"/>
      <c r="J126" s="90">
        <v>200</v>
      </c>
      <c r="K126" s="241">
        <v>0</v>
      </c>
      <c r="L126" s="403">
        <v>0</v>
      </c>
      <c r="M126" s="396">
        <v>11</v>
      </c>
      <c r="N126" s="396">
        <v>15</v>
      </c>
      <c r="O126" s="396">
        <v>18</v>
      </c>
      <c r="P126" s="396">
        <v>0</v>
      </c>
      <c r="Q126" s="264"/>
      <c r="R126" s="264"/>
      <c r="S126" s="404">
        <v>25.96153846153846</v>
      </c>
      <c r="T126" s="404">
        <v>0</v>
      </c>
      <c r="U126" s="265">
        <v>0</v>
      </c>
      <c r="V126" s="265">
        <v>0</v>
      </c>
      <c r="W126" s="266">
        <v>4.5</v>
      </c>
      <c r="X126" s="405">
        <v>5</v>
      </c>
      <c r="Y126" s="406">
        <v>0</v>
      </c>
      <c r="Z126" s="272">
        <v>7</v>
      </c>
      <c r="AA126" s="272">
        <v>0</v>
      </c>
      <c r="AB126" s="272"/>
      <c r="AC126" s="267">
        <v>0</v>
      </c>
      <c r="AD126" s="267">
        <v>0</v>
      </c>
      <c r="AE126" s="266">
        <v>242.46153846153845</v>
      </c>
      <c r="AF126" s="407">
        <v>100</v>
      </c>
      <c r="AG126" s="408">
        <v>2.6192307692307693</v>
      </c>
      <c r="AH126" s="409">
        <v>0</v>
      </c>
      <c r="AI126" s="462"/>
      <c r="AJ126" s="410">
        <v>139.84230769230768</v>
      </c>
      <c r="AK126" s="268"/>
      <c r="AL126" s="290">
        <v>0</v>
      </c>
      <c r="AM126" s="463">
        <v>0</v>
      </c>
      <c r="AN126" s="463">
        <v>2</v>
      </c>
      <c r="AO126" s="463">
        <v>0</v>
      </c>
      <c r="AP126" s="36" t="s">
        <v>918</v>
      </c>
      <c r="AQ126" s="66">
        <v>139</v>
      </c>
      <c r="AR126" s="37">
        <v>3500</v>
      </c>
      <c r="AS126" s="315">
        <v>1</v>
      </c>
      <c r="AT126" s="315">
        <v>0</v>
      </c>
      <c r="AU126" s="315">
        <v>1</v>
      </c>
      <c r="AV126" s="315">
        <v>1</v>
      </c>
      <c r="AW126" s="315">
        <v>1</v>
      </c>
      <c r="AX126" s="315">
        <v>4</v>
      </c>
      <c r="AY126" s="316">
        <v>3</v>
      </c>
      <c r="AZ126" s="316">
        <v>1</v>
      </c>
      <c r="BA126" s="316">
        <v>0</v>
      </c>
      <c r="BB126" s="30" t="s">
        <v>995</v>
      </c>
      <c r="BC126" s="30">
        <v>0</v>
      </c>
      <c r="BD126" s="327"/>
      <c r="BE126" t="s">
        <v>99</v>
      </c>
      <c r="BF126" s="48">
        <v>0</v>
      </c>
      <c r="BG126" s="48">
        <v>0</v>
      </c>
      <c r="BH126" s="511"/>
      <c r="BI126" s="48"/>
      <c r="BJ126" s="372"/>
      <c r="BK126" s="63"/>
      <c r="BL126" s="81">
        <f t="shared" si="52"/>
        <v>13</v>
      </c>
      <c r="BM126" s="30">
        <f t="shared" si="53"/>
        <v>13</v>
      </c>
      <c r="BN126" s="230"/>
      <c r="BO126" s="193">
        <f t="shared" si="54"/>
        <v>142.46153846153845</v>
      </c>
      <c r="BP126" s="193">
        <v>142.46153846153845</v>
      </c>
      <c r="BQ126" s="193"/>
      <c r="BR126" s="30"/>
      <c r="BS126" s="33">
        <f t="shared" si="55"/>
        <v>130.96153846153845</v>
      </c>
      <c r="BT126" s="226" t="e">
        <f t="shared" si="56"/>
        <v>#REF!</v>
      </c>
      <c r="BV126" s="365"/>
    </row>
    <row r="127" spans="1:74" s="1" customFormat="1" ht="103.5" customHeight="1">
      <c r="A127" s="512">
        <f>A124+1</f>
        <v>17</v>
      </c>
      <c r="B127" s="534" t="s">
        <v>951</v>
      </c>
      <c r="C127" s="537" t="s">
        <v>71</v>
      </c>
      <c r="D127" s="535" t="s">
        <v>953</v>
      </c>
      <c r="E127" s="538" t="s">
        <v>585</v>
      </c>
      <c r="F127" s="545">
        <v>45248</v>
      </c>
      <c r="G127" s="538" t="s">
        <v>667</v>
      </c>
      <c r="H127" s="534" t="s">
        <v>180</v>
      </c>
      <c r="I127" s="521"/>
      <c r="J127" s="90">
        <v>200</v>
      </c>
      <c r="K127" s="241">
        <v>0</v>
      </c>
      <c r="L127" s="403">
        <v>0</v>
      </c>
      <c r="M127" s="396">
        <v>9</v>
      </c>
      <c r="N127" s="396">
        <v>17</v>
      </c>
      <c r="O127" s="396">
        <v>16</v>
      </c>
      <c r="P127" s="396">
        <v>0</v>
      </c>
      <c r="Q127" s="264"/>
      <c r="R127" s="264"/>
      <c r="S127" s="404">
        <v>23.076923076923077</v>
      </c>
      <c r="T127" s="404">
        <v>0</v>
      </c>
      <c r="U127" s="265">
        <v>0</v>
      </c>
      <c r="V127" s="265">
        <v>0</v>
      </c>
      <c r="W127" s="266">
        <v>4</v>
      </c>
      <c r="X127" s="405">
        <v>4.2307692307692308</v>
      </c>
      <c r="Y127" s="406">
        <v>0</v>
      </c>
      <c r="Z127" s="272">
        <v>3.5</v>
      </c>
      <c r="AA127" s="272">
        <v>0</v>
      </c>
      <c r="AB127" s="272"/>
      <c r="AC127" s="267">
        <v>0</v>
      </c>
      <c r="AD127" s="267">
        <v>0</v>
      </c>
      <c r="AE127" s="266">
        <v>234.80769230769229</v>
      </c>
      <c r="AF127" s="407">
        <v>115.38461538461539</v>
      </c>
      <c r="AG127" s="408">
        <v>2.2384615384615381</v>
      </c>
      <c r="AH127" s="409">
        <v>0</v>
      </c>
      <c r="AI127" s="462"/>
      <c r="AJ127" s="410">
        <v>117.18461538461537</v>
      </c>
      <c r="AK127" s="268"/>
      <c r="AL127" s="290">
        <v>0</v>
      </c>
      <c r="AM127" s="463">
        <v>0</v>
      </c>
      <c r="AN127" s="463">
        <v>2</v>
      </c>
      <c r="AO127" s="463">
        <v>0</v>
      </c>
      <c r="AP127" s="36" t="s">
        <v>951</v>
      </c>
      <c r="AQ127" s="66">
        <v>117</v>
      </c>
      <c r="AR127" s="37">
        <v>800</v>
      </c>
      <c r="AS127" s="315">
        <v>1</v>
      </c>
      <c r="AT127" s="315">
        <v>0</v>
      </c>
      <c r="AU127" s="315">
        <v>0</v>
      </c>
      <c r="AV127" s="315">
        <v>1</v>
      </c>
      <c r="AW127" s="315">
        <v>1</v>
      </c>
      <c r="AX127" s="315">
        <v>2</v>
      </c>
      <c r="AY127" s="316">
        <v>0</v>
      </c>
      <c r="AZ127" s="316">
        <v>1</v>
      </c>
      <c r="BA127" s="316">
        <v>3</v>
      </c>
      <c r="BB127" s="30" t="s">
        <v>996</v>
      </c>
      <c r="BC127" s="30">
        <v>0</v>
      </c>
      <c r="BD127" s="327"/>
      <c r="BE127" t="s">
        <v>99</v>
      </c>
      <c r="BF127" s="48">
        <v>0</v>
      </c>
      <c r="BG127" s="48">
        <v>0</v>
      </c>
      <c r="BH127" s="511"/>
      <c r="BI127" s="48"/>
      <c r="BJ127" s="372"/>
      <c r="BK127" s="63"/>
      <c r="BL127" s="81">
        <f t="shared" si="52"/>
        <v>11</v>
      </c>
      <c r="BM127" s="30">
        <f t="shared" si="53"/>
        <v>11</v>
      </c>
      <c r="BN127" s="230"/>
      <c r="BO127" s="193">
        <f t="shared" si="54"/>
        <v>119.42307692307691</v>
      </c>
      <c r="BP127" s="193">
        <v>119.42307692307691</v>
      </c>
      <c r="BQ127" s="193"/>
      <c r="BR127" s="30"/>
      <c r="BS127" s="33">
        <f t="shared" si="55"/>
        <v>111.92307692307691</v>
      </c>
      <c r="BT127" s="226" t="e">
        <f t="shared" si="56"/>
        <v>#REF!</v>
      </c>
      <c r="BV127" s="365"/>
    </row>
    <row r="128" spans="1:74" s="1" customFormat="1" ht="103.5" customHeight="1">
      <c r="A128" s="512">
        <f>A125+1</f>
        <v>18</v>
      </c>
      <c r="B128" s="534" t="s">
        <v>952</v>
      </c>
      <c r="C128" s="537" t="s">
        <v>71</v>
      </c>
      <c r="D128" s="535" t="s">
        <v>954</v>
      </c>
      <c r="E128" s="538" t="s">
        <v>585</v>
      </c>
      <c r="F128" s="545">
        <v>45248</v>
      </c>
      <c r="G128" s="538" t="s">
        <v>667</v>
      </c>
      <c r="H128" s="534" t="s">
        <v>180</v>
      </c>
      <c r="I128" s="521"/>
      <c r="J128" s="90">
        <v>200</v>
      </c>
      <c r="K128" s="241">
        <v>0</v>
      </c>
      <c r="L128" s="403">
        <v>0</v>
      </c>
      <c r="M128" s="396">
        <v>9</v>
      </c>
      <c r="N128" s="396">
        <v>17</v>
      </c>
      <c r="O128" s="396">
        <v>16</v>
      </c>
      <c r="P128" s="396">
        <v>4</v>
      </c>
      <c r="Q128" s="264"/>
      <c r="R128" s="264"/>
      <c r="S128" s="404">
        <v>23.076923076923077</v>
      </c>
      <c r="T128" s="404">
        <v>7.6923076923076925</v>
      </c>
      <c r="U128" s="265">
        <v>0</v>
      </c>
      <c r="V128" s="265">
        <v>0</v>
      </c>
      <c r="W128" s="266">
        <v>7</v>
      </c>
      <c r="X128" s="405">
        <v>4.2307692307692308</v>
      </c>
      <c r="Y128" s="406">
        <v>0</v>
      </c>
      <c r="Z128" s="272">
        <v>3.5</v>
      </c>
      <c r="AA128" s="272">
        <v>0</v>
      </c>
      <c r="AB128" s="272"/>
      <c r="AC128" s="267">
        <v>0</v>
      </c>
      <c r="AD128" s="267">
        <v>0</v>
      </c>
      <c r="AE128" s="266">
        <v>245.49999999999997</v>
      </c>
      <c r="AF128" s="407">
        <v>115.38461538461539</v>
      </c>
      <c r="AG128" s="408">
        <v>2.3923076923076918</v>
      </c>
      <c r="AH128" s="409">
        <v>0</v>
      </c>
      <c r="AI128" s="462"/>
      <c r="AJ128" s="410">
        <v>127.72307692307689</v>
      </c>
      <c r="AK128" s="268"/>
      <c r="AL128" s="290">
        <v>0</v>
      </c>
      <c r="AM128" s="463">
        <v>0</v>
      </c>
      <c r="AN128" s="463">
        <v>2</v>
      </c>
      <c r="AO128" s="463">
        <v>0</v>
      </c>
      <c r="AP128" s="36" t="s">
        <v>952</v>
      </c>
      <c r="AQ128" s="66">
        <v>127</v>
      </c>
      <c r="AR128" s="37">
        <v>3000</v>
      </c>
      <c r="AS128" s="315">
        <v>1</v>
      </c>
      <c r="AT128" s="315">
        <v>0</v>
      </c>
      <c r="AU128" s="315">
        <v>1</v>
      </c>
      <c r="AV128" s="315">
        <v>0</v>
      </c>
      <c r="AW128" s="315">
        <v>1</v>
      </c>
      <c r="AX128" s="315">
        <v>2</v>
      </c>
      <c r="AY128" s="316">
        <v>3</v>
      </c>
      <c r="AZ128" s="316">
        <v>0</v>
      </c>
      <c r="BA128" s="316">
        <v>0</v>
      </c>
      <c r="BB128" s="30" t="s">
        <v>997</v>
      </c>
      <c r="BC128" s="30">
        <v>0</v>
      </c>
      <c r="BD128" s="327"/>
      <c r="BE128" t="s">
        <v>99</v>
      </c>
      <c r="BF128" s="48">
        <v>0</v>
      </c>
      <c r="BG128" s="48">
        <v>0</v>
      </c>
      <c r="BH128" s="511"/>
      <c r="BI128" s="48"/>
      <c r="BJ128" s="372"/>
      <c r="BK128" s="63"/>
      <c r="BL128" s="81">
        <f t="shared" si="47"/>
        <v>11</v>
      </c>
      <c r="BM128" s="30">
        <f t="shared" si="48"/>
        <v>11</v>
      </c>
      <c r="BN128" s="230"/>
      <c r="BO128" s="193">
        <f t="shared" si="50"/>
        <v>130.11538461538458</v>
      </c>
      <c r="BP128" s="193">
        <v>130.11538461538458</v>
      </c>
      <c r="BQ128" s="193"/>
      <c r="BR128" s="30"/>
      <c r="BS128" s="33">
        <f t="shared" si="51"/>
        <v>119.61538461538458</v>
      </c>
      <c r="BT128" s="226" t="e">
        <f t="shared" si="49"/>
        <v>#REF!</v>
      </c>
      <c r="BV128" s="365"/>
    </row>
    <row r="129" spans="1:74" s="4" customFormat="1" ht="37.5" hidden="1" customHeight="1">
      <c r="A129" s="92"/>
      <c r="B129" s="92"/>
      <c r="C129" s="92"/>
      <c r="D129" s="92"/>
      <c r="E129" s="92"/>
      <c r="F129" s="92"/>
      <c r="G129" s="92"/>
      <c r="H129" s="92"/>
      <c r="I129" s="92"/>
      <c r="J129" s="152">
        <v>2200</v>
      </c>
      <c r="K129" s="152">
        <v>0</v>
      </c>
      <c r="L129" s="152">
        <v>49.448909020066232</v>
      </c>
      <c r="M129" s="152">
        <v>18</v>
      </c>
      <c r="N129" s="152"/>
      <c r="O129" s="152"/>
      <c r="P129" s="152"/>
      <c r="Q129" s="152"/>
      <c r="R129" s="152"/>
      <c r="S129" s="152">
        <v>447.11538461538464</v>
      </c>
      <c r="T129" s="152"/>
      <c r="U129" s="152">
        <v>0</v>
      </c>
      <c r="V129" s="152"/>
      <c r="W129" s="152">
        <v>167.5</v>
      </c>
      <c r="X129" s="152">
        <v>81.461538461538453</v>
      </c>
      <c r="Y129" s="152">
        <v>22</v>
      </c>
      <c r="Z129" s="152">
        <v>70</v>
      </c>
      <c r="AA129" s="152">
        <v>149.18230357334161</v>
      </c>
      <c r="AB129" s="152"/>
      <c r="AC129" s="152">
        <v>0</v>
      </c>
      <c r="AD129" s="152">
        <v>0</v>
      </c>
      <c r="AE129" s="152">
        <v>3417.477366439562</v>
      </c>
      <c r="AF129" s="152">
        <v>361.53846153846155</v>
      </c>
      <c r="AG129" s="152">
        <v>51.980376781799926</v>
      </c>
      <c r="AH129" s="152">
        <v>0</v>
      </c>
      <c r="AI129" s="152">
        <v>1297.9999999999998</v>
      </c>
      <c r="AJ129" s="152">
        <v>1705.9585281193004</v>
      </c>
      <c r="AK129" s="153"/>
      <c r="AM129" s="83"/>
      <c r="BB129" s="84"/>
      <c r="BF129" s="552"/>
      <c r="BH129" s="1"/>
      <c r="BJ129" s="372"/>
    </row>
    <row r="130" spans="1:74" s="13" customFormat="1" ht="33" hidden="1" customHeight="1">
      <c r="A130" s="154"/>
      <c r="B130" s="172"/>
      <c r="C130" s="172"/>
      <c r="D130" s="155"/>
      <c r="E130" s="172"/>
      <c r="F130" s="172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172"/>
      <c r="T130" s="172"/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  <c r="AF130" s="172"/>
      <c r="AG130" s="172"/>
      <c r="AH130" s="172"/>
      <c r="AI130" s="172"/>
      <c r="AJ130" s="156">
        <v>1705.9585281193004</v>
      </c>
      <c r="AK130" s="172"/>
      <c r="AM130" s="2"/>
      <c r="AN130"/>
      <c r="AO130"/>
      <c r="AP130" s="49"/>
      <c r="AQ130" s="50"/>
      <c r="AR130" s="51"/>
      <c r="AS130" s="89"/>
      <c r="AT130" s="89"/>
      <c r="AU130" s="89"/>
      <c r="AV130" s="89"/>
      <c r="AW130" s="89"/>
      <c r="AX130" s="89"/>
      <c r="AY130" s="89"/>
      <c r="AZ130" s="89"/>
      <c r="BA130" s="62"/>
      <c r="BB130" s="30"/>
      <c r="BF130" s="555"/>
      <c r="BG130"/>
      <c r="BH130" s="1"/>
      <c r="BJ130" s="372"/>
    </row>
    <row r="131" spans="1:74" s="11" customFormat="1" ht="30" hidden="1" customHeight="1">
      <c r="A131" s="166"/>
      <c r="B131" s="157"/>
      <c r="C131" s="157"/>
      <c r="D131" s="157"/>
      <c r="E131" s="157"/>
      <c r="F131" s="170"/>
      <c r="G131" s="157"/>
      <c r="H131" s="157"/>
      <c r="I131" s="157"/>
      <c r="J131" s="157"/>
      <c r="K131" s="166"/>
      <c r="L131" s="157"/>
      <c r="M131" s="157"/>
      <c r="N131" s="157"/>
      <c r="O131" s="167"/>
      <c r="P131" s="16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  <c r="AH131" s="157"/>
      <c r="AI131" s="157"/>
      <c r="AJ131" s="168"/>
      <c r="AK131" s="157"/>
      <c r="AM131" s="2"/>
      <c r="AN131"/>
      <c r="AO131"/>
      <c r="AP131" s="49"/>
      <c r="AQ131" s="50"/>
      <c r="AR131" s="51"/>
      <c r="AS131" s="89"/>
      <c r="AT131" s="89"/>
      <c r="AU131" s="89"/>
      <c r="AV131" s="89"/>
      <c r="AW131" s="89"/>
      <c r="AX131" s="89"/>
      <c r="AY131" s="89"/>
      <c r="AZ131" s="89"/>
      <c r="BA131" s="89"/>
      <c r="BB131" s="46"/>
      <c r="BF131" s="556"/>
      <c r="BG131"/>
      <c r="BH131" s="1"/>
      <c r="BJ131" s="372"/>
    </row>
    <row r="132" spans="1:74" s="11" customFormat="1" ht="6" hidden="1" customHeight="1">
      <c r="A132" s="166"/>
      <c r="B132" s="157"/>
      <c r="C132" s="172"/>
      <c r="D132" s="154"/>
      <c r="E132" s="172"/>
      <c r="F132" s="172"/>
      <c r="G132" s="172"/>
      <c r="H132" s="157"/>
      <c r="I132" s="157"/>
      <c r="J132" s="157"/>
      <c r="K132" s="166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  <c r="AH132" s="157"/>
      <c r="AI132" s="173"/>
      <c r="AJ132" s="168"/>
      <c r="AK132" s="157"/>
      <c r="AM132" s="2"/>
      <c r="AN132"/>
      <c r="AO132"/>
      <c r="AP132" s="42"/>
      <c r="AQ132" s="93"/>
      <c r="AR132" s="19"/>
      <c r="AS132" s="18"/>
      <c r="AT132" s="18"/>
      <c r="AU132" s="18"/>
      <c r="AV132" s="18"/>
      <c r="AW132" s="18"/>
      <c r="AX132" s="18"/>
      <c r="AY132" s="29"/>
      <c r="AZ132" s="29"/>
      <c r="BA132" s="29"/>
      <c r="BB132" s="30"/>
      <c r="BF132" s="556"/>
      <c r="BG132"/>
      <c r="BJ132" s="372"/>
    </row>
    <row r="133" spans="1:74" ht="49.5" hidden="1" customHeight="1">
      <c r="A133" s="374" t="str">
        <f>A2</f>
        <v>តារាងបើកប្រាក់ឈ្នួលប្រចាំខែ វិច្ឆិកា ឆ្នាំ ២០២៣(លើកទី2​)</v>
      </c>
      <c r="B133" s="174"/>
      <c r="C133" s="174"/>
      <c r="D133" s="157"/>
      <c r="E133" s="157"/>
      <c r="F133" s="170"/>
      <c r="G133" s="174"/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  <c r="AE133" s="174"/>
      <c r="AF133" s="174"/>
      <c r="AG133" s="174"/>
      <c r="AH133" s="174"/>
      <c r="AI133" s="174"/>
      <c r="AJ133" s="174"/>
      <c r="AK133" s="174"/>
      <c r="AL133" s="273"/>
      <c r="AN133"/>
      <c r="AO133"/>
      <c r="AP133" s="49"/>
      <c r="AQ133" s="50"/>
      <c r="AR133" s="51"/>
      <c r="AS133" s="89"/>
      <c r="AT133" s="89"/>
      <c r="AU133" s="89"/>
      <c r="AV133" s="89"/>
      <c r="AW133" s="89"/>
      <c r="AX133" s="89"/>
      <c r="AY133" s="89"/>
      <c r="AZ133" s="89"/>
      <c r="BA133" s="89"/>
      <c r="BB133" s="46"/>
      <c r="BD133"/>
      <c r="BF133" s="48"/>
      <c r="BH133" s="1"/>
      <c r="BJ133" s="372"/>
      <c r="BO133"/>
      <c r="BQ133"/>
    </row>
    <row r="134" spans="1:74" s="4" customFormat="1" ht="28.5" hidden="1" customHeight="1">
      <c r="A134" s="375" t="str">
        <f>A3</f>
        <v>LIST OF SALARIES AND ALLOWANCES  (November/  2023)</v>
      </c>
      <c r="B134" s="96"/>
      <c r="C134" s="96"/>
      <c r="D134" s="97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214"/>
      <c r="AJ134" s="96"/>
      <c r="AK134" s="56"/>
      <c r="AL134" s="274"/>
      <c r="AM134" s="2"/>
      <c r="AN134" s="15"/>
      <c r="AO134" s="15"/>
      <c r="AP134" s="22"/>
      <c r="BD134" s="92"/>
      <c r="BF134" s="552"/>
      <c r="BJ134" s="372"/>
      <c r="BO134" s="15"/>
      <c r="BQ134" s="15"/>
    </row>
    <row r="135" spans="1:74" s="62" customFormat="1" ht="51.75" hidden="1" customHeight="1" thickBot="1">
      <c r="A135" s="376" t="str">
        <f>A4</f>
        <v xml:space="preserve">ក្រុមហ៊ុន Fairdon (Cambodia) Limited </v>
      </c>
      <c r="B135" s="99"/>
      <c r="C135" s="100"/>
      <c r="D135" s="101"/>
      <c r="E135" s="102"/>
      <c r="G135" s="283"/>
      <c r="I135" s="103"/>
      <c r="J135" s="104"/>
      <c r="K135" s="356"/>
      <c r="L135" s="104"/>
      <c r="M135" s="104"/>
      <c r="N135" s="195"/>
      <c r="O135" s="200"/>
      <c r="P135" s="200"/>
      <c r="Q135" s="195"/>
      <c r="R135" s="195"/>
      <c r="S135" s="195"/>
      <c r="T135" s="195"/>
      <c r="U135" s="195"/>
      <c r="V135" s="195"/>
      <c r="W135" s="275"/>
      <c r="X135" s="275"/>
      <c r="Y135" s="227"/>
      <c r="Z135" s="275"/>
      <c r="AA135" s="275"/>
      <c r="AB135" s="543"/>
      <c r="AC135" s="221"/>
      <c r="AE135" s="105"/>
      <c r="AF135" s="105"/>
      <c r="AG135" s="346"/>
      <c r="AH135" s="106"/>
      <c r="AI135" s="106"/>
      <c r="AJ135" s="107"/>
      <c r="AK135" s="106"/>
      <c r="AL135" s="106"/>
      <c r="AM135" s="45"/>
      <c r="AN135" s="190"/>
      <c r="AO135" s="190"/>
      <c r="AP135" s="218"/>
      <c r="BF135" s="551"/>
      <c r="BJ135" s="372"/>
      <c r="BO135" s="190"/>
      <c r="BQ135" s="199"/>
    </row>
    <row r="136" spans="1:74" ht="43.5" hidden="1" customHeight="1" thickBot="1">
      <c r="A136" s="348" t="s">
        <v>564</v>
      </c>
      <c r="B136" s="349" t="s">
        <v>565</v>
      </c>
      <c r="C136" s="353" t="s">
        <v>566</v>
      </c>
      <c r="D136" s="349" t="s">
        <v>567</v>
      </c>
      <c r="E136" s="350" t="s">
        <v>568</v>
      </c>
      <c r="F136" s="350" t="s">
        <v>569</v>
      </c>
      <c r="G136" s="350" t="s">
        <v>570</v>
      </c>
      <c r="H136" s="350" t="s">
        <v>154</v>
      </c>
      <c r="I136" s="351" t="s">
        <v>571</v>
      </c>
      <c r="J136" s="350" t="s">
        <v>563</v>
      </c>
      <c r="K136" s="352" t="s">
        <v>706</v>
      </c>
      <c r="L136" s="352" t="s">
        <v>575</v>
      </c>
      <c r="M136" s="363" t="s">
        <v>574</v>
      </c>
      <c r="N136" s="361"/>
      <c r="O136" s="361"/>
      <c r="P136" s="361"/>
      <c r="Q136" s="361"/>
      <c r="R136" s="361"/>
      <c r="S136" s="361"/>
      <c r="T136" s="361"/>
      <c r="U136" s="361"/>
      <c r="V136" s="361"/>
      <c r="W136" s="361"/>
      <c r="X136" s="361"/>
      <c r="Y136" s="361"/>
      <c r="Z136" s="361"/>
      <c r="AA136" s="361"/>
      <c r="AB136" s="361"/>
      <c r="AC136" s="361"/>
      <c r="AD136" s="361"/>
      <c r="AE136" s="362"/>
      <c r="AF136" s="85" t="s">
        <v>3</v>
      </c>
      <c r="AG136" s="67"/>
      <c r="AH136" s="67"/>
      <c r="AI136" s="67"/>
      <c r="AJ136" s="418" t="s">
        <v>727</v>
      </c>
      <c r="AK136" s="332" t="s">
        <v>572</v>
      </c>
      <c r="AL136" s="25"/>
      <c r="AN136"/>
      <c r="AO136"/>
      <c r="AP136" s="42"/>
      <c r="AQ136" s="93"/>
      <c r="AR136" s="19"/>
      <c r="AS136" s="18"/>
      <c r="AT136" s="18"/>
      <c r="AU136" s="18"/>
      <c r="AV136" s="18"/>
      <c r="AW136" s="18"/>
      <c r="AX136" s="18"/>
      <c r="AY136" s="29"/>
      <c r="AZ136" s="29"/>
      <c r="BA136" s="29"/>
      <c r="BB136" s="30"/>
      <c r="BD136"/>
      <c r="BF136" s="48"/>
      <c r="BJ136" s="372"/>
      <c r="BO136"/>
      <c r="BQ136"/>
    </row>
    <row r="137" spans="1:74" ht="43.5" hidden="1" customHeight="1">
      <c r="A137" s="74"/>
      <c r="B137" s="115"/>
      <c r="C137" s="354"/>
      <c r="D137" s="117"/>
      <c r="E137" s="276"/>
      <c r="F137" s="276"/>
      <c r="G137" s="118"/>
      <c r="H137" s="119"/>
      <c r="I137" s="343" t="s">
        <v>29</v>
      </c>
      <c r="J137" s="330"/>
      <c r="K137" s="176"/>
      <c r="L137" s="176"/>
      <c r="M137" s="437" t="s">
        <v>576</v>
      </c>
      <c r="N137" s="438"/>
      <c r="O137" s="432" t="s">
        <v>751</v>
      </c>
      <c r="P137" s="433"/>
      <c r="Q137" s="446"/>
      <c r="R137" s="488"/>
      <c r="S137" s="437" t="s">
        <v>577</v>
      </c>
      <c r="T137" s="440"/>
      <c r="U137" s="441"/>
      <c r="V137" s="441"/>
      <c r="W137" s="329" t="s">
        <v>578</v>
      </c>
      <c r="X137" s="329" t="s">
        <v>579</v>
      </c>
      <c r="Y137" s="336" t="s">
        <v>580</v>
      </c>
      <c r="Z137" s="86" t="s">
        <v>52</v>
      </c>
      <c r="AA137" s="197" t="s">
        <v>46</v>
      </c>
      <c r="AB137" s="197"/>
      <c r="AC137" s="86" t="s">
        <v>14</v>
      </c>
      <c r="AD137" s="197" t="s">
        <v>367</v>
      </c>
      <c r="AE137" s="68" t="s">
        <v>15</v>
      </c>
      <c r="AF137" s="121" t="s">
        <v>9</v>
      </c>
      <c r="AG137" s="392" t="s">
        <v>707</v>
      </c>
      <c r="AH137" s="332" t="s">
        <v>728</v>
      </c>
      <c r="AI137" s="357" t="s">
        <v>584</v>
      </c>
      <c r="AJ137" s="123" t="s">
        <v>33</v>
      </c>
      <c r="AK137" s="124" t="s">
        <v>34</v>
      </c>
      <c r="AL137" s="26"/>
      <c r="AN137"/>
      <c r="AO137"/>
      <c r="AP137" s="42"/>
      <c r="AQ137" s="93"/>
      <c r="AR137" s="19"/>
      <c r="AS137" s="18"/>
      <c r="AT137" s="18"/>
      <c r="AU137" s="18"/>
      <c r="AV137" s="18"/>
      <c r="AW137" s="18"/>
      <c r="AX137" s="18"/>
      <c r="AY137" s="29"/>
      <c r="AZ137" s="29"/>
      <c r="BA137" s="29"/>
      <c r="BB137" s="30"/>
      <c r="BD137"/>
      <c r="BF137" s="48"/>
      <c r="BJ137" s="372"/>
      <c r="BO137"/>
      <c r="BQ137"/>
    </row>
    <row r="138" spans="1:74" ht="43.5" hidden="1" customHeight="1">
      <c r="A138" s="74"/>
      <c r="B138" s="115"/>
      <c r="C138" s="116"/>
      <c r="D138" s="117"/>
      <c r="E138" s="276"/>
      <c r="F138" s="276"/>
      <c r="G138" s="118"/>
      <c r="H138" s="277"/>
      <c r="I138" s="331" t="s">
        <v>573</v>
      </c>
      <c r="J138" s="126" t="s">
        <v>38</v>
      </c>
      <c r="K138" s="127" t="s">
        <v>189</v>
      </c>
      <c r="L138" s="127" t="s">
        <v>83</v>
      </c>
      <c r="M138" s="206" t="s">
        <v>35</v>
      </c>
      <c r="N138" s="277" t="s">
        <v>6</v>
      </c>
      <c r="O138" s="428" t="s">
        <v>7</v>
      </c>
      <c r="P138" s="429" t="s">
        <v>7</v>
      </c>
      <c r="Q138" s="431" t="s">
        <v>581</v>
      </c>
      <c r="R138" s="431"/>
      <c r="S138" s="336" t="s">
        <v>582</v>
      </c>
      <c r="T138" s="336" t="s">
        <v>582</v>
      </c>
      <c r="U138" s="331" t="s">
        <v>581</v>
      </c>
      <c r="V138" s="498"/>
      <c r="W138" s="338" t="s">
        <v>81</v>
      </c>
      <c r="X138" s="339" t="s">
        <v>48</v>
      </c>
      <c r="Y138" s="399" t="s">
        <v>526</v>
      </c>
      <c r="Z138" s="340" t="s">
        <v>527</v>
      </c>
      <c r="AA138" s="399" t="s">
        <v>473</v>
      </c>
      <c r="AB138" s="540"/>
      <c r="AC138" s="340" t="s">
        <v>30</v>
      </c>
      <c r="AD138" s="341" t="s">
        <v>665</v>
      </c>
      <c r="AE138" s="342" t="s">
        <v>31</v>
      </c>
      <c r="AF138" s="339" t="s">
        <v>32</v>
      </c>
      <c r="AG138" s="393" t="s">
        <v>708</v>
      </c>
      <c r="AH138" s="340" t="s">
        <v>39</v>
      </c>
      <c r="AI138" s="198" t="s">
        <v>84</v>
      </c>
      <c r="AJ138" s="128"/>
      <c r="AK138" s="129"/>
      <c r="AL138" s="26"/>
      <c r="AN138"/>
      <c r="AO138"/>
      <c r="AP138" s="42"/>
      <c r="AQ138" s="93"/>
      <c r="AR138" s="19"/>
      <c r="AS138" s="18"/>
      <c r="AT138" s="18"/>
      <c r="AU138" s="18"/>
      <c r="AV138" s="18"/>
      <c r="AW138" s="18"/>
      <c r="AX138" s="18"/>
      <c r="AY138" s="29"/>
      <c r="AZ138" s="29"/>
      <c r="BA138" s="29"/>
      <c r="BB138" s="30"/>
      <c r="BD138"/>
      <c r="BF138" s="48"/>
      <c r="BJ138" s="372"/>
      <c r="BO138"/>
      <c r="BQ138"/>
    </row>
    <row r="139" spans="1:74" ht="28.5" hidden="1" customHeight="1" thickBot="1">
      <c r="A139" s="74"/>
      <c r="B139" s="115"/>
      <c r="C139" s="116"/>
      <c r="D139" s="117"/>
      <c r="E139" s="276"/>
      <c r="F139" s="130"/>
      <c r="G139" s="118"/>
      <c r="H139" s="276"/>
      <c r="I139" s="131"/>
      <c r="J139" s="126"/>
      <c r="K139" s="127"/>
      <c r="L139" s="127"/>
      <c r="M139" s="207"/>
      <c r="N139" s="276"/>
      <c r="O139" s="209"/>
      <c r="P139" s="209"/>
      <c r="Q139" s="276"/>
      <c r="R139" s="276"/>
      <c r="S139" s="430"/>
      <c r="T139" s="430"/>
      <c r="U139" s="276"/>
      <c r="V139" s="499"/>
      <c r="W139" s="70"/>
      <c r="X139" s="87"/>
      <c r="Y139" s="278"/>
      <c r="Z139" s="278"/>
      <c r="AA139" s="198" t="s">
        <v>47</v>
      </c>
      <c r="AB139" s="211"/>
      <c r="AC139" s="278"/>
      <c r="AD139" s="229"/>
      <c r="AE139" s="129"/>
      <c r="AF139" s="87"/>
      <c r="AG139" s="400"/>
      <c r="AH139" s="278"/>
      <c r="AI139" s="211"/>
      <c r="AJ139" s="128"/>
      <c r="AK139" s="129"/>
      <c r="AL139" s="26"/>
      <c r="AN139"/>
      <c r="AO139"/>
      <c r="AP139" s="42"/>
      <c r="AQ139" s="93"/>
      <c r="AR139" s="19"/>
      <c r="AS139" s="18"/>
      <c r="AT139" s="18"/>
      <c r="AU139" s="18"/>
      <c r="AV139" s="18"/>
      <c r="AW139" s="18"/>
      <c r="AX139" s="18"/>
      <c r="AY139" s="29"/>
      <c r="AZ139" s="29"/>
      <c r="BA139" s="29"/>
      <c r="BB139" s="30"/>
      <c r="BD139"/>
      <c r="BF139" s="48"/>
      <c r="BJ139" s="372"/>
      <c r="BO139"/>
      <c r="BQ139"/>
    </row>
    <row r="140" spans="1:74" s="17" customFormat="1" ht="24.75" hidden="1" customHeight="1" thickBot="1">
      <c r="A140" s="333" t="s">
        <v>24</v>
      </c>
      <c r="B140" s="133" t="s">
        <v>25</v>
      </c>
      <c r="C140" s="334" t="s">
        <v>68</v>
      </c>
      <c r="D140" s="134" t="s">
        <v>26</v>
      </c>
      <c r="E140" s="335" t="s">
        <v>27</v>
      </c>
      <c r="F140" s="136" t="s">
        <v>36</v>
      </c>
      <c r="G140" s="137" t="s">
        <v>37</v>
      </c>
      <c r="H140" s="138" t="s">
        <v>528</v>
      </c>
      <c r="I140" s="139" t="s">
        <v>1</v>
      </c>
      <c r="J140" s="126"/>
      <c r="K140" s="127"/>
      <c r="L140" s="127"/>
      <c r="M140" s="208" t="s">
        <v>5</v>
      </c>
      <c r="N140" s="77" t="s">
        <v>82</v>
      </c>
      <c r="O140" s="426" t="s">
        <v>749</v>
      </c>
      <c r="P140" s="426" t="s">
        <v>750</v>
      </c>
      <c r="Q140" s="337" t="s">
        <v>10</v>
      </c>
      <c r="R140" s="337"/>
      <c r="S140" s="425" t="s">
        <v>747</v>
      </c>
      <c r="T140" s="425" t="s">
        <v>748</v>
      </c>
      <c r="U140" s="337" t="s">
        <v>13</v>
      </c>
      <c r="V140" s="500"/>
      <c r="W140" s="70"/>
      <c r="X140" s="87"/>
      <c r="Y140" s="278"/>
      <c r="Z140" s="278"/>
      <c r="AA140" s="228" t="s">
        <v>404</v>
      </c>
      <c r="AB140" s="228"/>
      <c r="AC140" s="278"/>
      <c r="AD140" s="115"/>
      <c r="AE140" s="129"/>
      <c r="AF140" s="87"/>
      <c r="AG140" s="400"/>
      <c r="AH140" s="278"/>
      <c r="AI140" s="211"/>
      <c r="AJ140" s="128"/>
      <c r="AK140" s="129"/>
      <c r="AL140" s="26"/>
      <c r="AM140" s="2"/>
      <c r="AN140"/>
      <c r="AO140"/>
      <c r="AP140" s="42"/>
      <c r="AQ140" s="93"/>
      <c r="AR140" s="19"/>
      <c r="AS140" s="18"/>
      <c r="AT140" s="18"/>
      <c r="AU140" s="18"/>
      <c r="AV140" s="18"/>
      <c r="AW140" s="18"/>
      <c r="AX140" s="18"/>
      <c r="AY140" s="29"/>
      <c r="AZ140" s="29"/>
      <c r="BA140" s="29"/>
      <c r="BB140" s="30"/>
      <c r="BF140" s="553"/>
      <c r="BG140"/>
      <c r="BJ140" s="372"/>
    </row>
    <row r="141" spans="1:74" s="17" customFormat="1" ht="18.75" hidden="1" customHeight="1" thickBot="1">
      <c r="A141" s="140"/>
      <c r="B141" s="141"/>
      <c r="C141" s="142"/>
      <c r="D141" s="143"/>
      <c r="E141" s="181"/>
      <c r="F141" s="144" t="s">
        <v>28</v>
      </c>
      <c r="G141" s="145"/>
      <c r="H141" s="146"/>
      <c r="I141" s="147"/>
      <c r="J141" s="148"/>
      <c r="K141" s="149"/>
      <c r="L141" s="149"/>
      <c r="M141" s="78"/>
      <c r="N141" s="79"/>
      <c r="O141" s="427"/>
      <c r="P141" s="210"/>
      <c r="Q141" s="279"/>
      <c r="R141" s="279"/>
      <c r="S141" s="212"/>
      <c r="T141" s="212"/>
      <c r="U141" s="279"/>
      <c r="V141" s="501"/>
      <c r="W141" s="71"/>
      <c r="X141" s="88"/>
      <c r="Y141" s="279"/>
      <c r="Z141" s="279"/>
      <c r="AA141" s="279"/>
      <c r="AB141" s="279"/>
      <c r="AC141" s="279"/>
      <c r="AD141" s="279"/>
      <c r="AE141" s="150"/>
      <c r="AF141" s="88"/>
      <c r="AG141" s="401"/>
      <c r="AH141" s="279"/>
      <c r="AI141" s="212"/>
      <c r="AJ141" s="151"/>
      <c r="AK141" s="150"/>
      <c r="AL141" s="26"/>
      <c r="AM141" s="2"/>
      <c r="AN141"/>
      <c r="AO141"/>
      <c r="AP141" s="42"/>
      <c r="AQ141" s="93"/>
      <c r="AR141" s="19"/>
      <c r="AS141" s="18"/>
      <c r="AT141" s="18"/>
      <c r="AU141" s="18"/>
      <c r="AV141" s="18"/>
      <c r="AW141" s="18"/>
      <c r="AX141" s="18"/>
      <c r="AY141" s="29"/>
      <c r="AZ141" s="29"/>
      <c r="BA141" s="29"/>
      <c r="BB141" s="30"/>
      <c r="BF141" s="553"/>
      <c r="BG141"/>
      <c r="BJ141" s="372"/>
    </row>
    <row r="142" spans="1:74" s="17" customFormat="1" ht="19.5" hidden="1" customHeight="1">
      <c r="A142" s="292">
        <v>1</v>
      </c>
      <c r="B142" s="294">
        <v>2</v>
      </c>
      <c r="C142" s="294">
        <v>3</v>
      </c>
      <c r="D142" s="294">
        <v>4</v>
      </c>
      <c r="E142" s="294">
        <v>5</v>
      </c>
      <c r="F142" s="294">
        <v>6</v>
      </c>
      <c r="G142" s="294">
        <v>7</v>
      </c>
      <c r="H142" s="294">
        <v>8</v>
      </c>
      <c r="I142" s="294">
        <v>9</v>
      </c>
      <c r="J142" s="294">
        <v>10</v>
      </c>
      <c r="K142" s="294">
        <v>11</v>
      </c>
      <c r="L142" s="294">
        <v>12</v>
      </c>
      <c r="M142" s="294">
        <v>13</v>
      </c>
      <c r="N142" s="294">
        <v>14</v>
      </c>
      <c r="O142" s="294">
        <v>15</v>
      </c>
      <c r="P142" s="294"/>
      <c r="Q142" s="294">
        <v>16</v>
      </c>
      <c r="R142" s="294"/>
      <c r="S142" s="294">
        <v>17</v>
      </c>
      <c r="T142" s="294"/>
      <c r="U142" s="294">
        <v>18</v>
      </c>
      <c r="V142" s="294"/>
      <c r="W142" s="294">
        <v>19</v>
      </c>
      <c r="X142" s="294">
        <v>20</v>
      </c>
      <c r="Y142" s="294">
        <v>21</v>
      </c>
      <c r="Z142" s="294">
        <v>22</v>
      </c>
      <c r="AA142" s="294">
        <v>23</v>
      </c>
      <c r="AB142" s="294"/>
      <c r="AC142" s="294">
        <v>24</v>
      </c>
      <c r="AD142" s="294">
        <v>25</v>
      </c>
      <c r="AE142" s="294">
        <v>26</v>
      </c>
      <c r="AF142" s="294">
        <v>27</v>
      </c>
      <c r="AG142" s="294"/>
      <c r="AH142" s="294">
        <v>28</v>
      </c>
      <c r="AI142" s="294">
        <v>29</v>
      </c>
      <c r="AJ142" s="294">
        <v>31</v>
      </c>
      <c r="AK142" s="294">
        <v>32</v>
      </c>
      <c r="AL142" s="27"/>
      <c r="AM142" s="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 s="30"/>
      <c r="BF142" s="553"/>
      <c r="BG142"/>
      <c r="BJ142" s="372"/>
    </row>
    <row r="143" spans="1:74" ht="100.5" customHeight="1">
      <c r="A143" s="512">
        <v>19</v>
      </c>
      <c r="B143" s="65" t="s">
        <v>381</v>
      </c>
      <c r="C143" s="60" t="s">
        <v>71</v>
      </c>
      <c r="D143" s="378" t="s">
        <v>382</v>
      </c>
      <c r="E143" s="378" t="s">
        <v>585</v>
      </c>
      <c r="F143" s="382">
        <v>44364</v>
      </c>
      <c r="G143" s="378" t="s">
        <v>667</v>
      </c>
      <c r="H143" s="65" t="s">
        <v>180</v>
      </c>
      <c r="I143" s="521"/>
      <c r="J143" s="90">
        <v>200</v>
      </c>
      <c r="K143" s="241">
        <v>0</v>
      </c>
      <c r="L143" s="403">
        <v>39.924953095684799</v>
      </c>
      <c r="M143" s="396">
        <v>24</v>
      </c>
      <c r="N143" s="396">
        <v>2</v>
      </c>
      <c r="O143" s="396">
        <v>36</v>
      </c>
      <c r="P143" s="396">
        <v>14</v>
      </c>
      <c r="Q143" s="264"/>
      <c r="R143" s="264"/>
      <c r="S143" s="404">
        <v>51.92307692307692</v>
      </c>
      <c r="T143" s="404">
        <v>26.923076923076923</v>
      </c>
      <c r="U143" s="265">
        <v>0</v>
      </c>
      <c r="V143" s="265">
        <v>0</v>
      </c>
      <c r="W143" s="266">
        <v>19.5</v>
      </c>
      <c r="X143" s="405">
        <v>10</v>
      </c>
      <c r="Y143" s="406">
        <v>3</v>
      </c>
      <c r="Z143" s="272">
        <v>7</v>
      </c>
      <c r="AA143" s="272">
        <v>0</v>
      </c>
      <c r="AB143" s="272"/>
      <c r="AC143" s="267">
        <v>0</v>
      </c>
      <c r="AD143" s="267">
        <v>0</v>
      </c>
      <c r="AE143" s="266">
        <v>358.27110694183864</v>
      </c>
      <c r="AF143" s="407">
        <v>0</v>
      </c>
      <c r="AG143" s="408">
        <v>5.8181818181818183</v>
      </c>
      <c r="AH143" s="409">
        <v>0</v>
      </c>
      <c r="AI143" s="462">
        <v>162.53846153846155</v>
      </c>
      <c r="AJ143" s="410">
        <v>189.91446358519528</v>
      </c>
      <c r="AK143" s="546"/>
      <c r="AL143" s="290">
        <v>0</v>
      </c>
      <c r="AM143" s="463">
        <v>0</v>
      </c>
      <c r="AN143" s="463">
        <v>2</v>
      </c>
      <c r="AO143" s="463">
        <v>0</v>
      </c>
      <c r="AP143" s="36" t="s">
        <v>381</v>
      </c>
      <c r="AQ143" s="66">
        <v>189</v>
      </c>
      <c r="AR143" s="37">
        <v>3800</v>
      </c>
      <c r="AS143" s="315">
        <v>1</v>
      </c>
      <c r="AT143" s="315">
        <v>1</v>
      </c>
      <c r="AU143" s="315">
        <v>1</v>
      </c>
      <c r="AV143" s="315">
        <v>1</v>
      </c>
      <c r="AW143" s="315">
        <v>1</v>
      </c>
      <c r="AX143" s="315">
        <v>4</v>
      </c>
      <c r="AY143" s="316">
        <v>3</v>
      </c>
      <c r="AZ143" s="316">
        <v>1</v>
      </c>
      <c r="BA143" s="316">
        <v>3</v>
      </c>
      <c r="BB143" s="30" t="s">
        <v>998</v>
      </c>
      <c r="BC143" s="30">
        <v>0</v>
      </c>
      <c r="BD143" s="327"/>
      <c r="BE143" t="s">
        <v>99</v>
      </c>
      <c r="BF143" s="48">
        <v>0</v>
      </c>
      <c r="BG143" s="48">
        <v>39.924953095684799</v>
      </c>
      <c r="BH143" s="511"/>
      <c r="BI143" s="48"/>
      <c r="BJ143" s="372"/>
      <c r="BK143" s="63"/>
      <c r="BL143" s="81">
        <f t="shared" ref="BL143:BL147" si="57">M143+AL143+AM143+AN143</f>
        <v>26</v>
      </c>
      <c r="BM143" s="30">
        <f t="shared" ref="BM143:BM147" si="58">BL143+AO143</f>
        <v>26</v>
      </c>
      <c r="BN143" s="230"/>
      <c r="BO143" s="193">
        <f t="shared" ref="BO143:BO155" si="59">AJ143+AI143+AG143+AH143</f>
        <v>358.27110694183864</v>
      </c>
      <c r="BP143" s="193">
        <v>294.22855731554648</v>
      </c>
      <c r="BQ143" s="193"/>
      <c r="BR143" s="30"/>
      <c r="BS143" s="33">
        <f t="shared" ref="BS143:BS155" si="60">BO143-W143-Z143-AA143</f>
        <v>331.77110694183864</v>
      </c>
      <c r="BT143" s="226" t="e">
        <f t="shared" ref="BT143:BT155" si="61">INT(YEARFRAC(F143,$BU$11))</f>
        <v>#REF!</v>
      </c>
      <c r="BV143" s="365"/>
    </row>
    <row r="144" spans="1:74" s="1" customFormat="1" ht="100.5" customHeight="1">
      <c r="A144" s="512">
        <f>A143+1</f>
        <v>20</v>
      </c>
      <c r="B144" s="65" t="s">
        <v>436</v>
      </c>
      <c r="C144" s="60" t="s">
        <v>71</v>
      </c>
      <c r="D144" s="378" t="s">
        <v>438</v>
      </c>
      <c r="E144" s="378" t="s">
        <v>585</v>
      </c>
      <c r="F144" s="382">
        <v>44495</v>
      </c>
      <c r="G144" s="378" t="s">
        <v>667</v>
      </c>
      <c r="H144" s="65" t="s">
        <v>180</v>
      </c>
      <c r="I144" s="521"/>
      <c r="J144" s="90">
        <v>200</v>
      </c>
      <c r="K144" s="241">
        <v>0</v>
      </c>
      <c r="L144" s="403">
        <v>14.78539156626506</v>
      </c>
      <c r="M144" s="396">
        <v>24</v>
      </c>
      <c r="N144" s="396">
        <v>2</v>
      </c>
      <c r="O144" s="396">
        <v>36</v>
      </c>
      <c r="P144" s="396">
        <v>18</v>
      </c>
      <c r="Q144" s="264"/>
      <c r="R144" s="264"/>
      <c r="S144" s="404">
        <v>51.92307692307692</v>
      </c>
      <c r="T144" s="404">
        <v>34.615384615384613</v>
      </c>
      <c r="U144" s="265">
        <v>0</v>
      </c>
      <c r="V144" s="265">
        <v>0</v>
      </c>
      <c r="W144" s="266">
        <v>22.5</v>
      </c>
      <c r="X144" s="405">
        <v>10</v>
      </c>
      <c r="Y144" s="406">
        <v>3</v>
      </c>
      <c r="Z144" s="272">
        <v>7</v>
      </c>
      <c r="AA144" s="272">
        <v>0</v>
      </c>
      <c r="AB144" s="272"/>
      <c r="AC144" s="267">
        <v>0</v>
      </c>
      <c r="AD144" s="267">
        <v>0</v>
      </c>
      <c r="AE144" s="266">
        <v>343.8238531047266</v>
      </c>
      <c r="AF144" s="407">
        <v>0</v>
      </c>
      <c r="AG144" s="408">
        <v>5.8181818181818183</v>
      </c>
      <c r="AH144" s="409">
        <v>0</v>
      </c>
      <c r="AI144" s="462">
        <v>173.23076923076923</v>
      </c>
      <c r="AJ144" s="410">
        <v>164.77490205577556</v>
      </c>
      <c r="AK144" s="268"/>
      <c r="AL144" s="290">
        <v>0</v>
      </c>
      <c r="AM144" s="463">
        <v>0</v>
      </c>
      <c r="AN144" s="463">
        <v>2</v>
      </c>
      <c r="AO144" s="463">
        <v>0</v>
      </c>
      <c r="AP144" s="36" t="s">
        <v>436</v>
      </c>
      <c r="AQ144" s="66">
        <v>164</v>
      </c>
      <c r="AR144" s="37">
        <v>3200</v>
      </c>
      <c r="AS144" s="315">
        <v>1</v>
      </c>
      <c r="AT144" s="315">
        <v>1</v>
      </c>
      <c r="AU144" s="315">
        <v>0</v>
      </c>
      <c r="AV144" s="315">
        <v>1</v>
      </c>
      <c r="AW144" s="315">
        <v>0</v>
      </c>
      <c r="AX144" s="315">
        <v>4</v>
      </c>
      <c r="AY144" s="316">
        <v>3</v>
      </c>
      <c r="AZ144" s="316">
        <v>0</v>
      </c>
      <c r="BA144" s="316">
        <v>2</v>
      </c>
      <c r="BB144" s="30" t="s">
        <v>999</v>
      </c>
      <c r="BC144" s="30">
        <v>0</v>
      </c>
      <c r="BD144" s="327"/>
      <c r="BE144" t="s">
        <v>99</v>
      </c>
      <c r="BF144" s="48">
        <v>0</v>
      </c>
      <c r="BG144" s="48">
        <v>14.78539156626506</v>
      </c>
      <c r="BH144" s="511"/>
      <c r="BI144" s="48"/>
      <c r="BJ144" s="372"/>
      <c r="BK144" s="9"/>
      <c r="BL144" s="81">
        <f t="shared" si="57"/>
        <v>26</v>
      </c>
      <c r="BM144" s="30">
        <f t="shared" si="58"/>
        <v>26</v>
      </c>
      <c r="BN144" s="230"/>
      <c r="BO144" s="193">
        <f t="shared" si="59"/>
        <v>343.8238531047266</v>
      </c>
      <c r="BP144" s="193">
        <v>286.32623006814447</v>
      </c>
      <c r="BQ144" s="193"/>
      <c r="BR144" s="30"/>
      <c r="BS144" s="33">
        <f t="shared" si="60"/>
        <v>314.3238531047266</v>
      </c>
      <c r="BT144" s="226" t="e">
        <f t="shared" si="61"/>
        <v>#REF!</v>
      </c>
      <c r="BV144" s="365"/>
    </row>
    <row r="145" spans="1:74" s="1" customFormat="1" ht="100.5" customHeight="1">
      <c r="A145" s="512">
        <f t="shared" ref="A145:A155" si="62">+A144+1</f>
        <v>21</v>
      </c>
      <c r="B145" s="65" t="s">
        <v>448</v>
      </c>
      <c r="C145" s="60" t="s">
        <v>71</v>
      </c>
      <c r="D145" s="378" t="s">
        <v>449</v>
      </c>
      <c r="E145" s="378" t="s">
        <v>585</v>
      </c>
      <c r="F145" s="382">
        <v>44505</v>
      </c>
      <c r="G145" s="378" t="s">
        <v>667</v>
      </c>
      <c r="H145" s="65" t="s">
        <v>180</v>
      </c>
      <c r="I145" s="521"/>
      <c r="J145" s="90">
        <v>200</v>
      </c>
      <c r="K145" s="241">
        <v>0</v>
      </c>
      <c r="L145" s="403">
        <v>0</v>
      </c>
      <c r="M145" s="396">
        <v>22</v>
      </c>
      <c r="N145" s="396">
        <v>4</v>
      </c>
      <c r="O145" s="396">
        <v>30</v>
      </c>
      <c r="P145" s="396">
        <v>16</v>
      </c>
      <c r="Q145" s="264"/>
      <c r="R145" s="264"/>
      <c r="S145" s="404">
        <v>43.269230769230766</v>
      </c>
      <c r="T145" s="404">
        <v>30.76923076923077</v>
      </c>
      <c r="U145" s="265">
        <v>0</v>
      </c>
      <c r="V145" s="265">
        <v>0</v>
      </c>
      <c r="W145" s="266">
        <v>19.5</v>
      </c>
      <c r="X145" s="405">
        <v>8</v>
      </c>
      <c r="Y145" s="406">
        <v>3</v>
      </c>
      <c r="Z145" s="272">
        <v>7</v>
      </c>
      <c r="AA145" s="272">
        <v>29.583343531468586</v>
      </c>
      <c r="AB145" s="272"/>
      <c r="AC145" s="267">
        <v>0</v>
      </c>
      <c r="AD145" s="267">
        <v>0</v>
      </c>
      <c r="AE145" s="266">
        <v>341.12180506993013</v>
      </c>
      <c r="AF145" s="407">
        <v>7.6923076923076925</v>
      </c>
      <c r="AG145" s="408">
        <v>5.5469230769230773</v>
      </c>
      <c r="AH145" s="409">
        <v>0</v>
      </c>
      <c r="AI145" s="462">
        <v>164.5</v>
      </c>
      <c r="AJ145" s="410">
        <v>163.38257430069939</v>
      </c>
      <c r="AK145" s="268"/>
      <c r="AL145" s="290">
        <v>1</v>
      </c>
      <c r="AM145" s="463">
        <v>0</v>
      </c>
      <c r="AN145" s="463">
        <v>2</v>
      </c>
      <c r="AO145" s="463">
        <v>1</v>
      </c>
      <c r="AP145" s="36" t="s">
        <v>448</v>
      </c>
      <c r="AQ145" s="66">
        <v>163</v>
      </c>
      <c r="AR145" s="37">
        <v>1600</v>
      </c>
      <c r="AS145" s="315">
        <v>1</v>
      </c>
      <c r="AT145" s="315">
        <v>1</v>
      </c>
      <c r="AU145" s="315">
        <v>0</v>
      </c>
      <c r="AV145" s="315">
        <v>1</v>
      </c>
      <c r="AW145" s="315">
        <v>0</v>
      </c>
      <c r="AX145" s="315">
        <v>3</v>
      </c>
      <c r="AY145" s="316">
        <v>1</v>
      </c>
      <c r="AZ145" s="316">
        <v>1</v>
      </c>
      <c r="BA145" s="316">
        <v>1</v>
      </c>
      <c r="BB145" s="30" t="s">
        <v>1000</v>
      </c>
      <c r="BC145" s="30">
        <v>29.583343531468586</v>
      </c>
      <c r="BD145" s="327"/>
      <c r="BE145" t="s">
        <v>99</v>
      </c>
      <c r="BF145" s="48">
        <v>0</v>
      </c>
      <c r="BG145" s="48">
        <v>0</v>
      </c>
      <c r="BH145" s="511"/>
      <c r="BI145" s="48"/>
      <c r="BJ145" s="372"/>
      <c r="BK145" s="9"/>
      <c r="BL145" s="81">
        <f t="shared" si="57"/>
        <v>25</v>
      </c>
      <c r="BM145" s="30">
        <f t="shared" si="58"/>
        <v>26</v>
      </c>
      <c r="BN145" s="230"/>
      <c r="BO145" s="193">
        <f t="shared" si="59"/>
        <v>333.42949737762245</v>
      </c>
      <c r="BP145" s="193">
        <v>274.88353957828025</v>
      </c>
      <c r="BQ145" s="193"/>
      <c r="BR145" s="30"/>
      <c r="BS145" s="33">
        <f t="shared" si="60"/>
        <v>277.34615384615387</v>
      </c>
      <c r="BT145" s="226" t="e">
        <f t="shared" si="61"/>
        <v>#REF!</v>
      </c>
      <c r="BV145" s="365"/>
    </row>
    <row r="146" spans="1:74" s="1" customFormat="1" ht="100.5" customHeight="1">
      <c r="A146" s="512">
        <f t="shared" si="62"/>
        <v>22</v>
      </c>
      <c r="B146" s="65" t="s">
        <v>474</v>
      </c>
      <c r="C146" s="60" t="s">
        <v>71</v>
      </c>
      <c r="D146" s="378" t="s">
        <v>204</v>
      </c>
      <c r="E146" s="378" t="s">
        <v>585</v>
      </c>
      <c r="F146" s="382">
        <v>44539</v>
      </c>
      <c r="G146" s="378" t="s">
        <v>667</v>
      </c>
      <c r="H146" s="65" t="s">
        <v>180</v>
      </c>
      <c r="I146" s="521"/>
      <c r="J146" s="90">
        <v>200</v>
      </c>
      <c r="K146" s="241">
        <v>0</v>
      </c>
      <c r="L146" s="403">
        <v>14.998474989833266</v>
      </c>
      <c r="M146" s="396">
        <v>24</v>
      </c>
      <c r="N146" s="396">
        <v>2</v>
      </c>
      <c r="O146" s="396">
        <v>34</v>
      </c>
      <c r="P146" s="396">
        <v>16</v>
      </c>
      <c r="Q146" s="264"/>
      <c r="R146" s="264"/>
      <c r="S146" s="404">
        <v>49.03846153846154</v>
      </c>
      <c r="T146" s="404">
        <v>30.76923076923077</v>
      </c>
      <c r="U146" s="265">
        <v>0</v>
      </c>
      <c r="V146" s="265">
        <v>0</v>
      </c>
      <c r="W146" s="266">
        <v>20.5</v>
      </c>
      <c r="X146" s="405">
        <v>10</v>
      </c>
      <c r="Y146" s="406">
        <v>2</v>
      </c>
      <c r="Z146" s="272">
        <v>7</v>
      </c>
      <c r="AA146" s="272">
        <v>0</v>
      </c>
      <c r="AB146" s="272"/>
      <c r="AC146" s="267">
        <v>0</v>
      </c>
      <c r="AD146" s="267">
        <v>0</v>
      </c>
      <c r="AE146" s="266">
        <v>334.30616729752558</v>
      </c>
      <c r="AF146" s="407">
        <v>0</v>
      </c>
      <c r="AG146" s="408">
        <v>5.8181818181818183</v>
      </c>
      <c r="AH146" s="409">
        <v>0</v>
      </c>
      <c r="AI146" s="462">
        <v>164.5</v>
      </c>
      <c r="AJ146" s="410">
        <v>163.98798547934376</v>
      </c>
      <c r="AK146" s="268"/>
      <c r="AL146" s="290">
        <v>0</v>
      </c>
      <c r="AM146" s="463">
        <v>0</v>
      </c>
      <c r="AN146" s="463">
        <v>2</v>
      </c>
      <c r="AO146" s="463">
        <v>0</v>
      </c>
      <c r="AP146" s="36" t="s">
        <v>474</v>
      </c>
      <c r="AQ146" s="66">
        <v>163</v>
      </c>
      <c r="AR146" s="37">
        <v>4100</v>
      </c>
      <c r="AS146" s="315">
        <v>1</v>
      </c>
      <c r="AT146" s="315">
        <v>1</v>
      </c>
      <c r="AU146" s="315">
        <v>0</v>
      </c>
      <c r="AV146" s="315">
        <v>1</v>
      </c>
      <c r="AW146" s="315">
        <v>0</v>
      </c>
      <c r="AX146" s="315">
        <v>3</v>
      </c>
      <c r="AY146" s="316">
        <v>4</v>
      </c>
      <c r="AZ146" s="316">
        <v>0</v>
      </c>
      <c r="BA146" s="316">
        <v>1</v>
      </c>
      <c r="BB146" s="30" t="s">
        <v>533</v>
      </c>
      <c r="BC146" s="30">
        <v>0</v>
      </c>
      <c r="BD146" s="327"/>
      <c r="BE146" t="s">
        <v>99</v>
      </c>
      <c r="BF146" s="48">
        <v>0</v>
      </c>
      <c r="BG146" s="48">
        <v>14.998474989833266</v>
      </c>
      <c r="BH146" s="511"/>
      <c r="BI146" s="48"/>
      <c r="BJ146" s="372"/>
      <c r="BK146" s="9"/>
      <c r="BL146" s="81">
        <f t="shared" si="57"/>
        <v>26</v>
      </c>
      <c r="BM146" s="30">
        <f t="shared" si="58"/>
        <v>26</v>
      </c>
      <c r="BN146" s="230"/>
      <c r="BO146" s="193">
        <f t="shared" si="59"/>
        <v>334.30616729752558</v>
      </c>
      <c r="BP146" s="193">
        <v>283.74614930792353</v>
      </c>
      <c r="BQ146" s="193"/>
      <c r="BR146" s="30"/>
      <c r="BS146" s="33">
        <f t="shared" si="60"/>
        <v>306.80616729752558</v>
      </c>
      <c r="BT146" s="226" t="e">
        <f t="shared" si="61"/>
        <v>#REF!</v>
      </c>
      <c r="BV146" s="365"/>
    </row>
    <row r="147" spans="1:74" s="1" customFormat="1" ht="100.5" customHeight="1">
      <c r="A147" s="512">
        <f t="shared" si="62"/>
        <v>23</v>
      </c>
      <c r="B147" s="65" t="s">
        <v>545</v>
      </c>
      <c r="C147" s="60" t="s">
        <v>71</v>
      </c>
      <c r="D147" s="378" t="s">
        <v>126</v>
      </c>
      <c r="E147" s="378" t="s">
        <v>585</v>
      </c>
      <c r="F147" s="382">
        <v>44650</v>
      </c>
      <c r="G147" s="378" t="s">
        <v>667</v>
      </c>
      <c r="H147" s="65" t="s">
        <v>180</v>
      </c>
      <c r="I147" s="521"/>
      <c r="J147" s="90">
        <v>200</v>
      </c>
      <c r="K147" s="241">
        <v>0</v>
      </c>
      <c r="L147" s="403">
        <v>49.570670945458296</v>
      </c>
      <c r="M147" s="396">
        <v>24</v>
      </c>
      <c r="N147" s="396">
        <v>2</v>
      </c>
      <c r="O147" s="396">
        <v>34</v>
      </c>
      <c r="P147" s="396">
        <v>16</v>
      </c>
      <c r="Q147" s="264"/>
      <c r="R147" s="264"/>
      <c r="S147" s="404">
        <v>49.03846153846154</v>
      </c>
      <c r="T147" s="404">
        <v>30.76923076923077</v>
      </c>
      <c r="U147" s="265">
        <v>0</v>
      </c>
      <c r="V147" s="265">
        <v>0</v>
      </c>
      <c r="W147" s="266">
        <v>20.5</v>
      </c>
      <c r="X147" s="405">
        <v>10</v>
      </c>
      <c r="Y147" s="406">
        <v>2</v>
      </c>
      <c r="Z147" s="272">
        <v>7</v>
      </c>
      <c r="AA147" s="272">
        <v>34.545625639364999</v>
      </c>
      <c r="AB147" s="272"/>
      <c r="AC147" s="267">
        <v>0</v>
      </c>
      <c r="AD147" s="267">
        <v>0</v>
      </c>
      <c r="AE147" s="266">
        <v>403.42398889251558</v>
      </c>
      <c r="AF147" s="407">
        <v>0</v>
      </c>
      <c r="AG147" s="408">
        <v>5.8181818181818183</v>
      </c>
      <c r="AH147" s="409">
        <v>0</v>
      </c>
      <c r="AI147" s="462">
        <v>167.88461538461536</v>
      </c>
      <c r="AJ147" s="410">
        <v>229.72119168971841</v>
      </c>
      <c r="AK147" s="268"/>
      <c r="AL147" s="290">
        <v>0</v>
      </c>
      <c r="AM147" s="463">
        <v>0</v>
      </c>
      <c r="AN147" s="463">
        <v>2</v>
      </c>
      <c r="AO147" s="463">
        <v>0</v>
      </c>
      <c r="AP147" s="36" t="s">
        <v>545</v>
      </c>
      <c r="AQ147" s="66">
        <v>229</v>
      </c>
      <c r="AR147" s="37">
        <v>3000</v>
      </c>
      <c r="AS147" s="315">
        <v>2</v>
      </c>
      <c r="AT147" s="315">
        <v>0</v>
      </c>
      <c r="AU147" s="315">
        <v>1</v>
      </c>
      <c r="AV147" s="315">
        <v>0</v>
      </c>
      <c r="AW147" s="315">
        <v>1</v>
      </c>
      <c r="AX147" s="315">
        <v>4</v>
      </c>
      <c r="AY147" s="316">
        <v>3</v>
      </c>
      <c r="AZ147" s="316">
        <v>0</v>
      </c>
      <c r="BA147" s="316">
        <v>0</v>
      </c>
      <c r="BB147" s="30" t="s">
        <v>533</v>
      </c>
      <c r="BC147" s="30">
        <v>34.545625639364999</v>
      </c>
      <c r="BD147" s="327"/>
      <c r="BE147" t="s">
        <v>99</v>
      </c>
      <c r="BF147" s="48">
        <v>0</v>
      </c>
      <c r="BG147" s="48">
        <v>49.570670945458296</v>
      </c>
      <c r="BH147" s="511"/>
      <c r="BI147" s="48"/>
      <c r="BJ147" s="372"/>
      <c r="BK147" s="9"/>
      <c r="BL147" s="81">
        <f t="shared" si="57"/>
        <v>26</v>
      </c>
      <c r="BM147" s="30">
        <f t="shared" si="58"/>
        <v>26</v>
      </c>
      <c r="BN147" s="230"/>
      <c r="BO147" s="193">
        <f t="shared" si="59"/>
        <v>403.42398889251558</v>
      </c>
      <c r="BP147" s="193">
        <v>282.63054270447907</v>
      </c>
      <c r="BQ147" s="193"/>
      <c r="BR147" s="30"/>
      <c r="BS147" s="33">
        <f t="shared" si="60"/>
        <v>341.37836325315061</v>
      </c>
      <c r="BT147" s="226" t="e">
        <f t="shared" si="61"/>
        <v>#REF!</v>
      </c>
      <c r="BV147" s="365"/>
    </row>
    <row r="148" spans="1:74" s="1" customFormat="1" ht="100.5" customHeight="1">
      <c r="A148" s="512">
        <f t="shared" si="62"/>
        <v>24</v>
      </c>
      <c r="B148" s="65" t="s">
        <v>675</v>
      </c>
      <c r="C148" s="60" t="s">
        <v>71</v>
      </c>
      <c r="D148" s="378" t="s">
        <v>674</v>
      </c>
      <c r="E148" s="378" t="s">
        <v>585</v>
      </c>
      <c r="F148" s="382">
        <v>44754</v>
      </c>
      <c r="G148" s="378" t="s">
        <v>667</v>
      </c>
      <c r="H148" s="65" t="s">
        <v>180</v>
      </c>
      <c r="I148" s="521"/>
      <c r="J148" s="90">
        <v>200</v>
      </c>
      <c r="K148" s="241">
        <v>0</v>
      </c>
      <c r="L148" s="403">
        <v>14.495798319327731</v>
      </c>
      <c r="M148" s="396">
        <v>23</v>
      </c>
      <c r="N148" s="396">
        <v>3</v>
      </c>
      <c r="O148" s="396">
        <v>34</v>
      </c>
      <c r="P148" s="396">
        <v>12</v>
      </c>
      <c r="Q148" s="264"/>
      <c r="R148" s="264"/>
      <c r="S148" s="404">
        <v>49.03846153846154</v>
      </c>
      <c r="T148" s="404">
        <v>23.076923076923077</v>
      </c>
      <c r="U148" s="265">
        <v>0</v>
      </c>
      <c r="V148" s="265">
        <v>0</v>
      </c>
      <c r="W148" s="266">
        <v>17.5</v>
      </c>
      <c r="X148" s="405">
        <v>8</v>
      </c>
      <c r="Y148" s="406">
        <v>2</v>
      </c>
      <c r="Z148" s="272">
        <v>7</v>
      </c>
      <c r="AA148" s="272">
        <v>29.89869843987492</v>
      </c>
      <c r="AB148" s="272"/>
      <c r="AC148" s="267">
        <v>0</v>
      </c>
      <c r="AD148" s="267">
        <v>0</v>
      </c>
      <c r="AE148" s="266">
        <v>351.00988137458728</v>
      </c>
      <c r="AF148" s="407">
        <v>7.6923076923076925</v>
      </c>
      <c r="AG148" s="408">
        <v>5.7783775048480939</v>
      </c>
      <c r="AH148" s="409">
        <v>0</v>
      </c>
      <c r="AI148" s="462">
        <v>157.19230769230768</v>
      </c>
      <c r="AJ148" s="410">
        <v>180.34688848512383</v>
      </c>
      <c r="AK148" s="268"/>
      <c r="AL148" s="290">
        <v>0</v>
      </c>
      <c r="AM148" s="463">
        <v>0</v>
      </c>
      <c r="AN148" s="463">
        <v>2</v>
      </c>
      <c r="AO148" s="463">
        <v>1</v>
      </c>
      <c r="AP148" s="36" t="s">
        <v>675</v>
      </c>
      <c r="AQ148" s="66">
        <v>180</v>
      </c>
      <c r="AR148" s="37">
        <v>1400</v>
      </c>
      <c r="AS148" s="315">
        <v>1</v>
      </c>
      <c r="AT148" s="315">
        <v>1</v>
      </c>
      <c r="AU148" s="315">
        <v>1</v>
      </c>
      <c r="AV148" s="315">
        <v>1</v>
      </c>
      <c r="AW148" s="315">
        <v>0</v>
      </c>
      <c r="AX148" s="315">
        <v>0</v>
      </c>
      <c r="AY148" s="316">
        <v>1</v>
      </c>
      <c r="AZ148" s="316">
        <v>0</v>
      </c>
      <c r="BA148" s="316">
        <v>4</v>
      </c>
      <c r="BB148" s="30" t="s">
        <v>533</v>
      </c>
      <c r="BC148" s="30">
        <v>29.89869843987492</v>
      </c>
      <c r="BD148" s="327"/>
      <c r="BE148" t="s">
        <v>99</v>
      </c>
      <c r="BF148" s="48">
        <v>0</v>
      </c>
      <c r="BG148" s="48">
        <v>14.495798319327731</v>
      </c>
      <c r="BH148" s="511"/>
      <c r="BI148" s="48"/>
      <c r="BJ148" s="372"/>
      <c r="BK148" s="9"/>
      <c r="BL148" s="48">
        <v>0</v>
      </c>
      <c r="BM148" s="48">
        <v>0</v>
      </c>
      <c r="BN148" s="230"/>
      <c r="BO148" s="193">
        <f t="shared" si="59"/>
        <v>343.3175736822796</v>
      </c>
      <c r="BP148" s="193">
        <v>263.37652264249368</v>
      </c>
      <c r="BQ148" s="193"/>
      <c r="BR148" s="30"/>
      <c r="BS148" s="33">
        <f t="shared" si="60"/>
        <v>288.91887524240468</v>
      </c>
      <c r="BT148" s="226" t="e">
        <f t="shared" si="61"/>
        <v>#REF!</v>
      </c>
      <c r="BV148" s="365"/>
    </row>
    <row r="149" spans="1:74" s="1" customFormat="1" ht="100.5" customHeight="1">
      <c r="A149" s="512">
        <f t="shared" si="62"/>
        <v>25</v>
      </c>
      <c r="B149" s="491" t="s">
        <v>767</v>
      </c>
      <c r="C149" s="492" t="s">
        <v>71</v>
      </c>
      <c r="D149" s="492" t="s">
        <v>117</v>
      </c>
      <c r="E149" s="492" t="s">
        <v>585</v>
      </c>
      <c r="F149" s="493">
        <v>45016</v>
      </c>
      <c r="G149" s="492" t="s">
        <v>667</v>
      </c>
      <c r="H149" s="491" t="s">
        <v>180</v>
      </c>
      <c r="I149" s="521"/>
      <c r="J149" s="90">
        <v>200</v>
      </c>
      <c r="K149" s="241">
        <v>0</v>
      </c>
      <c r="L149" s="403">
        <v>0</v>
      </c>
      <c r="M149" s="396">
        <v>22</v>
      </c>
      <c r="N149" s="396">
        <v>4</v>
      </c>
      <c r="O149" s="396">
        <v>26</v>
      </c>
      <c r="P149" s="396">
        <v>14</v>
      </c>
      <c r="Q149" s="264"/>
      <c r="R149" s="264"/>
      <c r="S149" s="404">
        <v>37.5</v>
      </c>
      <c r="T149" s="404">
        <v>26.923076923076923</v>
      </c>
      <c r="U149" s="265">
        <v>0</v>
      </c>
      <c r="V149" s="265">
        <v>0</v>
      </c>
      <c r="W149" s="266">
        <v>17</v>
      </c>
      <c r="X149" s="405">
        <v>10</v>
      </c>
      <c r="Y149" s="406">
        <v>0</v>
      </c>
      <c r="Z149" s="272">
        <v>7</v>
      </c>
      <c r="AA149" s="272">
        <v>29.351923076923072</v>
      </c>
      <c r="AB149" s="272"/>
      <c r="AC149" s="267">
        <v>0</v>
      </c>
      <c r="AD149" s="267">
        <v>0</v>
      </c>
      <c r="AE149" s="266">
        <v>327.77499999999998</v>
      </c>
      <c r="AF149" s="407">
        <v>0</v>
      </c>
      <c r="AG149" s="408">
        <v>5.4884615384615385</v>
      </c>
      <c r="AH149" s="409">
        <v>0</v>
      </c>
      <c r="AI149" s="462">
        <v>152.38461538461539</v>
      </c>
      <c r="AJ149" s="410">
        <v>169.90192307692305</v>
      </c>
      <c r="AK149" s="268"/>
      <c r="AL149" s="290">
        <v>2</v>
      </c>
      <c r="AM149" s="463">
        <v>0</v>
      </c>
      <c r="AN149" s="463">
        <v>2</v>
      </c>
      <c r="AO149" s="463">
        <v>0</v>
      </c>
      <c r="AP149" s="36" t="s">
        <v>767</v>
      </c>
      <c r="AQ149" s="66">
        <v>169</v>
      </c>
      <c r="AR149" s="37">
        <v>3700</v>
      </c>
      <c r="AS149" s="315">
        <v>1</v>
      </c>
      <c r="AT149" s="315">
        <v>1</v>
      </c>
      <c r="AU149" s="315">
        <v>0</v>
      </c>
      <c r="AV149" s="315">
        <v>1</v>
      </c>
      <c r="AW149" s="315">
        <v>1</v>
      </c>
      <c r="AX149" s="315">
        <v>4</v>
      </c>
      <c r="AY149" s="316">
        <v>3</v>
      </c>
      <c r="AZ149" s="316">
        <v>1</v>
      </c>
      <c r="BA149" s="316">
        <v>2</v>
      </c>
      <c r="BB149" s="30" t="s">
        <v>533</v>
      </c>
      <c r="BC149" s="30">
        <v>29.351923076923072</v>
      </c>
      <c r="BD149" s="327"/>
      <c r="BE149" t="s">
        <v>99</v>
      </c>
      <c r="BF149" s="48">
        <v>0</v>
      </c>
      <c r="BG149" s="48">
        <v>0</v>
      </c>
      <c r="BH149" s="511"/>
      <c r="BI149" s="48"/>
      <c r="BJ149" s="372"/>
      <c r="BK149" s="9"/>
      <c r="BL149" s="48">
        <v>0</v>
      </c>
      <c r="BM149" s="48">
        <v>0</v>
      </c>
      <c r="BN149" s="230"/>
      <c r="BO149" s="193">
        <f t="shared" ref="BO149:BO154" si="63">AJ149+AI149+AG149+AH149</f>
        <v>327.77499999999998</v>
      </c>
      <c r="BP149" s="193">
        <v>272.58595710138252</v>
      </c>
      <c r="BQ149" s="193"/>
      <c r="BR149" s="30"/>
      <c r="BS149" s="33">
        <f t="shared" ref="BS149:BS154" si="64">BO149-W149-Z149-AA149</f>
        <v>274.42307692307691</v>
      </c>
      <c r="BT149" s="226" t="e">
        <f t="shared" ref="BT149:BT154" si="65">INT(YEARFRAC(F149,$BU$11))</f>
        <v>#REF!</v>
      </c>
      <c r="BV149" s="365"/>
    </row>
    <row r="150" spans="1:74" s="1" customFormat="1" ht="100.5" customHeight="1">
      <c r="A150" s="512">
        <f t="shared" si="62"/>
        <v>26</v>
      </c>
      <c r="B150" s="242" t="s">
        <v>827</v>
      </c>
      <c r="C150" s="380" t="s">
        <v>71</v>
      </c>
      <c r="D150" s="380" t="s">
        <v>829</v>
      </c>
      <c r="E150" s="380" t="s">
        <v>585</v>
      </c>
      <c r="F150" s="384">
        <v>45071</v>
      </c>
      <c r="G150" s="380" t="s">
        <v>667</v>
      </c>
      <c r="H150" s="242" t="s">
        <v>180</v>
      </c>
      <c r="I150" s="521"/>
      <c r="J150" s="253">
        <v>200</v>
      </c>
      <c r="K150" s="394">
        <v>0</v>
      </c>
      <c r="L150" s="395">
        <v>0</v>
      </c>
      <c r="M150" s="396">
        <v>0</v>
      </c>
      <c r="N150" s="390">
        <v>26</v>
      </c>
      <c r="O150" s="396">
        <v>0</v>
      </c>
      <c r="P150" s="396">
        <v>0</v>
      </c>
      <c r="Q150" s="264"/>
      <c r="R150" s="244"/>
      <c r="S150" s="389">
        <v>0</v>
      </c>
      <c r="T150" s="389">
        <v>0</v>
      </c>
      <c r="U150" s="269">
        <v>0</v>
      </c>
      <c r="V150" s="269">
        <v>0</v>
      </c>
      <c r="W150" s="266">
        <v>0</v>
      </c>
      <c r="X150" s="405">
        <v>0</v>
      </c>
      <c r="Y150" s="406">
        <v>0</v>
      </c>
      <c r="Z150" s="272"/>
      <c r="AA150" s="284">
        <v>0</v>
      </c>
      <c r="AB150" s="549"/>
      <c r="AC150" s="245">
        <v>0</v>
      </c>
      <c r="AD150" s="267">
        <v>0</v>
      </c>
      <c r="AE150" s="270">
        <v>200</v>
      </c>
      <c r="AF150" s="529">
        <v>200</v>
      </c>
      <c r="AG150" s="408"/>
      <c r="AH150" s="411">
        <v>0</v>
      </c>
      <c r="AI150" s="462">
        <v>0</v>
      </c>
      <c r="AJ150" s="410">
        <v>0</v>
      </c>
      <c r="AK150" s="532" t="s">
        <v>874</v>
      </c>
      <c r="AL150" s="290">
        <v>0</v>
      </c>
      <c r="AM150" s="463">
        <v>0</v>
      </c>
      <c r="AN150" s="463"/>
      <c r="AO150" s="463">
        <v>0</v>
      </c>
      <c r="AP150" s="36" t="s">
        <v>827</v>
      </c>
      <c r="AQ150" s="66">
        <v>0</v>
      </c>
      <c r="AR150" s="37">
        <v>0</v>
      </c>
      <c r="AS150" s="315">
        <v>0</v>
      </c>
      <c r="AT150" s="315">
        <v>0</v>
      </c>
      <c r="AU150" s="315">
        <v>0</v>
      </c>
      <c r="AV150" s="315">
        <v>0</v>
      </c>
      <c r="AW150" s="315">
        <v>0</v>
      </c>
      <c r="AX150" s="315">
        <v>0</v>
      </c>
      <c r="AY150" s="316">
        <v>0</v>
      </c>
      <c r="AZ150" s="316">
        <v>0</v>
      </c>
      <c r="BA150" s="316">
        <v>0</v>
      </c>
      <c r="BB150" s="30" t="s">
        <v>533</v>
      </c>
      <c r="BC150" s="30">
        <v>0</v>
      </c>
      <c r="BD150" s="327"/>
      <c r="BE150" t="s">
        <v>99</v>
      </c>
      <c r="BF150" s="48">
        <v>0</v>
      </c>
      <c r="BG150" s="48">
        <v>0</v>
      </c>
      <c r="BH150" s="511"/>
      <c r="BI150" s="48"/>
      <c r="BJ150" s="372"/>
      <c r="BK150" s="9"/>
      <c r="BL150" s="48">
        <v>0</v>
      </c>
      <c r="BM150" s="48">
        <v>0</v>
      </c>
      <c r="BN150" s="230"/>
      <c r="BO150" s="193">
        <f t="shared" si="63"/>
        <v>0</v>
      </c>
      <c r="BP150" s="193">
        <v>214.12459639126305</v>
      </c>
      <c r="BQ150" s="193"/>
      <c r="BR150" s="30"/>
      <c r="BS150" s="33">
        <f t="shared" si="64"/>
        <v>0</v>
      </c>
      <c r="BT150" s="226" t="e">
        <f t="shared" si="65"/>
        <v>#REF!</v>
      </c>
      <c r="BV150" s="365"/>
    </row>
    <row r="151" spans="1:74" s="1" customFormat="1" ht="100.5" customHeight="1">
      <c r="A151" s="568">
        <f t="shared" si="62"/>
        <v>27</v>
      </c>
      <c r="B151" s="569" t="s">
        <v>828</v>
      </c>
      <c r="C151" s="570" t="s">
        <v>71</v>
      </c>
      <c r="D151" s="570" t="s">
        <v>830</v>
      </c>
      <c r="E151" s="570" t="s">
        <v>585</v>
      </c>
      <c r="F151" s="571">
        <v>45071</v>
      </c>
      <c r="G151" s="570" t="s">
        <v>667</v>
      </c>
      <c r="H151" s="569" t="s">
        <v>180</v>
      </c>
      <c r="I151" s="521">
        <v>1</v>
      </c>
      <c r="J151" s="90">
        <v>200</v>
      </c>
      <c r="K151" s="241">
        <v>0</v>
      </c>
      <c r="L151" s="403">
        <v>9.9942269339771173</v>
      </c>
      <c r="M151" s="396">
        <v>24</v>
      </c>
      <c r="N151" s="396">
        <v>2</v>
      </c>
      <c r="O151" s="396">
        <v>38</v>
      </c>
      <c r="P151" s="396">
        <v>16</v>
      </c>
      <c r="Q151" s="264"/>
      <c r="R151" s="264"/>
      <c r="S151" s="404">
        <v>54.807692307692307</v>
      </c>
      <c r="T151" s="404">
        <v>30.76923076923077</v>
      </c>
      <c r="U151" s="265">
        <v>0</v>
      </c>
      <c r="V151" s="265">
        <v>0</v>
      </c>
      <c r="W151" s="266">
        <v>21.5</v>
      </c>
      <c r="X151" s="405">
        <v>10</v>
      </c>
      <c r="Y151" s="406">
        <v>0</v>
      </c>
      <c r="Z151" s="272">
        <v>7</v>
      </c>
      <c r="AA151" s="272">
        <v>30.886249808237338</v>
      </c>
      <c r="AB151" s="272"/>
      <c r="AC151" s="267">
        <v>0</v>
      </c>
      <c r="AD151" s="267">
        <v>5</v>
      </c>
      <c r="AE151" s="266">
        <v>369.95739981913755</v>
      </c>
      <c r="AF151" s="407">
        <v>0</v>
      </c>
      <c r="AG151" s="408">
        <v>5.8181818181818183</v>
      </c>
      <c r="AH151" s="409">
        <v>0</v>
      </c>
      <c r="AI151" s="462">
        <v>171.26923076923077</v>
      </c>
      <c r="AJ151" s="410">
        <v>192.86998723172496</v>
      </c>
      <c r="AK151" s="268"/>
      <c r="AL151" s="290">
        <v>0</v>
      </c>
      <c r="AM151" s="463">
        <v>0</v>
      </c>
      <c r="AN151" s="463">
        <v>2</v>
      </c>
      <c r="AO151" s="463">
        <v>0</v>
      </c>
      <c r="AP151" s="36" t="s">
        <v>828</v>
      </c>
      <c r="AQ151" s="66">
        <v>192</v>
      </c>
      <c r="AR151" s="37">
        <v>3600</v>
      </c>
      <c r="AS151" s="315">
        <v>1</v>
      </c>
      <c r="AT151" s="315">
        <v>1</v>
      </c>
      <c r="AU151" s="315">
        <v>2</v>
      </c>
      <c r="AV151" s="315">
        <v>0</v>
      </c>
      <c r="AW151" s="315">
        <v>0</v>
      </c>
      <c r="AX151" s="315">
        <v>2</v>
      </c>
      <c r="AY151" s="316">
        <v>3</v>
      </c>
      <c r="AZ151" s="316">
        <v>1</v>
      </c>
      <c r="BA151" s="316">
        <v>1</v>
      </c>
      <c r="BB151" s="30" t="s">
        <v>533</v>
      </c>
      <c r="BC151" s="30">
        <v>30.886249808237338</v>
      </c>
      <c r="BD151" s="327"/>
      <c r="BE151" t="s">
        <v>99</v>
      </c>
      <c r="BF151" s="48">
        <v>0</v>
      </c>
      <c r="BG151" s="48">
        <v>9.9942269339771173</v>
      </c>
      <c r="BH151" s="511"/>
      <c r="BI151" s="48"/>
      <c r="BJ151" s="372"/>
      <c r="BK151" s="9"/>
      <c r="BL151" s="48">
        <v>0</v>
      </c>
      <c r="BM151" s="48">
        <v>0</v>
      </c>
      <c r="BN151" s="230"/>
      <c r="BO151" s="193">
        <f t="shared" si="63"/>
        <v>369.95739981913755</v>
      </c>
      <c r="BP151" s="193">
        <v>280.37446602826952</v>
      </c>
      <c r="BQ151" s="193"/>
      <c r="BR151" s="30"/>
      <c r="BS151" s="33">
        <f t="shared" si="64"/>
        <v>310.57115001090023</v>
      </c>
      <c r="BT151" s="226" t="e">
        <f t="shared" si="65"/>
        <v>#REF!</v>
      </c>
      <c r="BV151" s="365"/>
    </row>
    <row r="152" spans="1:74" s="1" customFormat="1" ht="100.5" customHeight="1">
      <c r="A152" s="512">
        <f t="shared" si="62"/>
        <v>28</v>
      </c>
      <c r="B152" s="491" t="s">
        <v>850</v>
      </c>
      <c r="C152" s="492" t="s">
        <v>71</v>
      </c>
      <c r="D152" s="492" t="s">
        <v>862</v>
      </c>
      <c r="E152" s="492" t="s">
        <v>585</v>
      </c>
      <c r="F152" s="493">
        <v>45195</v>
      </c>
      <c r="G152" s="492" t="s">
        <v>667</v>
      </c>
      <c r="H152" s="491" t="s">
        <v>180</v>
      </c>
      <c r="I152" s="521"/>
      <c r="J152" s="90">
        <v>200</v>
      </c>
      <c r="K152" s="241">
        <v>0</v>
      </c>
      <c r="L152" s="403">
        <v>4.9848254931714724</v>
      </c>
      <c r="M152" s="396">
        <v>24</v>
      </c>
      <c r="N152" s="396">
        <v>2</v>
      </c>
      <c r="O152" s="396">
        <v>38</v>
      </c>
      <c r="P152" s="396">
        <v>16</v>
      </c>
      <c r="Q152" s="264"/>
      <c r="R152" s="264"/>
      <c r="S152" s="404">
        <v>54.807692307692307</v>
      </c>
      <c r="T152" s="404">
        <v>30.76923076923077</v>
      </c>
      <c r="U152" s="265">
        <v>0</v>
      </c>
      <c r="V152" s="265">
        <v>0</v>
      </c>
      <c r="W152" s="266">
        <v>21.5</v>
      </c>
      <c r="X152" s="405">
        <v>10</v>
      </c>
      <c r="Y152" s="406">
        <v>0</v>
      </c>
      <c r="Z152" s="272">
        <v>7</v>
      </c>
      <c r="AA152" s="272">
        <v>34.440851246840488</v>
      </c>
      <c r="AB152" s="272"/>
      <c r="AC152" s="267">
        <v>0</v>
      </c>
      <c r="AD152" s="267">
        <v>0</v>
      </c>
      <c r="AE152" s="266">
        <v>363.50259981693506</v>
      </c>
      <c r="AF152" s="407">
        <v>0</v>
      </c>
      <c r="AG152" s="408">
        <v>5.8181818181818183</v>
      </c>
      <c r="AH152" s="409">
        <v>0</v>
      </c>
      <c r="AI152" s="462">
        <v>171.26923076923077</v>
      </c>
      <c r="AJ152" s="410">
        <v>186.41518722952247</v>
      </c>
      <c r="AK152" s="268"/>
      <c r="AL152" s="290">
        <v>0</v>
      </c>
      <c r="AM152" s="463">
        <v>0</v>
      </c>
      <c r="AN152" s="463">
        <v>2</v>
      </c>
      <c r="AO152" s="463">
        <v>0</v>
      </c>
      <c r="AP152" s="36" t="s">
        <v>850</v>
      </c>
      <c r="AQ152" s="66">
        <v>186</v>
      </c>
      <c r="AR152" s="37">
        <v>1700</v>
      </c>
      <c r="AS152" s="315">
        <v>1</v>
      </c>
      <c r="AT152" s="315">
        <v>1</v>
      </c>
      <c r="AU152" s="315">
        <v>1</v>
      </c>
      <c r="AV152" s="315">
        <v>1</v>
      </c>
      <c r="AW152" s="315">
        <v>1</v>
      </c>
      <c r="AX152" s="315">
        <v>1</v>
      </c>
      <c r="AY152" s="316">
        <v>1</v>
      </c>
      <c r="AZ152" s="316">
        <v>1</v>
      </c>
      <c r="BA152" s="316">
        <v>2</v>
      </c>
      <c r="BB152" s="30" t="s">
        <v>533</v>
      </c>
      <c r="BC152" s="30">
        <v>34.440851246840488</v>
      </c>
      <c r="BD152" s="327"/>
      <c r="BE152" t="s">
        <v>99</v>
      </c>
      <c r="BF152" s="48">
        <v>0</v>
      </c>
      <c r="BG152" s="48">
        <v>4.9848254931714724</v>
      </c>
      <c r="BH152" s="511"/>
      <c r="BI152" s="48"/>
      <c r="BJ152" s="372"/>
      <c r="BK152" s="9"/>
      <c r="BL152" s="48">
        <v>0</v>
      </c>
      <c r="BM152" s="48">
        <v>0</v>
      </c>
      <c r="BN152" s="230"/>
      <c r="BO152" s="193">
        <f t="shared" si="63"/>
        <v>363.50259981693506</v>
      </c>
      <c r="BP152" s="193">
        <v>229.60567497893658</v>
      </c>
      <c r="BQ152" s="193"/>
      <c r="BR152" s="30"/>
      <c r="BS152" s="33">
        <f t="shared" si="64"/>
        <v>300.56174857009455</v>
      </c>
      <c r="BT152" s="226" t="e">
        <f t="shared" si="65"/>
        <v>#REF!</v>
      </c>
      <c r="BV152" s="365"/>
    </row>
    <row r="153" spans="1:74" s="1" customFormat="1" ht="100.5" customHeight="1">
      <c r="A153" s="512">
        <f t="shared" si="62"/>
        <v>29</v>
      </c>
      <c r="B153" s="491" t="s">
        <v>877</v>
      </c>
      <c r="C153" s="492" t="s">
        <v>71</v>
      </c>
      <c r="D153" s="492" t="s">
        <v>880</v>
      </c>
      <c r="E153" s="492" t="s">
        <v>585</v>
      </c>
      <c r="F153" s="493">
        <v>45205</v>
      </c>
      <c r="G153" s="492" t="s">
        <v>667</v>
      </c>
      <c r="H153" s="491" t="s">
        <v>180</v>
      </c>
      <c r="I153" s="521">
        <v>1</v>
      </c>
      <c r="J153" s="90">
        <v>200</v>
      </c>
      <c r="K153" s="241">
        <v>0</v>
      </c>
      <c r="L153" s="403">
        <v>0</v>
      </c>
      <c r="M153" s="396">
        <v>24</v>
      </c>
      <c r="N153" s="396">
        <v>2</v>
      </c>
      <c r="O153" s="396">
        <v>40</v>
      </c>
      <c r="P153" s="396">
        <v>18</v>
      </c>
      <c r="Q153" s="264"/>
      <c r="R153" s="264"/>
      <c r="S153" s="404">
        <v>57.692307692307693</v>
      </c>
      <c r="T153" s="404">
        <v>34.615384615384613</v>
      </c>
      <c r="U153" s="265">
        <v>0</v>
      </c>
      <c r="V153" s="265">
        <v>0</v>
      </c>
      <c r="W153" s="266">
        <v>23.5</v>
      </c>
      <c r="X153" s="405">
        <v>10</v>
      </c>
      <c r="Y153" s="406">
        <v>0</v>
      </c>
      <c r="Z153" s="272">
        <v>7</v>
      </c>
      <c r="AA153" s="272">
        <v>0</v>
      </c>
      <c r="AB153" s="272"/>
      <c r="AC153" s="267">
        <v>0</v>
      </c>
      <c r="AD153" s="267">
        <v>5</v>
      </c>
      <c r="AE153" s="266">
        <v>337.80769230769226</v>
      </c>
      <c r="AF153" s="407">
        <v>0</v>
      </c>
      <c r="AG153" s="408">
        <v>5.8181818181818183</v>
      </c>
      <c r="AH153" s="409">
        <v>0</v>
      </c>
      <c r="AI153" s="462">
        <v>176.61538461538458</v>
      </c>
      <c r="AJ153" s="410">
        <v>155.37412587412587</v>
      </c>
      <c r="AK153" s="268"/>
      <c r="AL153" s="290">
        <v>0</v>
      </c>
      <c r="AM153" s="463">
        <v>0</v>
      </c>
      <c r="AN153" s="463">
        <v>2</v>
      </c>
      <c r="AO153" s="463">
        <v>0</v>
      </c>
      <c r="AP153" s="36" t="s">
        <v>877</v>
      </c>
      <c r="AQ153" s="66">
        <v>155</v>
      </c>
      <c r="AR153" s="37">
        <v>1500</v>
      </c>
      <c r="AS153" s="315">
        <v>1</v>
      </c>
      <c r="AT153" s="315">
        <v>1</v>
      </c>
      <c r="AU153" s="315">
        <v>0</v>
      </c>
      <c r="AV153" s="315">
        <v>0</v>
      </c>
      <c r="AW153" s="315">
        <v>1</v>
      </c>
      <c r="AX153" s="315">
        <v>0</v>
      </c>
      <c r="AY153" s="316">
        <v>1</v>
      </c>
      <c r="AZ153" s="316">
        <v>1</v>
      </c>
      <c r="BA153" s="316">
        <v>0</v>
      </c>
      <c r="BB153" s="30" t="s">
        <v>533</v>
      </c>
      <c r="BC153" s="30">
        <v>0</v>
      </c>
      <c r="BD153" s="327"/>
      <c r="BE153" t="s">
        <v>99</v>
      </c>
      <c r="BF153" s="48">
        <v>0</v>
      </c>
      <c r="BG153" s="48">
        <v>0</v>
      </c>
      <c r="BH153" s="511"/>
      <c r="BI153" s="48"/>
      <c r="BJ153" s="372"/>
      <c r="BK153" s="9"/>
      <c r="BL153" s="48">
        <v>0</v>
      </c>
      <c r="BM153" s="48">
        <v>0</v>
      </c>
      <c r="BN153" s="230"/>
      <c r="BO153" s="193">
        <f t="shared" si="63"/>
        <v>337.80769230769226</v>
      </c>
      <c r="BP153" s="193">
        <v>300.53846153846155</v>
      </c>
      <c r="BQ153" s="193"/>
      <c r="BR153" s="30"/>
      <c r="BS153" s="33">
        <f t="shared" si="64"/>
        <v>307.30769230769226</v>
      </c>
      <c r="BT153" s="226" t="e">
        <f t="shared" si="65"/>
        <v>#REF!</v>
      </c>
      <c r="BV153" s="365"/>
    </row>
    <row r="154" spans="1:74" s="1" customFormat="1" ht="100.5" customHeight="1">
      <c r="A154" s="512">
        <f t="shared" si="62"/>
        <v>30</v>
      </c>
      <c r="B154" s="491" t="s">
        <v>878</v>
      </c>
      <c r="C154" s="492" t="s">
        <v>71</v>
      </c>
      <c r="D154" s="492" t="s">
        <v>881</v>
      </c>
      <c r="E154" s="492" t="s">
        <v>585</v>
      </c>
      <c r="F154" s="493">
        <v>45205</v>
      </c>
      <c r="G154" s="492" t="s">
        <v>667</v>
      </c>
      <c r="H154" s="491" t="s">
        <v>180</v>
      </c>
      <c r="I154" s="521"/>
      <c r="J154" s="90">
        <v>200</v>
      </c>
      <c r="K154" s="241">
        <v>0</v>
      </c>
      <c r="L154" s="403">
        <v>0</v>
      </c>
      <c r="M154" s="396">
        <v>23</v>
      </c>
      <c r="N154" s="396">
        <v>3</v>
      </c>
      <c r="O154" s="396">
        <v>34</v>
      </c>
      <c r="P154" s="396">
        <v>16</v>
      </c>
      <c r="Q154" s="264"/>
      <c r="R154" s="264"/>
      <c r="S154" s="404">
        <v>49.03846153846154</v>
      </c>
      <c r="T154" s="404">
        <v>30.76923076923077</v>
      </c>
      <c r="U154" s="265">
        <v>0</v>
      </c>
      <c r="V154" s="265">
        <v>0</v>
      </c>
      <c r="W154" s="266">
        <v>20.5</v>
      </c>
      <c r="X154" s="405">
        <v>10</v>
      </c>
      <c r="Y154" s="406">
        <v>0</v>
      </c>
      <c r="Z154" s="272">
        <v>7</v>
      </c>
      <c r="AA154" s="272">
        <v>0</v>
      </c>
      <c r="AB154" s="272"/>
      <c r="AC154" s="267">
        <v>0</v>
      </c>
      <c r="AD154" s="267">
        <v>0</v>
      </c>
      <c r="AE154" s="266">
        <v>317.30769230769232</v>
      </c>
      <c r="AF154" s="407">
        <v>0</v>
      </c>
      <c r="AG154" s="408">
        <v>5.7961538461538469</v>
      </c>
      <c r="AH154" s="409">
        <v>0</v>
      </c>
      <c r="AI154" s="462">
        <v>164.5</v>
      </c>
      <c r="AJ154" s="410">
        <v>147.01153846153846</v>
      </c>
      <c r="AK154" s="268"/>
      <c r="AL154" s="290">
        <v>1</v>
      </c>
      <c r="AM154" s="463">
        <v>0</v>
      </c>
      <c r="AN154" s="463">
        <v>2</v>
      </c>
      <c r="AO154" s="463">
        <v>0</v>
      </c>
      <c r="AP154" s="36" t="s">
        <v>878</v>
      </c>
      <c r="AQ154" s="66">
        <v>147</v>
      </c>
      <c r="AR154" s="37">
        <v>0</v>
      </c>
      <c r="AS154" s="315">
        <v>1</v>
      </c>
      <c r="AT154" s="315">
        <v>0</v>
      </c>
      <c r="AU154" s="315">
        <v>2</v>
      </c>
      <c r="AV154" s="315">
        <v>0</v>
      </c>
      <c r="AW154" s="315">
        <v>1</v>
      </c>
      <c r="AX154" s="315">
        <v>2</v>
      </c>
      <c r="AY154" s="316">
        <v>0</v>
      </c>
      <c r="AZ154" s="316">
        <v>0</v>
      </c>
      <c r="BA154" s="316">
        <v>0</v>
      </c>
      <c r="BB154" s="30" t="s">
        <v>533</v>
      </c>
      <c r="BC154" s="30">
        <v>0</v>
      </c>
      <c r="BD154" s="327"/>
      <c r="BE154" t="s">
        <v>99</v>
      </c>
      <c r="BF154" s="48">
        <v>0</v>
      </c>
      <c r="BG154" s="48">
        <v>0</v>
      </c>
      <c r="BH154" s="511"/>
      <c r="BI154" s="48"/>
      <c r="BJ154" s="372"/>
      <c r="BK154" s="9"/>
      <c r="BL154" s="48">
        <v>0</v>
      </c>
      <c r="BM154" s="48">
        <v>0</v>
      </c>
      <c r="BN154" s="230"/>
      <c r="BO154" s="193">
        <f t="shared" si="63"/>
        <v>317.30769230769232</v>
      </c>
      <c r="BP154" s="193">
        <v>286.09615384615387</v>
      </c>
      <c r="BQ154" s="193"/>
      <c r="BR154" s="30"/>
      <c r="BS154" s="33">
        <f t="shared" si="64"/>
        <v>289.80769230769232</v>
      </c>
      <c r="BT154" s="226" t="e">
        <f t="shared" si="65"/>
        <v>#REF!</v>
      </c>
      <c r="BV154" s="365"/>
    </row>
    <row r="155" spans="1:74" s="1" customFormat="1" ht="100.5" customHeight="1">
      <c r="A155" s="512">
        <f t="shared" si="62"/>
        <v>31</v>
      </c>
      <c r="B155" s="491" t="s">
        <v>879</v>
      </c>
      <c r="C155" s="492" t="s">
        <v>71</v>
      </c>
      <c r="D155" s="492" t="s">
        <v>882</v>
      </c>
      <c r="E155" s="492" t="s">
        <v>585</v>
      </c>
      <c r="F155" s="493">
        <v>45209</v>
      </c>
      <c r="G155" s="492" t="s">
        <v>667</v>
      </c>
      <c r="H155" s="491" t="s">
        <v>180</v>
      </c>
      <c r="I155" s="521">
        <v>1</v>
      </c>
      <c r="J155" s="90">
        <v>200</v>
      </c>
      <c r="K155" s="241">
        <v>0</v>
      </c>
      <c r="L155" s="403">
        <v>14.450056851572683</v>
      </c>
      <c r="M155" s="396">
        <v>23</v>
      </c>
      <c r="N155" s="396">
        <v>3</v>
      </c>
      <c r="O155" s="396">
        <v>32</v>
      </c>
      <c r="P155" s="396">
        <v>0</v>
      </c>
      <c r="Q155" s="264"/>
      <c r="R155" s="264"/>
      <c r="S155" s="404">
        <v>46.153846153846153</v>
      </c>
      <c r="T155" s="404">
        <v>0</v>
      </c>
      <c r="U155" s="265">
        <v>0</v>
      </c>
      <c r="V155" s="265">
        <v>0</v>
      </c>
      <c r="W155" s="266">
        <v>8</v>
      </c>
      <c r="X155" s="405">
        <v>8</v>
      </c>
      <c r="Y155" s="406">
        <v>0</v>
      </c>
      <c r="Z155" s="272">
        <v>7</v>
      </c>
      <c r="AA155" s="272">
        <v>0</v>
      </c>
      <c r="AB155" s="272"/>
      <c r="AC155" s="267">
        <v>0</v>
      </c>
      <c r="AD155" s="267">
        <v>5</v>
      </c>
      <c r="AE155" s="266">
        <v>288.60390300541889</v>
      </c>
      <c r="AF155" s="407">
        <v>7.6923076923076925</v>
      </c>
      <c r="AG155" s="408">
        <v>5.3182319062622243</v>
      </c>
      <c r="AH155" s="409">
        <v>0</v>
      </c>
      <c r="AI155" s="462">
        <v>127.07692307692307</v>
      </c>
      <c r="AJ155" s="410">
        <v>148.51644032992593</v>
      </c>
      <c r="AK155" s="268"/>
      <c r="AL155" s="290">
        <v>0</v>
      </c>
      <c r="AM155" s="463">
        <v>0</v>
      </c>
      <c r="AN155" s="463">
        <v>2</v>
      </c>
      <c r="AO155" s="463">
        <v>1</v>
      </c>
      <c r="AP155" s="36" t="s">
        <v>879</v>
      </c>
      <c r="AQ155" s="66">
        <v>148</v>
      </c>
      <c r="AR155" s="37">
        <v>2100</v>
      </c>
      <c r="AS155" s="315">
        <v>1</v>
      </c>
      <c r="AT155" s="315">
        <v>0</v>
      </c>
      <c r="AU155" s="315">
        <v>2</v>
      </c>
      <c r="AV155" s="315">
        <v>0</v>
      </c>
      <c r="AW155" s="315">
        <v>1</v>
      </c>
      <c r="AX155" s="315">
        <v>3</v>
      </c>
      <c r="AY155" s="316">
        <v>2</v>
      </c>
      <c r="AZ155" s="316">
        <v>0</v>
      </c>
      <c r="BA155" s="316">
        <v>1</v>
      </c>
      <c r="BB155" s="30" t="s">
        <v>533</v>
      </c>
      <c r="BC155" s="30">
        <v>0</v>
      </c>
      <c r="BD155" s="327"/>
      <c r="BE155" t="s">
        <v>99</v>
      </c>
      <c r="BF155" s="48">
        <v>0</v>
      </c>
      <c r="BG155" s="48">
        <v>14.450056851572683</v>
      </c>
      <c r="BH155" s="511"/>
      <c r="BI155" s="48"/>
      <c r="BJ155" s="372"/>
      <c r="BK155" s="9"/>
      <c r="BL155" s="48">
        <v>0</v>
      </c>
      <c r="BM155" s="48">
        <v>0</v>
      </c>
      <c r="BN155" s="230"/>
      <c r="BO155" s="193">
        <f t="shared" si="59"/>
        <v>280.91159531311121</v>
      </c>
      <c r="BP155" s="193">
        <v>245.18656688732483</v>
      </c>
      <c r="BQ155" s="193"/>
      <c r="BR155" s="30"/>
      <c r="BS155" s="33">
        <f t="shared" si="60"/>
        <v>265.91159531311121</v>
      </c>
      <c r="BT155" s="226" t="e">
        <f t="shared" si="61"/>
        <v>#REF!</v>
      </c>
      <c r="BV155" s="365"/>
    </row>
    <row r="156" spans="1:74" s="4" customFormat="1" ht="37.5" hidden="1" customHeight="1">
      <c r="A156" s="92"/>
      <c r="B156" s="92"/>
      <c r="C156" s="92"/>
      <c r="D156" s="92"/>
      <c r="E156" s="92"/>
      <c r="F156" s="92"/>
      <c r="G156" s="92"/>
      <c r="H156" s="92"/>
      <c r="I156" s="92"/>
      <c r="J156" s="152">
        <v>2600</v>
      </c>
      <c r="K156" s="152">
        <v>0</v>
      </c>
      <c r="L156" s="152">
        <v>163.20439819529042</v>
      </c>
      <c r="M156" s="152"/>
      <c r="N156" s="152"/>
      <c r="O156" s="152"/>
      <c r="P156" s="152"/>
      <c r="Q156" s="152"/>
      <c r="R156" s="152"/>
      <c r="S156" s="152">
        <v>594.23076923076928</v>
      </c>
      <c r="T156" s="152"/>
      <c r="U156" s="152">
        <v>0</v>
      </c>
      <c r="V156" s="152"/>
      <c r="W156" s="152">
        <v>232</v>
      </c>
      <c r="X156" s="152">
        <v>114</v>
      </c>
      <c r="Y156" s="152">
        <v>15</v>
      </c>
      <c r="Z156" s="152">
        <v>84</v>
      </c>
      <c r="AA156" s="152">
        <v>188.70669174270941</v>
      </c>
      <c r="AB156" s="152"/>
      <c r="AC156" s="152"/>
      <c r="AD156" s="152">
        <v>0</v>
      </c>
      <c r="AE156" s="152">
        <v>4336.9110899380003</v>
      </c>
      <c r="AF156" s="152">
        <v>223.07692307692307</v>
      </c>
      <c r="AG156" s="152">
        <v>68.655420599921513</v>
      </c>
      <c r="AH156" s="152">
        <v>0</v>
      </c>
      <c r="AI156" s="152">
        <v>1952.9615384615383</v>
      </c>
      <c r="AJ156" s="152">
        <v>2092.217207799617</v>
      </c>
      <c r="AK156" s="153"/>
      <c r="AM156" s="83"/>
      <c r="BB156" s="84"/>
      <c r="BF156" s="552"/>
      <c r="BJ156" s="372">
        <v>16.499020655270659</v>
      </c>
    </row>
    <row r="157" spans="1:74" s="13" customFormat="1" ht="27.75" hidden="1" customHeight="1">
      <c r="A157" s="154"/>
      <c r="B157" s="172"/>
      <c r="C157" s="172"/>
      <c r="D157" s="155"/>
      <c r="E157" s="172"/>
      <c r="F157" s="172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172"/>
      <c r="T157" s="172"/>
      <c r="U157" s="172"/>
      <c r="V157" s="172"/>
      <c r="W157" s="172"/>
      <c r="X157" s="172"/>
      <c r="Y157" s="172"/>
      <c r="Z157" s="172"/>
      <c r="AA157" s="172"/>
      <c r="AB157" s="172"/>
      <c r="AC157" s="172"/>
      <c r="AD157" s="172"/>
      <c r="AE157" s="172"/>
      <c r="AF157" s="172"/>
      <c r="AG157" s="172"/>
      <c r="AH157" s="172"/>
      <c r="AI157" s="172"/>
      <c r="AJ157" s="156">
        <v>2092.217207799617</v>
      </c>
      <c r="AK157" s="172"/>
      <c r="AM157" s="2"/>
      <c r="AN157"/>
      <c r="AO157"/>
      <c r="AP157" s="49"/>
      <c r="AQ157" s="50"/>
      <c r="AR157" s="51"/>
      <c r="AS157" s="89"/>
      <c r="AT157" s="89"/>
      <c r="AU157" s="89"/>
      <c r="AV157" s="89"/>
      <c r="AW157" s="89"/>
      <c r="AX157" s="89"/>
      <c r="AY157" s="89"/>
      <c r="AZ157" s="89"/>
      <c r="BA157" s="62"/>
      <c r="BB157" s="30"/>
      <c r="BF157" s="555"/>
      <c r="BG157"/>
      <c r="BJ157" s="372">
        <v>41.08248411133026</v>
      </c>
    </row>
    <row r="158" spans="1:74" ht="49.5" hidden="1" customHeight="1">
      <c r="A158" s="374" t="str">
        <f>A2</f>
        <v>តារាងបើកប្រាក់ឈ្នួលប្រចាំខែ វិច្ឆិកា ឆ្នាំ ២០២៣(លើកទី2​)</v>
      </c>
      <c r="B158" s="174"/>
      <c r="C158" s="174"/>
      <c r="D158" s="157"/>
      <c r="E158" s="157"/>
      <c r="F158" s="170"/>
      <c r="G158" s="174"/>
      <c r="H158" s="174"/>
      <c r="I158" s="174"/>
      <c r="J158" s="174"/>
      <c r="K158" s="174"/>
      <c r="L158" s="174"/>
      <c r="M158" s="174"/>
      <c r="N158" s="174"/>
      <c r="O158" s="174"/>
      <c r="P158" s="174"/>
      <c r="Q158" s="174"/>
      <c r="R158" s="174"/>
      <c r="S158" s="174"/>
      <c r="T158" s="174"/>
      <c r="U158" s="174"/>
      <c r="V158" s="174"/>
      <c r="W158" s="174"/>
      <c r="X158" s="174"/>
      <c r="Y158" s="174"/>
      <c r="Z158" s="174"/>
      <c r="AA158" s="174"/>
      <c r="AB158" s="174"/>
      <c r="AC158" s="174"/>
      <c r="AD158" s="174"/>
      <c r="AE158" s="174"/>
      <c r="AF158" s="174"/>
      <c r="AG158" s="174"/>
      <c r="AH158" s="174"/>
      <c r="AI158" s="174"/>
      <c r="AJ158" s="174"/>
      <c r="AK158" s="174"/>
      <c r="AL158" s="273"/>
      <c r="AN158"/>
      <c r="AO158"/>
      <c r="AP158" s="49"/>
      <c r="AQ158" s="50"/>
      <c r="AR158" s="51"/>
      <c r="AS158" s="89"/>
      <c r="AT158" s="89"/>
      <c r="AU158" s="89"/>
      <c r="AV158" s="89"/>
      <c r="AW158" s="89"/>
      <c r="AX158" s="89"/>
      <c r="AY158" s="89"/>
      <c r="AZ158" s="89"/>
      <c r="BA158" s="89"/>
      <c r="BB158" s="46"/>
      <c r="BD158"/>
      <c r="BF158" s="48"/>
      <c r="BH158" s="1"/>
      <c r="BJ158" s="372"/>
      <c r="BO158"/>
      <c r="BQ158"/>
    </row>
    <row r="159" spans="1:74" s="4" customFormat="1" ht="28.5" hidden="1" customHeight="1">
      <c r="A159" s="375" t="str">
        <f>A3</f>
        <v>LIST OF SALARIES AND ALLOWANCES  (November/  2023)</v>
      </c>
      <c r="B159" s="96"/>
      <c r="C159" s="96"/>
      <c r="D159" s="97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214"/>
      <c r="AJ159" s="96"/>
      <c r="AK159" s="56"/>
      <c r="AL159" s="274"/>
      <c r="AM159" s="2"/>
      <c r="AN159" s="15"/>
      <c r="AO159" s="15"/>
      <c r="AP159" s="22"/>
      <c r="BD159" s="92"/>
      <c r="BF159" s="552"/>
      <c r="BJ159" s="372"/>
      <c r="BO159" s="15"/>
      <c r="BQ159" s="15"/>
    </row>
    <row r="160" spans="1:74" s="62" customFormat="1" ht="51.75" hidden="1" customHeight="1" thickBot="1">
      <c r="A160" s="376" t="str">
        <f>A4</f>
        <v xml:space="preserve">ក្រុមហ៊ុន Fairdon (Cambodia) Limited </v>
      </c>
      <c r="B160" s="99"/>
      <c r="C160" s="100"/>
      <c r="D160" s="101"/>
      <c r="E160" s="102"/>
      <c r="G160" s="283"/>
      <c r="I160" s="103"/>
      <c r="J160" s="104"/>
      <c r="K160" s="356"/>
      <c r="L160" s="104"/>
      <c r="M160" s="104"/>
      <c r="N160" s="195"/>
      <c r="O160" s="200"/>
      <c r="P160" s="200"/>
      <c r="Q160" s="195"/>
      <c r="R160" s="195"/>
      <c r="S160" s="195"/>
      <c r="T160" s="195"/>
      <c r="U160" s="195"/>
      <c r="V160" s="195"/>
      <c r="W160" s="275"/>
      <c r="X160" s="275"/>
      <c r="Y160" s="227"/>
      <c r="Z160" s="275"/>
      <c r="AA160" s="275"/>
      <c r="AB160" s="543"/>
      <c r="AC160" s="221"/>
      <c r="AE160" s="105"/>
      <c r="AF160" s="105"/>
      <c r="AG160" s="346"/>
      <c r="AH160" s="106"/>
      <c r="AI160" s="106"/>
      <c r="AJ160" s="107"/>
      <c r="AK160" s="106"/>
      <c r="AL160" s="106"/>
      <c r="AM160" s="45"/>
      <c r="AN160" s="190"/>
      <c r="AO160" s="190"/>
      <c r="AP160" s="218"/>
      <c r="BF160" s="551"/>
      <c r="BJ160" s="372"/>
      <c r="BO160" s="190"/>
      <c r="BQ160" s="199"/>
    </row>
    <row r="161" spans="1:74" ht="48.6" hidden="1" customHeight="1" thickBot="1">
      <c r="A161" s="348" t="s">
        <v>564</v>
      </c>
      <c r="B161" s="349" t="s">
        <v>565</v>
      </c>
      <c r="C161" s="353" t="s">
        <v>566</v>
      </c>
      <c r="D161" s="349" t="s">
        <v>567</v>
      </c>
      <c r="E161" s="350" t="s">
        <v>568</v>
      </c>
      <c r="F161" s="350" t="s">
        <v>569</v>
      </c>
      <c r="G161" s="350" t="s">
        <v>570</v>
      </c>
      <c r="H161" s="350" t="s">
        <v>154</v>
      </c>
      <c r="I161" s="351" t="s">
        <v>571</v>
      </c>
      <c r="J161" s="350" t="s">
        <v>563</v>
      </c>
      <c r="K161" s="352" t="s">
        <v>706</v>
      </c>
      <c r="L161" s="352" t="s">
        <v>575</v>
      </c>
      <c r="M161" s="363" t="s">
        <v>574</v>
      </c>
      <c r="N161" s="361"/>
      <c r="O161" s="361"/>
      <c r="P161" s="361"/>
      <c r="Q161" s="361"/>
      <c r="R161" s="361"/>
      <c r="S161" s="361"/>
      <c r="T161" s="361"/>
      <c r="U161" s="361"/>
      <c r="V161" s="361"/>
      <c r="W161" s="361"/>
      <c r="X161" s="361"/>
      <c r="Y161" s="361"/>
      <c r="Z161" s="361"/>
      <c r="AA161" s="361"/>
      <c r="AB161" s="361"/>
      <c r="AC161" s="361"/>
      <c r="AD161" s="361"/>
      <c r="AE161" s="362"/>
      <c r="AF161" s="85" t="s">
        <v>3</v>
      </c>
      <c r="AG161" s="67"/>
      <c r="AH161" s="67"/>
      <c r="AI161" s="67"/>
      <c r="AJ161" s="418" t="s">
        <v>727</v>
      </c>
      <c r="AK161" s="332" t="s">
        <v>572</v>
      </c>
      <c r="AL161" s="25"/>
      <c r="AN161"/>
      <c r="AO161"/>
      <c r="AP161" s="49"/>
      <c r="AQ161" s="50"/>
      <c r="AR161" s="51"/>
      <c r="AS161" s="89"/>
      <c r="AT161" s="89"/>
      <c r="AU161" s="89"/>
      <c r="AV161" s="89"/>
      <c r="AW161" s="89"/>
      <c r="AX161" s="89"/>
      <c r="AY161" s="89"/>
      <c r="AZ161" s="89"/>
      <c r="BA161" s="89"/>
      <c r="BB161" s="30"/>
      <c r="BD161"/>
      <c r="BF161" s="48"/>
      <c r="BJ161" s="372"/>
      <c r="BO161"/>
      <c r="BQ161"/>
    </row>
    <row r="162" spans="1:74" ht="48.6" hidden="1" customHeight="1">
      <c r="A162" s="74"/>
      <c r="B162" s="115"/>
      <c r="C162" s="354"/>
      <c r="D162" s="117"/>
      <c r="E162" s="276"/>
      <c r="F162" s="276"/>
      <c r="G162" s="118"/>
      <c r="H162" s="119"/>
      <c r="I162" s="343" t="s">
        <v>29</v>
      </c>
      <c r="J162" s="330"/>
      <c r="K162" s="176"/>
      <c r="L162" s="176"/>
      <c r="M162" s="437" t="s">
        <v>576</v>
      </c>
      <c r="N162" s="438"/>
      <c r="O162" s="432" t="s">
        <v>751</v>
      </c>
      <c r="P162" s="433"/>
      <c r="Q162" s="446"/>
      <c r="R162" s="488"/>
      <c r="S162" s="437" t="s">
        <v>577</v>
      </c>
      <c r="T162" s="440"/>
      <c r="U162" s="441"/>
      <c r="V162" s="441"/>
      <c r="W162" s="329" t="s">
        <v>578</v>
      </c>
      <c r="X162" s="329" t="s">
        <v>579</v>
      </c>
      <c r="Y162" s="336" t="s">
        <v>580</v>
      </c>
      <c r="Z162" s="86" t="s">
        <v>52</v>
      </c>
      <c r="AA162" s="197" t="s">
        <v>46</v>
      </c>
      <c r="AB162" s="197"/>
      <c r="AC162" s="86" t="s">
        <v>14</v>
      </c>
      <c r="AD162" s="197" t="s">
        <v>367</v>
      </c>
      <c r="AE162" s="68" t="s">
        <v>15</v>
      </c>
      <c r="AF162" s="121" t="s">
        <v>9</v>
      </c>
      <c r="AG162" s="392" t="s">
        <v>707</v>
      </c>
      <c r="AH162" s="332" t="s">
        <v>728</v>
      </c>
      <c r="AI162" s="357" t="s">
        <v>584</v>
      </c>
      <c r="AJ162" s="123" t="s">
        <v>33</v>
      </c>
      <c r="AK162" s="124" t="s">
        <v>34</v>
      </c>
      <c r="AL162" s="26"/>
      <c r="AN162"/>
      <c r="AO162"/>
      <c r="AP162" s="49"/>
      <c r="AQ162" s="50"/>
      <c r="AR162" s="51"/>
      <c r="AS162" s="89"/>
      <c r="AT162" s="89"/>
      <c r="AU162" s="89"/>
      <c r="AV162" s="89"/>
      <c r="AW162" s="89"/>
      <c r="AX162" s="89"/>
      <c r="AY162" s="89"/>
      <c r="AZ162" s="89"/>
      <c r="BA162" s="89"/>
      <c r="BB162" s="30"/>
      <c r="BD162"/>
      <c r="BF162" s="48"/>
      <c r="BJ162" s="372"/>
      <c r="BO162"/>
      <c r="BQ162"/>
    </row>
    <row r="163" spans="1:74" ht="48.6" hidden="1" customHeight="1">
      <c r="A163" s="74"/>
      <c r="B163" s="115"/>
      <c r="C163" s="116"/>
      <c r="D163" s="117"/>
      <c r="E163" s="276"/>
      <c r="F163" s="276"/>
      <c r="G163" s="118"/>
      <c r="H163" s="277"/>
      <c r="I163" s="331" t="s">
        <v>573</v>
      </c>
      <c r="J163" s="126" t="s">
        <v>38</v>
      </c>
      <c r="K163" s="127" t="s">
        <v>189</v>
      </c>
      <c r="L163" s="127" t="s">
        <v>83</v>
      </c>
      <c r="M163" s="206" t="s">
        <v>35</v>
      </c>
      <c r="N163" s="277" t="s">
        <v>6</v>
      </c>
      <c r="O163" s="428" t="s">
        <v>7</v>
      </c>
      <c r="P163" s="429" t="s">
        <v>7</v>
      </c>
      <c r="Q163" s="431" t="s">
        <v>581</v>
      </c>
      <c r="R163" s="431"/>
      <c r="S163" s="336" t="s">
        <v>582</v>
      </c>
      <c r="T163" s="336" t="s">
        <v>582</v>
      </c>
      <c r="U163" s="331" t="s">
        <v>581</v>
      </c>
      <c r="V163" s="498"/>
      <c r="W163" s="338" t="s">
        <v>81</v>
      </c>
      <c r="X163" s="339" t="s">
        <v>48</v>
      </c>
      <c r="Y163" s="399" t="s">
        <v>526</v>
      </c>
      <c r="Z163" s="340" t="s">
        <v>527</v>
      </c>
      <c r="AA163" s="399" t="s">
        <v>473</v>
      </c>
      <c r="AB163" s="540"/>
      <c r="AC163" s="340" t="s">
        <v>30</v>
      </c>
      <c r="AD163" s="341" t="s">
        <v>665</v>
      </c>
      <c r="AE163" s="342" t="s">
        <v>31</v>
      </c>
      <c r="AF163" s="339" t="s">
        <v>32</v>
      </c>
      <c r="AG163" s="393" t="s">
        <v>708</v>
      </c>
      <c r="AH163" s="340" t="s">
        <v>39</v>
      </c>
      <c r="AI163" s="198" t="s">
        <v>84</v>
      </c>
      <c r="AJ163" s="128"/>
      <c r="AK163" s="129"/>
      <c r="AL163" s="26"/>
      <c r="AN163"/>
      <c r="AO163"/>
      <c r="AP163" s="49"/>
      <c r="AQ163" s="50"/>
      <c r="AR163" s="51"/>
      <c r="AS163" s="89"/>
      <c r="AT163" s="89"/>
      <c r="AU163" s="89"/>
      <c r="AV163" s="89"/>
      <c r="AW163" s="89"/>
      <c r="AX163" s="89"/>
      <c r="AY163" s="89"/>
      <c r="AZ163" s="89"/>
      <c r="BA163" s="89"/>
      <c r="BB163" s="30"/>
      <c r="BD163"/>
      <c r="BF163" s="48"/>
      <c r="BJ163" s="372"/>
      <c r="BO163"/>
      <c r="BQ163"/>
    </row>
    <row r="164" spans="1:74" ht="28.5" hidden="1" customHeight="1" thickBot="1">
      <c r="A164" s="74"/>
      <c r="B164" s="115"/>
      <c r="C164" s="116"/>
      <c r="D164" s="117"/>
      <c r="E164" s="276"/>
      <c r="F164" s="130"/>
      <c r="G164" s="118"/>
      <c r="H164" s="276"/>
      <c r="I164" s="131"/>
      <c r="J164" s="126"/>
      <c r="K164" s="127"/>
      <c r="L164" s="127"/>
      <c r="M164" s="207"/>
      <c r="N164" s="276"/>
      <c r="O164" s="209"/>
      <c r="P164" s="209"/>
      <c r="Q164" s="276"/>
      <c r="R164" s="276"/>
      <c r="S164" s="430"/>
      <c r="T164" s="430"/>
      <c r="U164" s="276"/>
      <c r="V164" s="499"/>
      <c r="W164" s="70"/>
      <c r="X164" s="87"/>
      <c r="Y164" s="278"/>
      <c r="Z164" s="278"/>
      <c r="AA164" s="198" t="s">
        <v>47</v>
      </c>
      <c r="AB164" s="211"/>
      <c r="AC164" s="278"/>
      <c r="AD164" s="229"/>
      <c r="AE164" s="129"/>
      <c r="AF164" s="87"/>
      <c r="AG164" s="400"/>
      <c r="AH164" s="278"/>
      <c r="AI164" s="211"/>
      <c r="AJ164" s="128"/>
      <c r="AK164" s="129"/>
      <c r="AL164" s="26"/>
      <c r="AN164"/>
      <c r="AO164"/>
      <c r="AP164" s="49"/>
      <c r="AQ164" s="50"/>
      <c r="AR164" s="51"/>
      <c r="AS164" s="89"/>
      <c r="AT164" s="89"/>
      <c r="AU164" s="89"/>
      <c r="AV164" s="89"/>
      <c r="AW164" s="89"/>
      <c r="AX164" s="89"/>
      <c r="AY164" s="89"/>
      <c r="AZ164" s="89"/>
      <c r="BA164" s="89"/>
      <c r="BB164" s="30"/>
      <c r="BD164"/>
      <c r="BF164" s="48"/>
      <c r="BJ164" s="372"/>
      <c r="BO164"/>
      <c r="BQ164"/>
    </row>
    <row r="165" spans="1:74" s="17" customFormat="1" ht="24.75" hidden="1" customHeight="1" thickBot="1">
      <c r="A165" s="333" t="s">
        <v>24</v>
      </c>
      <c r="B165" s="133" t="s">
        <v>25</v>
      </c>
      <c r="C165" s="334" t="s">
        <v>68</v>
      </c>
      <c r="D165" s="134" t="s">
        <v>26</v>
      </c>
      <c r="E165" s="335" t="s">
        <v>27</v>
      </c>
      <c r="F165" s="136" t="s">
        <v>36</v>
      </c>
      <c r="G165" s="137" t="s">
        <v>37</v>
      </c>
      <c r="H165" s="138" t="s">
        <v>528</v>
      </c>
      <c r="I165" s="139" t="s">
        <v>1</v>
      </c>
      <c r="J165" s="126"/>
      <c r="K165" s="127"/>
      <c r="L165" s="127"/>
      <c r="M165" s="208" t="s">
        <v>5</v>
      </c>
      <c r="N165" s="77" t="s">
        <v>82</v>
      </c>
      <c r="O165" s="426" t="s">
        <v>749</v>
      </c>
      <c r="P165" s="426" t="s">
        <v>750</v>
      </c>
      <c r="Q165" s="337" t="s">
        <v>10</v>
      </c>
      <c r="R165" s="337"/>
      <c r="S165" s="425" t="s">
        <v>747</v>
      </c>
      <c r="T165" s="425" t="s">
        <v>748</v>
      </c>
      <c r="U165" s="337" t="s">
        <v>13</v>
      </c>
      <c r="V165" s="500"/>
      <c r="W165" s="70"/>
      <c r="X165" s="87"/>
      <c r="Y165" s="278"/>
      <c r="Z165" s="278"/>
      <c r="AA165" s="228" t="s">
        <v>404</v>
      </c>
      <c r="AB165" s="228"/>
      <c r="AC165" s="278"/>
      <c r="AD165" s="115"/>
      <c r="AE165" s="129"/>
      <c r="AF165" s="87"/>
      <c r="AG165" s="400"/>
      <c r="AH165" s="278"/>
      <c r="AI165" s="211"/>
      <c r="AJ165" s="128"/>
      <c r="AK165" s="129"/>
      <c r="AL165" s="26"/>
      <c r="AM165" s="2"/>
      <c r="AN165"/>
      <c r="AO165"/>
      <c r="AP165" s="49"/>
      <c r="AQ165" s="50"/>
      <c r="AR165" s="51"/>
      <c r="AS165" s="89"/>
      <c r="AT165" s="89"/>
      <c r="AU165" s="89"/>
      <c r="AV165" s="89"/>
      <c r="AW165" s="89"/>
      <c r="AX165" s="89"/>
      <c r="AY165" s="89"/>
      <c r="AZ165" s="89"/>
      <c r="BA165" s="89"/>
      <c r="BB165" s="30"/>
      <c r="BF165" s="553"/>
      <c r="BG165"/>
      <c r="BJ165" s="372"/>
    </row>
    <row r="166" spans="1:74" s="17" customFormat="1" ht="18.75" hidden="1" customHeight="1" thickBot="1">
      <c r="A166" s="140"/>
      <c r="B166" s="141"/>
      <c r="C166" s="142"/>
      <c r="D166" s="143"/>
      <c r="E166" s="181"/>
      <c r="F166" s="144" t="s">
        <v>28</v>
      </c>
      <c r="G166" s="145"/>
      <c r="H166" s="146"/>
      <c r="I166" s="147"/>
      <c r="J166" s="148"/>
      <c r="K166" s="149"/>
      <c r="L166" s="149"/>
      <c r="M166" s="78"/>
      <c r="N166" s="79"/>
      <c r="O166" s="427"/>
      <c r="P166" s="210"/>
      <c r="Q166" s="279"/>
      <c r="R166" s="279"/>
      <c r="S166" s="212"/>
      <c r="T166" s="212"/>
      <c r="U166" s="279"/>
      <c r="V166" s="501"/>
      <c r="W166" s="71"/>
      <c r="X166" s="88"/>
      <c r="Y166" s="279"/>
      <c r="Z166" s="279"/>
      <c r="AA166" s="279"/>
      <c r="AB166" s="279"/>
      <c r="AC166" s="279"/>
      <c r="AD166" s="279"/>
      <c r="AE166" s="150"/>
      <c r="AF166" s="88"/>
      <c r="AG166" s="401"/>
      <c r="AH166" s="279"/>
      <c r="AI166" s="212"/>
      <c r="AJ166" s="151"/>
      <c r="AK166" s="150"/>
      <c r="AL166" s="26"/>
      <c r="AM166" s="2"/>
      <c r="AN166"/>
      <c r="AO166"/>
      <c r="AP166" s="49"/>
      <c r="AQ166" s="50"/>
      <c r="AR166" s="51"/>
      <c r="AS166" s="89"/>
      <c r="AT166" s="89"/>
      <c r="AU166" s="89"/>
      <c r="AV166" s="89"/>
      <c r="AW166" s="89"/>
      <c r="AX166" s="89"/>
      <c r="AY166" s="89"/>
      <c r="AZ166" s="89"/>
      <c r="BA166" s="89"/>
      <c r="BB166" s="30"/>
      <c r="BF166" s="553"/>
      <c r="BG166"/>
      <c r="BJ166" s="372"/>
    </row>
    <row r="167" spans="1:74" s="17" customFormat="1" ht="30" hidden="1" customHeight="1">
      <c r="A167" s="292">
        <v>1</v>
      </c>
      <c r="B167" s="294">
        <v>2</v>
      </c>
      <c r="C167" s="294">
        <v>3</v>
      </c>
      <c r="D167" s="294">
        <v>4</v>
      </c>
      <c r="E167" s="294">
        <v>5</v>
      </c>
      <c r="F167" s="294">
        <v>6</v>
      </c>
      <c r="G167" s="294">
        <v>7</v>
      </c>
      <c r="H167" s="294">
        <v>8</v>
      </c>
      <c r="I167" s="294">
        <v>9</v>
      </c>
      <c r="J167" s="294">
        <v>10</v>
      </c>
      <c r="K167" s="294">
        <v>11</v>
      </c>
      <c r="L167" s="294">
        <v>12</v>
      </c>
      <c r="M167" s="294">
        <v>13</v>
      </c>
      <c r="N167" s="294">
        <v>14</v>
      </c>
      <c r="O167" s="294">
        <v>15</v>
      </c>
      <c r="P167" s="294"/>
      <c r="Q167" s="294">
        <v>16</v>
      </c>
      <c r="R167" s="294"/>
      <c r="S167" s="294">
        <v>17</v>
      </c>
      <c r="T167" s="294"/>
      <c r="U167" s="294">
        <v>18</v>
      </c>
      <c r="V167" s="294"/>
      <c r="W167" s="294">
        <v>19</v>
      </c>
      <c r="X167" s="294">
        <v>20</v>
      </c>
      <c r="Y167" s="294">
        <v>21</v>
      </c>
      <c r="Z167" s="294">
        <v>22</v>
      </c>
      <c r="AA167" s="294">
        <v>23</v>
      </c>
      <c r="AB167" s="294"/>
      <c r="AC167" s="294">
        <v>24</v>
      </c>
      <c r="AD167" s="294">
        <v>25</v>
      </c>
      <c r="AE167" s="294">
        <v>26</v>
      </c>
      <c r="AF167" s="294">
        <v>27</v>
      </c>
      <c r="AG167" s="294"/>
      <c r="AH167" s="294">
        <v>28</v>
      </c>
      <c r="AI167" s="294">
        <v>29</v>
      </c>
      <c r="AJ167" s="294">
        <v>31</v>
      </c>
      <c r="AK167" s="294">
        <v>32</v>
      </c>
      <c r="AL167" s="27"/>
      <c r="AM167" s="2"/>
      <c r="AN167"/>
      <c r="AO167"/>
      <c r="AP167" s="52"/>
      <c r="AQ167" s="53"/>
      <c r="AR167" s="54"/>
      <c r="AS167" s="281"/>
      <c r="AT167" s="281"/>
      <c r="AU167" s="281"/>
      <c r="AV167" s="281"/>
      <c r="AW167" s="281"/>
      <c r="AX167" s="281"/>
      <c r="AY167" s="281"/>
      <c r="AZ167" s="281"/>
      <c r="BA167" s="281"/>
      <c r="BB167" s="30"/>
      <c r="BF167" s="553"/>
      <c r="BG167"/>
      <c r="BJ167" s="372"/>
    </row>
    <row r="168" spans="1:74" ht="92.25" customHeight="1">
      <c r="A168" s="512">
        <v>1</v>
      </c>
      <c r="B168" s="65" t="s">
        <v>59</v>
      </c>
      <c r="C168" s="204" t="s">
        <v>71</v>
      </c>
      <c r="D168" s="378" t="s">
        <v>242</v>
      </c>
      <c r="E168" s="378" t="s">
        <v>585</v>
      </c>
      <c r="F168" s="382">
        <v>41702</v>
      </c>
      <c r="G168" s="378" t="s">
        <v>667</v>
      </c>
      <c r="H168" s="65" t="s">
        <v>181</v>
      </c>
      <c r="I168" s="521"/>
      <c r="J168" s="90">
        <v>200</v>
      </c>
      <c r="K168" s="241">
        <v>0</v>
      </c>
      <c r="L168" s="403">
        <v>9.5833333333333339</v>
      </c>
      <c r="M168" s="396">
        <v>23</v>
      </c>
      <c r="N168" s="396">
        <v>3</v>
      </c>
      <c r="O168" s="396">
        <v>32</v>
      </c>
      <c r="P168" s="396">
        <v>14</v>
      </c>
      <c r="Q168" s="264"/>
      <c r="R168" s="264"/>
      <c r="S168" s="404">
        <v>46.153846153846153</v>
      </c>
      <c r="T168" s="404">
        <v>26.923076923076923</v>
      </c>
      <c r="U168" s="265">
        <v>0</v>
      </c>
      <c r="V168" s="265">
        <v>0</v>
      </c>
      <c r="W168" s="266">
        <v>18.5</v>
      </c>
      <c r="X168" s="405">
        <v>10</v>
      </c>
      <c r="Y168" s="406">
        <v>10</v>
      </c>
      <c r="Z168" s="272">
        <v>7</v>
      </c>
      <c r="AA168" s="272">
        <v>0</v>
      </c>
      <c r="AB168" s="272"/>
      <c r="AC168" s="267">
        <v>0</v>
      </c>
      <c r="AD168" s="267">
        <v>0</v>
      </c>
      <c r="AE168" s="266">
        <v>328.16025641025641</v>
      </c>
      <c r="AF168" s="407">
        <v>0</v>
      </c>
      <c r="AG168" s="408">
        <v>5.8181818181818183</v>
      </c>
      <c r="AH168" s="409">
        <v>0</v>
      </c>
      <c r="AI168" s="462">
        <v>159.15384615384613</v>
      </c>
      <c r="AJ168" s="410">
        <v>163.18822843822846</v>
      </c>
      <c r="AK168" s="268"/>
      <c r="AL168" s="290">
        <v>1</v>
      </c>
      <c r="AM168" s="463">
        <v>0</v>
      </c>
      <c r="AN168" s="463">
        <v>2</v>
      </c>
      <c r="AO168" s="463">
        <v>0</v>
      </c>
      <c r="AP168" s="36" t="s">
        <v>59</v>
      </c>
      <c r="AQ168" s="66">
        <v>163</v>
      </c>
      <c r="AR168" s="37">
        <v>800</v>
      </c>
      <c r="AS168" s="315">
        <v>1</v>
      </c>
      <c r="AT168" s="315">
        <v>1</v>
      </c>
      <c r="AU168" s="315">
        <v>0</v>
      </c>
      <c r="AV168" s="315">
        <v>1</v>
      </c>
      <c r="AW168" s="315">
        <v>0</v>
      </c>
      <c r="AX168" s="315">
        <v>3</v>
      </c>
      <c r="AY168" s="316">
        <v>0</v>
      </c>
      <c r="AZ168" s="316">
        <v>1</v>
      </c>
      <c r="BA168" s="316">
        <v>3</v>
      </c>
      <c r="BB168" s="30" t="s">
        <v>59</v>
      </c>
      <c r="BC168" s="30">
        <v>0</v>
      </c>
      <c r="BD168" s="327"/>
      <c r="BE168" t="s">
        <v>99</v>
      </c>
      <c r="BF168" s="48">
        <v>0</v>
      </c>
      <c r="BG168" s="48">
        <v>9.5833333333333339</v>
      </c>
      <c r="BH168" s="511"/>
      <c r="BI168" s="48"/>
      <c r="BJ168" s="372"/>
      <c r="BK168" s="1"/>
      <c r="BL168" s="81">
        <f t="shared" ref="BL168:BL176" si="66">M168+AL168+AM168+AN168</f>
        <v>26</v>
      </c>
      <c r="BM168" s="30">
        <f t="shared" ref="BM168:BM176" si="67">BL168+AO168</f>
        <v>26</v>
      </c>
      <c r="BN168" s="230"/>
      <c r="BO168" s="193">
        <f t="shared" ref="BO168:BO176" si="68">AJ168+AI168+AG168+AH168</f>
        <v>328.16025641025641</v>
      </c>
      <c r="BP168" s="193">
        <v>286.14400683767735</v>
      </c>
      <c r="BQ168" s="193"/>
      <c r="BR168" s="30"/>
      <c r="BS168" s="33">
        <f t="shared" ref="BS168:BS176" si="69">BO168-W168-Z168-AA168</f>
        <v>302.66025641025641</v>
      </c>
      <c r="BT168" s="226" t="e">
        <f t="shared" ref="BT168:BT176" si="70">INT(YEARFRAC(F168,$BU$11))</f>
        <v>#REF!</v>
      </c>
      <c r="BV168" s="365"/>
    </row>
    <row r="169" spans="1:74" s="62" customFormat="1" ht="92.25" customHeight="1">
      <c r="A169" s="512">
        <v>2</v>
      </c>
      <c r="B169" s="65" t="s">
        <v>75</v>
      </c>
      <c r="C169" s="204" t="s">
        <v>71</v>
      </c>
      <c r="D169" s="378" t="s">
        <v>243</v>
      </c>
      <c r="E169" s="378" t="s">
        <v>585</v>
      </c>
      <c r="F169" s="382">
        <v>42067</v>
      </c>
      <c r="G169" s="378" t="s">
        <v>667</v>
      </c>
      <c r="H169" s="65" t="s">
        <v>181</v>
      </c>
      <c r="I169" s="521"/>
      <c r="J169" s="90">
        <v>200</v>
      </c>
      <c r="K169" s="241">
        <v>0</v>
      </c>
      <c r="L169" s="403">
        <v>0</v>
      </c>
      <c r="M169" s="396">
        <v>24</v>
      </c>
      <c r="N169" s="396">
        <v>2</v>
      </c>
      <c r="O169" s="396">
        <v>40</v>
      </c>
      <c r="P169" s="396">
        <v>0</v>
      </c>
      <c r="Q169" s="264"/>
      <c r="R169" s="264"/>
      <c r="S169" s="404">
        <v>57.692307692307693</v>
      </c>
      <c r="T169" s="404">
        <v>0</v>
      </c>
      <c r="U169" s="265">
        <v>0</v>
      </c>
      <c r="V169" s="265">
        <v>0</v>
      </c>
      <c r="W169" s="266">
        <v>10</v>
      </c>
      <c r="X169" s="405">
        <v>10</v>
      </c>
      <c r="Y169" s="406">
        <v>9</v>
      </c>
      <c r="Z169" s="272">
        <v>7</v>
      </c>
      <c r="AA169" s="272">
        <v>0</v>
      </c>
      <c r="AB169" s="272"/>
      <c r="AC169" s="267">
        <v>0</v>
      </c>
      <c r="AD169" s="267">
        <v>0</v>
      </c>
      <c r="AE169" s="266">
        <v>293.69230769230768</v>
      </c>
      <c r="AF169" s="407">
        <v>0</v>
      </c>
      <c r="AG169" s="408">
        <v>5.5338461538461541</v>
      </c>
      <c r="AH169" s="409">
        <v>0</v>
      </c>
      <c r="AI169" s="462">
        <v>133.84615384615384</v>
      </c>
      <c r="AJ169" s="410">
        <v>154.31230769230768</v>
      </c>
      <c r="AK169" s="268"/>
      <c r="AL169" s="290">
        <v>0</v>
      </c>
      <c r="AM169" s="463">
        <v>0</v>
      </c>
      <c r="AN169" s="463">
        <v>2</v>
      </c>
      <c r="AO169" s="463">
        <v>0</v>
      </c>
      <c r="AP169" s="36" t="s">
        <v>75</v>
      </c>
      <c r="AQ169" s="66">
        <v>154</v>
      </c>
      <c r="AR169" s="37">
        <v>1300</v>
      </c>
      <c r="AS169" s="315">
        <v>1</v>
      </c>
      <c r="AT169" s="315">
        <v>1</v>
      </c>
      <c r="AU169" s="315">
        <v>0</v>
      </c>
      <c r="AV169" s="315">
        <v>0</v>
      </c>
      <c r="AW169" s="315">
        <v>0</v>
      </c>
      <c r="AX169" s="315">
        <v>4</v>
      </c>
      <c r="AY169" s="316">
        <v>1</v>
      </c>
      <c r="AZ169" s="316">
        <v>0</v>
      </c>
      <c r="BA169" s="316">
        <v>3</v>
      </c>
      <c r="BB169" s="30" t="s">
        <v>75</v>
      </c>
      <c r="BC169" s="30">
        <v>0</v>
      </c>
      <c r="BD169" s="327"/>
      <c r="BE169" t="s">
        <v>99</v>
      </c>
      <c r="BF169" s="48">
        <v>0</v>
      </c>
      <c r="BG169" s="48">
        <v>0</v>
      </c>
      <c r="BH169" s="511"/>
      <c r="BI169" s="48"/>
      <c r="BJ169" s="372"/>
      <c r="BK169" s="63"/>
      <c r="BL169" s="81">
        <f t="shared" si="66"/>
        <v>26</v>
      </c>
      <c r="BM169" s="30">
        <f t="shared" ref="BM169" si="71">BL169+AO169</f>
        <v>26</v>
      </c>
      <c r="BN169" s="230"/>
      <c r="BO169" s="193">
        <f t="shared" si="68"/>
        <v>293.69230769230768</v>
      </c>
      <c r="BP169" s="193">
        <v>276.46811051985622</v>
      </c>
      <c r="BQ169" s="193"/>
      <c r="BR169" s="30"/>
      <c r="BS169" s="33">
        <f t="shared" si="69"/>
        <v>276.69230769230768</v>
      </c>
      <c r="BT169" s="226" t="e">
        <f t="shared" si="70"/>
        <v>#REF!</v>
      </c>
      <c r="BV169" s="365"/>
    </row>
    <row r="170" spans="1:74" s="62" customFormat="1" ht="92.25" customHeight="1">
      <c r="A170" s="512">
        <f t="shared" ref="A170:A176" si="72">A169+1</f>
        <v>3</v>
      </c>
      <c r="B170" s="65" t="s">
        <v>141</v>
      </c>
      <c r="C170" s="60" t="s">
        <v>71</v>
      </c>
      <c r="D170" s="378" t="s">
        <v>144</v>
      </c>
      <c r="E170" s="378" t="s">
        <v>585</v>
      </c>
      <c r="F170" s="382">
        <v>43619</v>
      </c>
      <c r="G170" s="378" t="s">
        <v>667</v>
      </c>
      <c r="H170" s="65" t="s">
        <v>181</v>
      </c>
      <c r="I170" s="521">
        <v>1</v>
      </c>
      <c r="J170" s="90">
        <v>200</v>
      </c>
      <c r="K170" s="241">
        <v>0</v>
      </c>
      <c r="L170" s="403">
        <v>40</v>
      </c>
      <c r="M170" s="396">
        <v>24</v>
      </c>
      <c r="N170" s="396">
        <v>2</v>
      </c>
      <c r="O170" s="396">
        <v>38</v>
      </c>
      <c r="P170" s="396">
        <v>16</v>
      </c>
      <c r="Q170" s="264"/>
      <c r="R170" s="264"/>
      <c r="S170" s="404">
        <v>54.807692307692307</v>
      </c>
      <c r="T170" s="404">
        <v>30.76923076923077</v>
      </c>
      <c r="U170" s="265">
        <v>0</v>
      </c>
      <c r="V170" s="265">
        <v>0</v>
      </c>
      <c r="W170" s="266">
        <v>21.5</v>
      </c>
      <c r="X170" s="405">
        <v>10</v>
      </c>
      <c r="Y170" s="406">
        <v>5</v>
      </c>
      <c r="Z170" s="272">
        <v>7</v>
      </c>
      <c r="AA170" s="272">
        <v>0</v>
      </c>
      <c r="AB170" s="272"/>
      <c r="AC170" s="267">
        <v>0</v>
      </c>
      <c r="AD170" s="267">
        <v>5</v>
      </c>
      <c r="AE170" s="266">
        <v>374.07692307692309</v>
      </c>
      <c r="AF170" s="407">
        <v>0</v>
      </c>
      <c r="AG170" s="408">
        <v>5.8181818181818183</v>
      </c>
      <c r="AH170" s="409">
        <v>0</v>
      </c>
      <c r="AI170" s="462">
        <v>171.26923076923077</v>
      </c>
      <c r="AJ170" s="410">
        <v>196.98951048951051</v>
      </c>
      <c r="AK170" s="268"/>
      <c r="AL170" s="290">
        <v>0</v>
      </c>
      <c r="AM170" s="463">
        <v>0</v>
      </c>
      <c r="AN170" s="463">
        <v>2</v>
      </c>
      <c r="AO170" s="463">
        <v>0</v>
      </c>
      <c r="AP170" s="36" t="s">
        <v>141</v>
      </c>
      <c r="AQ170" s="66">
        <v>196</v>
      </c>
      <c r="AR170" s="37">
        <v>4100</v>
      </c>
      <c r="AS170" s="315">
        <v>1</v>
      </c>
      <c r="AT170" s="315">
        <v>1</v>
      </c>
      <c r="AU170" s="315">
        <v>2</v>
      </c>
      <c r="AV170" s="315">
        <v>0</v>
      </c>
      <c r="AW170" s="315">
        <v>1</v>
      </c>
      <c r="AX170" s="315">
        <v>1</v>
      </c>
      <c r="AY170" s="316">
        <v>4</v>
      </c>
      <c r="AZ170" s="316">
        <v>0</v>
      </c>
      <c r="BA170" s="316">
        <v>1</v>
      </c>
      <c r="BB170" s="30" t="s">
        <v>1001</v>
      </c>
      <c r="BC170" s="30">
        <v>0</v>
      </c>
      <c r="BD170" s="327"/>
      <c r="BE170" t="s">
        <v>99</v>
      </c>
      <c r="BF170" s="48">
        <v>0</v>
      </c>
      <c r="BG170" s="48">
        <v>40</v>
      </c>
      <c r="BH170" s="511"/>
      <c r="BI170" s="48"/>
      <c r="BJ170" s="372"/>
      <c r="BK170" s="1"/>
      <c r="BL170" s="81">
        <f t="shared" si="66"/>
        <v>26</v>
      </c>
      <c r="BM170" s="30">
        <f t="shared" si="67"/>
        <v>26</v>
      </c>
      <c r="BN170" s="230"/>
      <c r="BO170" s="193">
        <f t="shared" si="68"/>
        <v>374.07692307692309</v>
      </c>
      <c r="BP170" s="193">
        <v>302.82663445235244</v>
      </c>
      <c r="BQ170" s="193"/>
      <c r="BR170" s="30"/>
      <c r="BS170" s="33">
        <f t="shared" si="69"/>
        <v>345.57692307692309</v>
      </c>
      <c r="BT170" s="226" t="e">
        <f t="shared" si="70"/>
        <v>#REF!</v>
      </c>
      <c r="BV170" s="365"/>
    </row>
    <row r="171" spans="1:74" s="62" customFormat="1" ht="92.25" customHeight="1">
      <c r="A171" s="512">
        <f t="shared" si="72"/>
        <v>4</v>
      </c>
      <c r="B171" s="65" t="s">
        <v>643</v>
      </c>
      <c r="C171" s="60" t="s">
        <v>71</v>
      </c>
      <c r="D171" s="378" t="s">
        <v>417</v>
      </c>
      <c r="E171" s="378" t="s">
        <v>585</v>
      </c>
      <c r="F171" s="382">
        <v>44720</v>
      </c>
      <c r="G171" s="378" t="s">
        <v>667</v>
      </c>
      <c r="H171" s="65" t="s">
        <v>181</v>
      </c>
      <c r="I171" s="521"/>
      <c r="J171" s="90">
        <v>200</v>
      </c>
      <c r="K171" s="241">
        <v>0</v>
      </c>
      <c r="L171" s="403">
        <v>0</v>
      </c>
      <c r="M171" s="396">
        <v>24</v>
      </c>
      <c r="N171" s="396">
        <v>2</v>
      </c>
      <c r="O171" s="396">
        <v>36</v>
      </c>
      <c r="P171" s="396">
        <v>16</v>
      </c>
      <c r="Q171" s="264"/>
      <c r="R171" s="264"/>
      <c r="S171" s="404">
        <v>51.92307692307692</v>
      </c>
      <c r="T171" s="404">
        <v>30.76923076923077</v>
      </c>
      <c r="U171" s="265">
        <v>0</v>
      </c>
      <c r="V171" s="265">
        <v>0</v>
      </c>
      <c r="W171" s="266">
        <v>21</v>
      </c>
      <c r="X171" s="405">
        <v>10</v>
      </c>
      <c r="Y171" s="406">
        <v>2</v>
      </c>
      <c r="Z171" s="272">
        <v>7</v>
      </c>
      <c r="AA171" s="272">
        <v>0</v>
      </c>
      <c r="AB171" s="272"/>
      <c r="AC171" s="267">
        <v>0</v>
      </c>
      <c r="AD171" s="267">
        <v>0</v>
      </c>
      <c r="AE171" s="266">
        <v>322.69230769230768</v>
      </c>
      <c r="AF171" s="407">
        <v>0</v>
      </c>
      <c r="AG171" s="408">
        <v>5.8181818181818183</v>
      </c>
      <c r="AH171" s="409">
        <v>0</v>
      </c>
      <c r="AI171" s="462">
        <v>167.88461538461536</v>
      </c>
      <c r="AJ171" s="410">
        <v>148.98951048951051</v>
      </c>
      <c r="AK171" s="268"/>
      <c r="AL171" s="290">
        <v>0</v>
      </c>
      <c r="AM171" s="463">
        <v>0</v>
      </c>
      <c r="AN171" s="463">
        <v>2</v>
      </c>
      <c r="AO171" s="463">
        <v>0</v>
      </c>
      <c r="AP171" s="36" t="s">
        <v>643</v>
      </c>
      <c r="AQ171" s="66">
        <v>148</v>
      </c>
      <c r="AR171" s="37">
        <v>4100</v>
      </c>
      <c r="AS171" s="315">
        <v>1</v>
      </c>
      <c r="AT171" s="315">
        <v>0</v>
      </c>
      <c r="AU171" s="315">
        <v>2</v>
      </c>
      <c r="AV171" s="315">
        <v>0</v>
      </c>
      <c r="AW171" s="315">
        <v>1</v>
      </c>
      <c r="AX171" s="315">
        <v>3</v>
      </c>
      <c r="AY171" s="316">
        <v>4</v>
      </c>
      <c r="AZ171" s="316">
        <v>0</v>
      </c>
      <c r="BA171" s="316">
        <v>1</v>
      </c>
      <c r="BB171" s="30" t="s">
        <v>1002</v>
      </c>
      <c r="BC171" s="30">
        <v>0</v>
      </c>
      <c r="BD171" s="327"/>
      <c r="BE171" t="s">
        <v>99</v>
      </c>
      <c r="BF171" s="48">
        <v>0</v>
      </c>
      <c r="BG171" s="48">
        <v>0</v>
      </c>
      <c r="BH171" s="511"/>
      <c r="BI171" s="48"/>
      <c r="BJ171" s="372"/>
      <c r="BK171" s="63"/>
      <c r="BL171" s="81">
        <f t="shared" si="66"/>
        <v>26</v>
      </c>
      <c r="BM171" s="30">
        <f t="shared" si="67"/>
        <v>26</v>
      </c>
      <c r="BN171" s="230"/>
      <c r="BO171" s="193">
        <f t="shared" si="68"/>
        <v>322.69230769230768</v>
      </c>
      <c r="BP171" s="193">
        <v>255.02637551376054</v>
      </c>
      <c r="BQ171" s="193"/>
      <c r="BR171" s="30"/>
      <c r="BS171" s="33">
        <f t="shared" si="69"/>
        <v>294.69230769230768</v>
      </c>
      <c r="BT171" s="226" t="e">
        <f t="shared" si="70"/>
        <v>#REF!</v>
      </c>
      <c r="BV171" s="365"/>
    </row>
    <row r="172" spans="1:74" s="62" customFormat="1" ht="92.25" customHeight="1">
      <c r="A172" s="512">
        <f t="shared" si="72"/>
        <v>5</v>
      </c>
      <c r="B172" s="65" t="s">
        <v>644</v>
      </c>
      <c r="C172" s="60" t="s">
        <v>71</v>
      </c>
      <c r="D172" s="378" t="s">
        <v>314</v>
      </c>
      <c r="E172" s="378" t="s">
        <v>585</v>
      </c>
      <c r="F172" s="382">
        <v>44728</v>
      </c>
      <c r="G172" s="378" t="s">
        <v>667</v>
      </c>
      <c r="H172" s="65" t="s">
        <v>181</v>
      </c>
      <c r="I172" s="521"/>
      <c r="J172" s="90">
        <v>200</v>
      </c>
      <c r="K172" s="241">
        <v>0</v>
      </c>
      <c r="L172" s="403">
        <v>39.55312676662988</v>
      </c>
      <c r="M172" s="396">
        <v>24</v>
      </c>
      <c r="N172" s="396">
        <v>2</v>
      </c>
      <c r="O172" s="396">
        <v>32</v>
      </c>
      <c r="P172" s="396">
        <v>16</v>
      </c>
      <c r="Q172" s="264"/>
      <c r="R172" s="264"/>
      <c r="S172" s="404">
        <v>46.153846153846153</v>
      </c>
      <c r="T172" s="404">
        <v>30.76923076923077</v>
      </c>
      <c r="U172" s="265">
        <v>0</v>
      </c>
      <c r="V172" s="265">
        <v>0</v>
      </c>
      <c r="W172" s="266">
        <v>20</v>
      </c>
      <c r="X172" s="405">
        <v>10</v>
      </c>
      <c r="Y172" s="406">
        <v>2</v>
      </c>
      <c r="Z172" s="272">
        <v>7</v>
      </c>
      <c r="AA172" s="272">
        <v>0</v>
      </c>
      <c r="AB172" s="272"/>
      <c r="AC172" s="267">
        <v>0</v>
      </c>
      <c r="AD172" s="267">
        <v>0</v>
      </c>
      <c r="AE172" s="266">
        <v>355.47620368970684</v>
      </c>
      <c r="AF172" s="407">
        <v>0</v>
      </c>
      <c r="AG172" s="408">
        <v>5.8181818181818183</v>
      </c>
      <c r="AH172" s="409">
        <v>0</v>
      </c>
      <c r="AI172" s="462">
        <v>167.88461538461536</v>
      </c>
      <c r="AJ172" s="410">
        <v>181.77340648690966</v>
      </c>
      <c r="AK172" s="268"/>
      <c r="AL172" s="290">
        <v>0</v>
      </c>
      <c r="AM172" s="463">
        <v>0</v>
      </c>
      <c r="AN172" s="463">
        <v>2</v>
      </c>
      <c r="AO172" s="463">
        <v>0</v>
      </c>
      <c r="AP172" s="36" t="s">
        <v>644</v>
      </c>
      <c r="AQ172" s="66">
        <v>181</v>
      </c>
      <c r="AR172" s="37">
        <v>3200</v>
      </c>
      <c r="AS172" s="315">
        <v>1</v>
      </c>
      <c r="AT172" s="315">
        <v>1</v>
      </c>
      <c r="AU172" s="315">
        <v>1</v>
      </c>
      <c r="AV172" s="315">
        <v>1</v>
      </c>
      <c r="AW172" s="315">
        <v>0</v>
      </c>
      <c r="AX172" s="315">
        <v>1</v>
      </c>
      <c r="AY172" s="316">
        <v>3</v>
      </c>
      <c r="AZ172" s="316">
        <v>0</v>
      </c>
      <c r="BA172" s="316">
        <v>2</v>
      </c>
      <c r="BB172" s="30" t="s">
        <v>1003</v>
      </c>
      <c r="BC172" s="30">
        <v>0</v>
      </c>
      <c r="BD172" s="327"/>
      <c r="BE172" t="s">
        <v>99</v>
      </c>
      <c r="BF172" s="48">
        <v>0</v>
      </c>
      <c r="BG172" s="48">
        <v>39.55312676662988</v>
      </c>
      <c r="BH172" s="511"/>
      <c r="BI172" s="48"/>
      <c r="BJ172" s="372"/>
      <c r="BK172" s="63"/>
      <c r="BL172" s="81">
        <f t="shared" si="66"/>
        <v>26</v>
      </c>
      <c r="BM172" s="30">
        <f t="shared" si="67"/>
        <v>26</v>
      </c>
      <c r="BN172" s="230"/>
      <c r="BO172" s="193">
        <f t="shared" si="68"/>
        <v>355.47620368970684</v>
      </c>
      <c r="BP172" s="193">
        <v>272.06618153729244</v>
      </c>
      <c r="BQ172" s="193"/>
      <c r="BR172" s="30"/>
      <c r="BS172" s="33">
        <f t="shared" si="69"/>
        <v>328.47620368970684</v>
      </c>
      <c r="BT172" s="226" t="e">
        <f t="shared" si="70"/>
        <v>#REF!</v>
      </c>
      <c r="BV172" s="365"/>
    </row>
    <row r="173" spans="1:74" s="1" customFormat="1" ht="92.25" customHeight="1">
      <c r="A173" s="512">
        <f t="shared" si="72"/>
        <v>6</v>
      </c>
      <c r="B173" s="65" t="s">
        <v>519</v>
      </c>
      <c r="C173" s="60" t="s">
        <v>71</v>
      </c>
      <c r="D173" s="378" t="s">
        <v>135</v>
      </c>
      <c r="E173" s="378" t="s">
        <v>585</v>
      </c>
      <c r="F173" s="382">
        <v>44350</v>
      </c>
      <c r="G173" s="378" t="s">
        <v>667</v>
      </c>
      <c r="H173" s="65" t="s">
        <v>181</v>
      </c>
      <c r="I173" s="521"/>
      <c r="J173" s="90">
        <v>200</v>
      </c>
      <c r="K173" s="241">
        <v>0</v>
      </c>
      <c r="L173" s="403">
        <v>14.508196721311474</v>
      </c>
      <c r="M173" s="396">
        <v>23</v>
      </c>
      <c r="N173" s="396">
        <v>3</v>
      </c>
      <c r="O173" s="396">
        <v>36</v>
      </c>
      <c r="P173" s="396">
        <v>16</v>
      </c>
      <c r="Q173" s="264"/>
      <c r="R173" s="264"/>
      <c r="S173" s="404">
        <v>51.92307692307692</v>
      </c>
      <c r="T173" s="404">
        <v>30.76923076923077</v>
      </c>
      <c r="U173" s="265">
        <v>0</v>
      </c>
      <c r="V173" s="265">
        <v>0</v>
      </c>
      <c r="W173" s="266">
        <v>21</v>
      </c>
      <c r="X173" s="405">
        <v>8</v>
      </c>
      <c r="Y173" s="406">
        <v>3</v>
      </c>
      <c r="Z173" s="272">
        <v>7</v>
      </c>
      <c r="AA173" s="272">
        <v>0</v>
      </c>
      <c r="AB173" s="272"/>
      <c r="AC173" s="267">
        <v>0</v>
      </c>
      <c r="AD173" s="267">
        <v>0</v>
      </c>
      <c r="AE173" s="266">
        <v>336.20050441361917</v>
      </c>
      <c r="AF173" s="407">
        <v>7.6923076923076925</v>
      </c>
      <c r="AG173" s="408">
        <v>5.8181818181818183</v>
      </c>
      <c r="AH173" s="409">
        <v>0</v>
      </c>
      <c r="AI173" s="462">
        <v>167.88461538461536</v>
      </c>
      <c r="AJ173" s="410">
        <v>154.80539951851432</v>
      </c>
      <c r="AK173" s="268"/>
      <c r="AL173" s="290">
        <v>0</v>
      </c>
      <c r="AM173" s="463">
        <v>0</v>
      </c>
      <c r="AN173" s="463">
        <v>2</v>
      </c>
      <c r="AO173" s="463">
        <v>1</v>
      </c>
      <c r="AP173" s="36" t="s">
        <v>519</v>
      </c>
      <c r="AQ173" s="66">
        <v>154</v>
      </c>
      <c r="AR173" s="37">
        <v>3300</v>
      </c>
      <c r="AS173" s="315">
        <v>1</v>
      </c>
      <c r="AT173" s="315">
        <v>1</v>
      </c>
      <c r="AU173" s="315">
        <v>0</v>
      </c>
      <c r="AV173" s="315">
        <v>0</v>
      </c>
      <c r="AW173" s="315">
        <v>0</v>
      </c>
      <c r="AX173" s="315">
        <v>4</v>
      </c>
      <c r="AY173" s="316">
        <v>3</v>
      </c>
      <c r="AZ173" s="316">
        <v>0</v>
      </c>
      <c r="BA173" s="316">
        <v>3</v>
      </c>
      <c r="BB173" s="30" t="s">
        <v>1004</v>
      </c>
      <c r="BC173" s="30">
        <v>0</v>
      </c>
      <c r="BD173" s="327"/>
      <c r="BE173" t="s">
        <v>99</v>
      </c>
      <c r="BF173" s="48">
        <v>0</v>
      </c>
      <c r="BG173" s="48">
        <v>14.508196721311474</v>
      </c>
      <c r="BH173" s="511"/>
      <c r="BI173" s="48"/>
      <c r="BJ173" s="372"/>
      <c r="BK173" s="63"/>
      <c r="BL173" s="81">
        <f t="shared" si="66"/>
        <v>25</v>
      </c>
      <c r="BM173" s="30">
        <f t="shared" si="67"/>
        <v>26</v>
      </c>
      <c r="BN173" s="230"/>
      <c r="BO173" s="193">
        <f t="shared" si="68"/>
        <v>328.50819672131149</v>
      </c>
      <c r="BP173" s="193">
        <v>293.11277450679876</v>
      </c>
      <c r="BQ173" s="193"/>
      <c r="BR173" s="30"/>
      <c r="BS173" s="33">
        <f t="shared" si="69"/>
        <v>300.50819672131149</v>
      </c>
      <c r="BT173" s="226" t="e">
        <f t="shared" si="70"/>
        <v>#REF!</v>
      </c>
      <c r="BV173" s="365"/>
    </row>
    <row r="174" spans="1:74" s="1" customFormat="1" ht="92.25" customHeight="1">
      <c r="A174" s="512">
        <f t="shared" si="72"/>
        <v>7</v>
      </c>
      <c r="B174" s="65" t="s">
        <v>676</v>
      </c>
      <c r="C174" s="60" t="s">
        <v>71</v>
      </c>
      <c r="D174" s="378" t="s">
        <v>677</v>
      </c>
      <c r="E174" s="378" t="s">
        <v>585</v>
      </c>
      <c r="F174" s="382">
        <v>44749</v>
      </c>
      <c r="G174" s="378" t="s">
        <v>667</v>
      </c>
      <c r="H174" s="65" t="s">
        <v>181</v>
      </c>
      <c r="I174" s="521"/>
      <c r="J174" s="90">
        <v>200</v>
      </c>
      <c r="K174" s="241">
        <v>0</v>
      </c>
      <c r="L174" s="403">
        <v>50</v>
      </c>
      <c r="M174" s="396">
        <v>24</v>
      </c>
      <c r="N174" s="396">
        <v>2</v>
      </c>
      <c r="O174" s="396">
        <v>38</v>
      </c>
      <c r="P174" s="396">
        <v>8</v>
      </c>
      <c r="Q174" s="264"/>
      <c r="R174" s="264"/>
      <c r="S174" s="404">
        <v>54.807692307692307</v>
      </c>
      <c r="T174" s="404">
        <v>15.384615384615385</v>
      </c>
      <c r="U174" s="265">
        <v>0</v>
      </c>
      <c r="V174" s="265">
        <v>0</v>
      </c>
      <c r="W174" s="266">
        <v>15.5</v>
      </c>
      <c r="X174" s="405">
        <v>10</v>
      </c>
      <c r="Y174" s="406">
        <v>2</v>
      </c>
      <c r="Z174" s="272">
        <v>7</v>
      </c>
      <c r="AA174" s="272">
        <v>31.223076923076917</v>
      </c>
      <c r="AB174" s="272"/>
      <c r="AC174" s="267">
        <v>0</v>
      </c>
      <c r="AD174" s="267">
        <v>0</v>
      </c>
      <c r="AE174" s="266">
        <v>385.9153846153846</v>
      </c>
      <c r="AF174" s="407">
        <v>0</v>
      </c>
      <c r="AG174" s="408">
        <v>5.8181818181818183</v>
      </c>
      <c r="AH174" s="409">
        <v>0</v>
      </c>
      <c r="AI174" s="462">
        <v>149.88461538461539</v>
      </c>
      <c r="AJ174" s="410">
        <v>230.2125874125874</v>
      </c>
      <c r="AK174" s="268"/>
      <c r="AL174" s="290">
        <v>0</v>
      </c>
      <c r="AM174" s="463">
        <v>0</v>
      </c>
      <c r="AN174" s="463">
        <v>2</v>
      </c>
      <c r="AO174" s="463">
        <v>0</v>
      </c>
      <c r="AP174" s="36" t="s">
        <v>676</v>
      </c>
      <c r="AQ174" s="66">
        <v>230</v>
      </c>
      <c r="AR174" s="37">
        <v>900</v>
      </c>
      <c r="AS174" s="315">
        <v>2</v>
      </c>
      <c r="AT174" s="315">
        <v>0</v>
      </c>
      <c r="AU174" s="315">
        <v>1</v>
      </c>
      <c r="AV174" s="315">
        <v>1</v>
      </c>
      <c r="AW174" s="315">
        <v>0</v>
      </c>
      <c r="AX174" s="315">
        <v>0</v>
      </c>
      <c r="AY174" s="316">
        <v>0</v>
      </c>
      <c r="AZ174" s="316">
        <v>1</v>
      </c>
      <c r="BA174" s="316">
        <v>4</v>
      </c>
      <c r="BB174" s="30" t="s">
        <v>1005</v>
      </c>
      <c r="BC174" s="30">
        <v>31.223076923076917</v>
      </c>
      <c r="BD174" s="327"/>
      <c r="BE174" t="s">
        <v>99</v>
      </c>
      <c r="BF174" s="48">
        <v>0</v>
      </c>
      <c r="BG174" s="48">
        <v>50</v>
      </c>
      <c r="BH174" s="511"/>
      <c r="BI174" s="48"/>
      <c r="BJ174" s="372"/>
      <c r="BK174" s="63"/>
      <c r="BL174" s="81">
        <f t="shared" ref="BL174:BL175" si="73">M174+AL174+AM174+AN174</f>
        <v>26</v>
      </c>
      <c r="BM174" s="30">
        <f t="shared" ref="BM174:BM175" si="74">BL174+AO174</f>
        <v>26</v>
      </c>
      <c r="BN174" s="230"/>
      <c r="BO174" s="193">
        <f t="shared" ref="BO174:BO175" si="75">AJ174+AI174+AG174+AH174</f>
        <v>385.9153846153846</v>
      </c>
      <c r="BP174" s="193">
        <v>280.99794617458718</v>
      </c>
      <c r="BQ174" s="193"/>
      <c r="BR174" s="30"/>
      <c r="BS174" s="33">
        <f t="shared" ref="BS174:BS175" si="76">BO174-W174-Z174-AA174</f>
        <v>332.19230769230768</v>
      </c>
      <c r="BT174" s="226" t="e">
        <f t="shared" ref="BT174:BT175" si="77">INT(YEARFRAC(F174,$BU$11))</f>
        <v>#REF!</v>
      </c>
      <c r="BV174" s="365"/>
    </row>
    <row r="175" spans="1:74" s="1" customFormat="1" ht="92.25" customHeight="1">
      <c r="A175" s="512">
        <f t="shared" si="72"/>
        <v>8</v>
      </c>
      <c r="B175" s="491" t="s">
        <v>851</v>
      </c>
      <c r="C175" s="494" t="s">
        <v>71</v>
      </c>
      <c r="D175" s="492" t="s">
        <v>863</v>
      </c>
      <c r="E175" s="492" t="s">
        <v>585</v>
      </c>
      <c r="F175" s="493">
        <v>45195</v>
      </c>
      <c r="G175" s="492" t="s">
        <v>667</v>
      </c>
      <c r="H175" s="491" t="s">
        <v>181</v>
      </c>
      <c r="I175" s="521"/>
      <c r="J175" s="90">
        <v>200</v>
      </c>
      <c r="K175" s="241">
        <v>0</v>
      </c>
      <c r="L175" s="403">
        <v>9.1266824526420738</v>
      </c>
      <c r="M175" s="396">
        <v>22.5</v>
      </c>
      <c r="N175" s="396">
        <v>3.5</v>
      </c>
      <c r="O175" s="396">
        <v>32</v>
      </c>
      <c r="P175" s="396">
        <v>8</v>
      </c>
      <c r="Q175" s="264"/>
      <c r="R175" s="264"/>
      <c r="S175" s="404">
        <v>46.153846153846153</v>
      </c>
      <c r="T175" s="404">
        <v>15.384615384615385</v>
      </c>
      <c r="U175" s="265">
        <v>0</v>
      </c>
      <c r="V175" s="265">
        <v>0</v>
      </c>
      <c r="W175" s="266">
        <v>14</v>
      </c>
      <c r="X175" s="405">
        <v>4</v>
      </c>
      <c r="Y175" s="406">
        <v>0</v>
      </c>
      <c r="Z175" s="272">
        <v>7</v>
      </c>
      <c r="AA175" s="272">
        <v>30.150564891862878</v>
      </c>
      <c r="AB175" s="272"/>
      <c r="AC175" s="267">
        <v>0</v>
      </c>
      <c r="AD175" s="267">
        <v>0</v>
      </c>
      <c r="AE175" s="266">
        <v>325.81570888296648</v>
      </c>
      <c r="AF175" s="407">
        <v>11.538461538461538</v>
      </c>
      <c r="AG175" s="408">
        <v>5.2625336490528412</v>
      </c>
      <c r="AH175" s="409">
        <v>0</v>
      </c>
      <c r="AI175" s="462">
        <v>146.5</v>
      </c>
      <c r="AJ175" s="410">
        <v>162.51471369545209</v>
      </c>
      <c r="AK175" s="268"/>
      <c r="AL175" s="290">
        <v>0</v>
      </c>
      <c r="AM175" s="463">
        <v>0</v>
      </c>
      <c r="AN175" s="463">
        <v>2</v>
      </c>
      <c r="AO175" s="463">
        <v>1.5</v>
      </c>
      <c r="AP175" s="36" t="s">
        <v>851</v>
      </c>
      <c r="AQ175" s="66">
        <v>162</v>
      </c>
      <c r="AR175" s="37">
        <v>2100</v>
      </c>
      <c r="AS175" s="315">
        <v>1</v>
      </c>
      <c r="AT175" s="315">
        <v>1</v>
      </c>
      <c r="AU175" s="315">
        <v>0</v>
      </c>
      <c r="AV175" s="315">
        <v>1</v>
      </c>
      <c r="AW175" s="315">
        <v>0</v>
      </c>
      <c r="AX175" s="315">
        <v>2</v>
      </c>
      <c r="AY175" s="316">
        <v>2</v>
      </c>
      <c r="AZ175" s="316">
        <v>0</v>
      </c>
      <c r="BA175" s="316">
        <v>1</v>
      </c>
      <c r="BB175" s="30" t="s">
        <v>1006</v>
      </c>
      <c r="BC175" s="30">
        <v>30.150564891862878</v>
      </c>
      <c r="BD175" s="327"/>
      <c r="BE175" t="s">
        <v>99</v>
      </c>
      <c r="BF175" s="48">
        <v>0</v>
      </c>
      <c r="BG175" s="48">
        <v>9.1266824526420738</v>
      </c>
      <c r="BH175" s="511"/>
      <c r="BI175" s="48"/>
      <c r="BJ175" s="372"/>
      <c r="BK175" s="63"/>
      <c r="BL175" s="81">
        <f t="shared" si="73"/>
        <v>24.5</v>
      </c>
      <c r="BM175" s="30">
        <f t="shared" si="74"/>
        <v>26</v>
      </c>
      <c r="BN175" s="230"/>
      <c r="BO175" s="193">
        <f t="shared" si="75"/>
        <v>314.27724734450493</v>
      </c>
      <c r="BP175" s="193">
        <v>201.00376594575252</v>
      </c>
      <c r="BQ175" s="193"/>
      <c r="BR175" s="30"/>
      <c r="BS175" s="33">
        <f t="shared" si="76"/>
        <v>263.12668245264206</v>
      </c>
      <c r="BT175" s="226" t="e">
        <f t="shared" si="77"/>
        <v>#REF!</v>
      </c>
      <c r="BV175" s="365"/>
    </row>
    <row r="176" spans="1:74" s="1" customFormat="1" ht="92.25" customHeight="1">
      <c r="A176" s="512">
        <f t="shared" si="72"/>
        <v>9</v>
      </c>
      <c r="B176" s="491" t="s">
        <v>852</v>
      </c>
      <c r="C176" s="494" t="s">
        <v>71</v>
      </c>
      <c r="D176" s="492" t="s">
        <v>864</v>
      </c>
      <c r="E176" s="492" t="s">
        <v>585</v>
      </c>
      <c r="F176" s="493">
        <v>45195</v>
      </c>
      <c r="G176" s="492" t="s">
        <v>667</v>
      </c>
      <c r="H176" s="491" t="s">
        <v>181</v>
      </c>
      <c r="I176" s="521"/>
      <c r="J176" s="90">
        <v>200</v>
      </c>
      <c r="K176" s="241">
        <v>0</v>
      </c>
      <c r="L176" s="403">
        <v>0</v>
      </c>
      <c r="M176" s="396">
        <v>24</v>
      </c>
      <c r="N176" s="396">
        <v>2</v>
      </c>
      <c r="O176" s="396">
        <v>38</v>
      </c>
      <c r="P176" s="396">
        <v>10</v>
      </c>
      <c r="Q176" s="264"/>
      <c r="R176" s="264"/>
      <c r="S176" s="404">
        <v>54.807692307692307</v>
      </c>
      <c r="T176" s="404">
        <v>19.23076923076923</v>
      </c>
      <c r="U176" s="265">
        <v>0</v>
      </c>
      <c r="V176" s="265">
        <v>0</v>
      </c>
      <c r="W176" s="266">
        <v>17</v>
      </c>
      <c r="X176" s="405">
        <v>10</v>
      </c>
      <c r="Y176" s="406">
        <v>0</v>
      </c>
      <c r="Z176" s="272">
        <v>7</v>
      </c>
      <c r="AA176" s="272">
        <v>32.676923076923082</v>
      </c>
      <c r="AB176" s="272"/>
      <c r="AC176" s="267">
        <v>0</v>
      </c>
      <c r="AD176" s="267">
        <v>0</v>
      </c>
      <c r="AE176" s="266">
        <v>340.71538461538461</v>
      </c>
      <c r="AF176" s="407">
        <v>0</v>
      </c>
      <c r="AG176" s="408">
        <v>5.680769230769231</v>
      </c>
      <c r="AH176" s="409">
        <v>0</v>
      </c>
      <c r="AI176" s="462">
        <v>160.57692307692309</v>
      </c>
      <c r="AJ176" s="410">
        <v>174.45769230769227</v>
      </c>
      <c r="AK176" s="268"/>
      <c r="AL176" s="290">
        <v>0</v>
      </c>
      <c r="AM176" s="463">
        <v>0</v>
      </c>
      <c r="AN176" s="463">
        <v>2</v>
      </c>
      <c r="AO176" s="463">
        <v>0</v>
      </c>
      <c r="AP176" s="36" t="s">
        <v>852</v>
      </c>
      <c r="AQ176" s="66">
        <v>174</v>
      </c>
      <c r="AR176" s="37">
        <v>1900</v>
      </c>
      <c r="AS176" s="315">
        <v>1</v>
      </c>
      <c r="AT176" s="315">
        <v>1</v>
      </c>
      <c r="AU176" s="315">
        <v>1</v>
      </c>
      <c r="AV176" s="315">
        <v>0</v>
      </c>
      <c r="AW176" s="315">
        <v>0</v>
      </c>
      <c r="AX176" s="315">
        <v>4</v>
      </c>
      <c r="AY176" s="316">
        <v>1</v>
      </c>
      <c r="AZ176" s="316">
        <v>1</v>
      </c>
      <c r="BA176" s="316">
        <v>4</v>
      </c>
      <c r="BB176" s="30" t="s">
        <v>1007</v>
      </c>
      <c r="BC176" s="30">
        <v>32.676923076923082</v>
      </c>
      <c r="BD176" s="327"/>
      <c r="BE176" t="s">
        <v>99</v>
      </c>
      <c r="BF176" s="48">
        <v>0</v>
      </c>
      <c r="BG176" s="48">
        <v>0</v>
      </c>
      <c r="BH176" s="511"/>
      <c r="BI176" s="48"/>
      <c r="BJ176" s="372"/>
      <c r="BK176" s="63"/>
      <c r="BL176" s="81">
        <f t="shared" si="66"/>
        <v>26</v>
      </c>
      <c r="BM176" s="30">
        <f t="shared" si="67"/>
        <v>26</v>
      </c>
      <c r="BN176" s="230"/>
      <c r="BO176" s="193">
        <f t="shared" si="68"/>
        <v>340.71538461538455</v>
      </c>
      <c r="BP176" s="193">
        <v>217.84615384615384</v>
      </c>
      <c r="BQ176" s="193"/>
      <c r="BR176" s="30"/>
      <c r="BS176" s="33">
        <f t="shared" si="69"/>
        <v>284.03846153846149</v>
      </c>
      <c r="BT176" s="226" t="e">
        <f t="shared" si="70"/>
        <v>#REF!</v>
      </c>
      <c r="BV176" s="365"/>
    </row>
    <row r="177" spans="1:74" s="4" customFormat="1" ht="37.5" hidden="1" customHeight="1">
      <c r="A177" s="92"/>
      <c r="B177" s="92"/>
      <c r="C177" s="92"/>
      <c r="D177" s="92"/>
      <c r="E177" s="92"/>
      <c r="F177" s="92"/>
      <c r="G177" s="92"/>
      <c r="H177" s="92"/>
      <c r="I177" s="92"/>
      <c r="J177" s="152">
        <v>1800</v>
      </c>
      <c r="K177" s="152">
        <v>0</v>
      </c>
      <c r="L177" s="152">
        <v>162.77133927391677</v>
      </c>
      <c r="M177" s="152"/>
      <c r="N177" s="152"/>
      <c r="O177" s="152"/>
      <c r="P177" s="152"/>
      <c r="Q177" s="152"/>
      <c r="R177" s="152"/>
      <c r="S177" s="152">
        <v>464.42307692307685</v>
      </c>
      <c r="T177" s="152"/>
      <c r="U177" s="152">
        <v>0</v>
      </c>
      <c r="V177" s="152"/>
      <c r="W177" s="152">
        <v>158.5</v>
      </c>
      <c r="X177" s="152">
        <v>82</v>
      </c>
      <c r="Y177" s="152">
        <v>33</v>
      </c>
      <c r="Z177" s="152">
        <v>63</v>
      </c>
      <c r="AA177" s="152">
        <v>94.050564891862876</v>
      </c>
      <c r="AB177" s="152"/>
      <c r="AC177" s="152"/>
      <c r="AD177" s="152">
        <v>5</v>
      </c>
      <c r="AE177" s="152">
        <v>3062.744981088857</v>
      </c>
      <c r="AF177" s="152">
        <v>19.23076923076923</v>
      </c>
      <c r="AG177" s="152">
        <v>51.38623994275914</v>
      </c>
      <c r="AH177" s="152">
        <v>0</v>
      </c>
      <c r="AI177" s="152">
        <v>1424.8846153846155</v>
      </c>
      <c r="AJ177" s="152">
        <v>1567.2433565307131</v>
      </c>
      <c r="AK177" s="153"/>
      <c r="AM177" s="83"/>
      <c r="BB177" s="84"/>
      <c r="BF177" s="552"/>
      <c r="BJ177" s="372"/>
    </row>
    <row r="178" spans="1:74" s="13" customFormat="1" ht="37.5" hidden="1" customHeight="1">
      <c r="A178" s="154"/>
      <c r="B178" s="172"/>
      <c r="C178" s="172"/>
      <c r="D178" s="155"/>
      <c r="E178" s="172"/>
      <c r="F178" s="172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172"/>
      <c r="T178" s="172"/>
      <c r="U178" s="172"/>
      <c r="V178" s="172"/>
      <c r="W178" s="172"/>
      <c r="X178" s="172"/>
      <c r="Y178" s="172"/>
      <c r="Z178" s="172"/>
      <c r="AA178" s="172"/>
      <c r="AB178" s="172"/>
      <c r="AC178" s="172"/>
      <c r="AD178" s="172"/>
      <c r="AE178" s="172"/>
      <c r="AF178" s="172"/>
      <c r="AG178" s="172"/>
      <c r="AH178" s="172"/>
      <c r="AI178" s="172"/>
      <c r="AJ178" s="156">
        <v>1567.2433565307131</v>
      </c>
      <c r="AK178" s="172"/>
      <c r="AM178" s="2"/>
      <c r="AN178"/>
      <c r="AO178"/>
      <c r="AP178" s="49"/>
      <c r="AQ178" s="50"/>
      <c r="AR178" s="51"/>
      <c r="AS178" s="89"/>
      <c r="AT178" s="89"/>
      <c r="AU178" s="89"/>
      <c r="AV178" s="89"/>
      <c r="AW178" s="89"/>
      <c r="AX178" s="89"/>
      <c r="AY178" s="89"/>
      <c r="AZ178" s="89"/>
      <c r="BA178" s="62"/>
      <c r="BB178" s="30"/>
      <c r="BF178" s="555"/>
      <c r="BG178"/>
      <c r="BJ178" s="372"/>
    </row>
    <row r="179" spans="1:74" ht="77.25" hidden="1" customHeight="1">
      <c r="A179" s="374" t="str">
        <f>A2</f>
        <v>តារាងបើកប្រាក់ឈ្នួលប្រចាំខែ វិច្ឆិកា ឆ្នាំ ២០២៣(លើកទី2​)</v>
      </c>
      <c r="B179" s="174"/>
      <c r="C179" s="174"/>
      <c r="D179" s="157"/>
      <c r="E179" s="157"/>
      <c r="F179" s="170"/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  <c r="Y179" s="174"/>
      <c r="Z179" s="174"/>
      <c r="AA179" s="174"/>
      <c r="AB179" s="174"/>
      <c r="AC179" s="174"/>
      <c r="AD179" s="174"/>
      <c r="AE179" s="174"/>
      <c r="AF179" s="174"/>
      <c r="AG179" s="174"/>
      <c r="AH179" s="174"/>
      <c r="AI179" s="174"/>
      <c r="AJ179" s="174"/>
      <c r="AK179" s="174"/>
      <c r="AL179" s="273"/>
      <c r="AN179"/>
      <c r="AO179"/>
      <c r="AP179" s="49"/>
      <c r="AQ179" s="50"/>
      <c r="AR179" s="51"/>
      <c r="AS179" s="89"/>
      <c r="AT179" s="89"/>
      <c r="AU179" s="89"/>
      <c r="AV179" s="89"/>
      <c r="AW179" s="89"/>
      <c r="AX179" s="89"/>
      <c r="AY179" s="89"/>
      <c r="AZ179" s="89"/>
      <c r="BA179" s="89"/>
      <c r="BB179" s="46"/>
      <c r="BD179"/>
      <c r="BF179" s="48"/>
      <c r="BH179" s="1"/>
      <c r="BJ179" s="372"/>
      <c r="BO179"/>
      <c r="BQ179"/>
    </row>
    <row r="180" spans="1:74" s="4" customFormat="1" ht="77.25" hidden="1" customHeight="1">
      <c r="A180" s="375" t="str">
        <f>A3</f>
        <v>LIST OF SALARIES AND ALLOWANCES  (November/  2023)</v>
      </c>
      <c r="B180" s="96"/>
      <c r="C180" s="96"/>
      <c r="D180" s="97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214"/>
      <c r="AJ180" s="96"/>
      <c r="AK180" s="56"/>
      <c r="AL180" s="274"/>
      <c r="AM180" s="2"/>
      <c r="AN180" s="15"/>
      <c r="AO180" s="15"/>
      <c r="AP180" s="22"/>
      <c r="BD180" s="92"/>
      <c r="BF180" s="552"/>
      <c r="BJ180" s="372"/>
      <c r="BO180" s="15"/>
      <c r="BQ180" s="15"/>
    </row>
    <row r="181" spans="1:74" s="62" customFormat="1" ht="77.25" hidden="1" customHeight="1" thickBot="1">
      <c r="A181" s="376" t="str">
        <f>A4</f>
        <v xml:space="preserve">ក្រុមហ៊ុន Fairdon (Cambodia) Limited </v>
      </c>
      <c r="B181" s="99"/>
      <c r="C181" s="100"/>
      <c r="D181" s="101"/>
      <c r="E181" s="102"/>
      <c r="G181" s="283"/>
      <c r="I181" s="103"/>
      <c r="J181" s="104"/>
      <c r="K181" s="356"/>
      <c r="L181" s="104"/>
      <c r="M181" s="104"/>
      <c r="N181" s="195"/>
      <c r="O181" s="200"/>
      <c r="P181" s="200"/>
      <c r="Q181" s="195"/>
      <c r="R181" s="195"/>
      <c r="S181" s="195"/>
      <c r="T181" s="195"/>
      <c r="U181" s="195"/>
      <c r="V181" s="195"/>
      <c r="W181" s="275"/>
      <c r="X181" s="275"/>
      <c r="Y181" s="227"/>
      <c r="Z181" s="275"/>
      <c r="AA181" s="275"/>
      <c r="AB181" s="543"/>
      <c r="AC181" s="221"/>
      <c r="AE181" s="105"/>
      <c r="AF181" s="105"/>
      <c r="AG181" s="346"/>
      <c r="AH181" s="106"/>
      <c r="AI181" s="106"/>
      <c r="AJ181" s="107"/>
      <c r="AK181" s="106"/>
      <c r="AL181" s="106"/>
      <c r="AM181" s="45"/>
      <c r="AN181" s="190"/>
      <c r="AO181" s="190"/>
      <c r="AP181" s="218"/>
      <c r="BF181" s="551"/>
      <c r="BJ181" s="372"/>
      <c r="BO181" s="190"/>
      <c r="BQ181" s="199"/>
    </row>
    <row r="182" spans="1:74" ht="77.25" hidden="1" customHeight="1" thickBot="1">
      <c r="A182" s="348" t="s">
        <v>564</v>
      </c>
      <c r="B182" s="349" t="s">
        <v>565</v>
      </c>
      <c r="C182" s="353" t="s">
        <v>566</v>
      </c>
      <c r="D182" s="349" t="s">
        <v>567</v>
      </c>
      <c r="E182" s="350" t="s">
        <v>568</v>
      </c>
      <c r="F182" s="350" t="s">
        <v>569</v>
      </c>
      <c r="G182" s="350" t="s">
        <v>570</v>
      </c>
      <c r="H182" s="350" t="s">
        <v>154</v>
      </c>
      <c r="I182" s="351" t="s">
        <v>571</v>
      </c>
      <c r="J182" s="350" t="s">
        <v>563</v>
      </c>
      <c r="K182" s="352" t="s">
        <v>706</v>
      </c>
      <c r="L182" s="352" t="s">
        <v>575</v>
      </c>
      <c r="M182" s="363" t="s">
        <v>574</v>
      </c>
      <c r="N182" s="361"/>
      <c r="O182" s="361"/>
      <c r="P182" s="361"/>
      <c r="Q182" s="361"/>
      <c r="R182" s="361"/>
      <c r="S182" s="361"/>
      <c r="T182" s="361"/>
      <c r="U182" s="361"/>
      <c r="V182" s="361"/>
      <c r="W182" s="361"/>
      <c r="X182" s="361"/>
      <c r="Y182" s="361"/>
      <c r="Z182" s="361"/>
      <c r="AA182" s="361"/>
      <c r="AB182" s="361"/>
      <c r="AC182" s="361"/>
      <c r="AD182" s="361"/>
      <c r="AE182" s="362"/>
      <c r="AF182" s="85" t="s">
        <v>3</v>
      </c>
      <c r="AG182" s="67"/>
      <c r="AH182" s="67"/>
      <c r="AI182" s="67"/>
      <c r="AJ182" s="418" t="s">
        <v>727</v>
      </c>
      <c r="AK182" s="332" t="s">
        <v>572</v>
      </c>
      <c r="AL182" s="25"/>
      <c r="AN182"/>
      <c r="AO182"/>
      <c r="AP182" s="49"/>
      <c r="AQ182" s="50"/>
      <c r="AR182" s="51"/>
      <c r="AS182" s="89"/>
      <c r="AT182" s="89"/>
      <c r="AU182" s="89"/>
      <c r="AV182" s="89"/>
      <c r="AW182" s="89"/>
      <c r="AX182" s="89"/>
      <c r="AY182" s="89"/>
      <c r="AZ182" s="89"/>
      <c r="BA182" s="89"/>
      <c r="BB182" s="30"/>
      <c r="BD182"/>
      <c r="BF182" s="48"/>
      <c r="BJ182" s="372"/>
      <c r="BO182"/>
      <c r="BQ182"/>
    </row>
    <row r="183" spans="1:74" ht="44.25" hidden="1" customHeight="1">
      <c r="A183" s="74"/>
      <c r="B183" s="115"/>
      <c r="C183" s="354"/>
      <c r="D183" s="117"/>
      <c r="E183" s="276"/>
      <c r="F183" s="276"/>
      <c r="G183" s="118"/>
      <c r="H183" s="119"/>
      <c r="I183" s="343" t="s">
        <v>29</v>
      </c>
      <c r="J183" s="330"/>
      <c r="K183" s="176"/>
      <c r="L183" s="176"/>
      <c r="M183" s="437" t="s">
        <v>576</v>
      </c>
      <c r="N183" s="438"/>
      <c r="O183" s="432" t="s">
        <v>751</v>
      </c>
      <c r="P183" s="433"/>
      <c r="Q183" s="446"/>
      <c r="R183" s="488"/>
      <c r="S183" s="437" t="s">
        <v>577</v>
      </c>
      <c r="T183" s="440"/>
      <c r="U183" s="441"/>
      <c r="V183" s="441"/>
      <c r="W183" s="329" t="s">
        <v>578</v>
      </c>
      <c r="X183" s="329" t="s">
        <v>579</v>
      </c>
      <c r="Y183" s="336" t="s">
        <v>580</v>
      </c>
      <c r="Z183" s="86" t="s">
        <v>52</v>
      </c>
      <c r="AA183" s="197" t="s">
        <v>46</v>
      </c>
      <c r="AB183" s="197"/>
      <c r="AC183" s="86" t="s">
        <v>14</v>
      </c>
      <c r="AD183" s="197" t="s">
        <v>367</v>
      </c>
      <c r="AE183" s="68" t="s">
        <v>15</v>
      </c>
      <c r="AF183" s="121" t="s">
        <v>9</v>
      </c>
      <c r="AG183" s="392" t="s">
        <v>707</v>
      </c>
      <c r="AH183" s="332" t="s">
        <v>728</v>
      </c>
      <c r="AI183" s="357" t="s">
        <v>584</v>
      </c>
      <c r="AJ183" s="123" t="s">
        <v>33</v>
      </c>
      <c r="AK183" s="124" t="s">
        <v>34</v>
      </c>
      <c r="AL183" s="26"/>
      <c r="AN183"/>
      <c r="AO183"/>
      <c r="AP183" s="49"/>
      <c r="AQ183" s="50"/>
      <c r="AR183" s="51"/>
      <c r="AS183" s="89"/>
      <c r="AT183" s="89"/>
      <c r="AU183" s="89"/>
      <c r="AV183" s="89"/>
      <c r="AW183" s="89"/>
      <c r="AX183" s="89"/>
      <c r="AY183" s="89"/>
      <c r="AZ183" s="89"/>
      <c r="BA183" s="89"/>
      <c r="BB183" s="30"/>
      <c r="BD183"/>
      <c r="BF183" s="48"/>
      <c r="BJ183" s="372"/>
      <c r="BO183"/>
      <c r="BQ183"/>
    </row>
    <row r="184" spans="1:74" ht="54" hidden="1" customHeight="1">
      <c r="A184" s="74"/>
      <c r="B184" s="115"/>
      <c r="C184" s="116"/>
      <c r="D184" s="117"/>
      <c r="E184" s="276"/>
      <c r="F184" s="276"/>
      <c r="G184" s="118"/>
      <c r="H184" s="277"/>
      <c r="I184" s="331" t="s">
        <v>573</v>
      </c>
      <c r="J184" s="126" t="s">
        <v>38</v>
      </c>
      <c r="K184" s="127" t="s">
        <v>189</v>
      </c>
      <c r="L184" s="127" t="s">
        <v>83</v>
      </c>
      <c r="M184" s="206" t="s">
        <v>35</v>
      </c>
      <c r="N184" s="277" t="s">
        <v>6</v>
      </c>
      <c r="O184" s="428" t="s">
        <v>7</v>
      </c>
      <c r="P184" s="429" t="s">
        <v>7</v>
      </c>
      <c r="Q184" s="431" t="s">
        <v>581</v>
      </c>
      <c r="R184" s="431"/>
      <c r="S184" s="336" t="s">
        <v>582</v>
      </c>
      <c r="T184" s="336" t="s">
        <v>582</v>
      </c>
      <c r="U184" s="331" t="s">
        <v>581</v>
      </c>
      <c r="V184" s="498"/>
      <c r="W184" s="338" t="s">
        <v>81</v>
      </c>
      <c r="X184" s="339" t="s">
        <v>48</v>
      </c>
      <c r="Y184" s="399" t="s">
        <v>526</v>
      </c>
      <c r="Z184" s="340" t="s">
        <v>527</v>
      </c>
      <c r="AA184" s="399" t="s">
        <v>473</v>
      </c>
      <c r="AB184" s="540"/>
      <c r="AC184" s="340" t="s">
        <v>30</v>
      </c>
      <c r="AD184" s="341" t="s">
        <v>665</v>
      </c>
      <c r="AE184" s="342" t="s">
        <v>31</v>
      </c>
      <c r="AF184" s="339" t="s">
        <v>32</v>
      </c>
      <c r="AG184" s="393" t="s">
        <v>708</v>
      </c>
      <c r="AH184" s="340" t="s">
        <v>39</v>
      </c>
      <c r="AI184" s="198" t="s">
        <v>84</v>
      </c>
      <c r="AJ184" s="128"/>
      <c r="AK184" s="129"/>
      <c r="AL184" s="26"/>
      <c r="AN184"/>
      <c r="AO184"/>
      <c r="AP184" s="49"/>
      <c r="AQ184" s="50"/>
      <c r="AR184" s="51"/>
      <c r="AS184" s="89"/>
      <c r="AT184" s="89"/>
      <c r="AU184" s="89"/>
      <c r="AV184" s="89"/>
      <c r="AW184" s="89"/>
      <c r="AX184" s="89"/>
      <c r="AY184" s="89"/>
      <c r="AZ184" s="89"/>
      <c r="BA184" s="89"/>
      <c r="BB184" s="30"/>
      <c r="BD184"/>
      <c r="BF184" s="48"/>
      <c r="BJ184" s="372">
        <v>70.584612869769117</v>
      </c>
      <c r="BO184"/>
      <c r="BQ184"/>
    </row>
    <row r="185" spans="1:74" ht="27.6" hidden="1" customHeight="1" thickBot="1">
      <c r="A185" s="74"/>
      <c r="B185" s="115"/>
      <c r="C185" s="116"/>
      <c r="D185" s="117"/>
      <c r="E185" s="276"/>
      <c r="F185" s="130"/>
      <c r="G185" s="118"/>
      <c r="H185" s="276"/>
      <c r="I185" s="131"/>
      <c r="J185" s="126"/>
      <c r="K185" s="127"/>
      <c r="L185" s="127"/>
      <c r="M185" s="207"/>
      <c r="N185" s="276"/>
      <c r="O185" s="209"/>
      <c r="P185" s="209"/>
      <c r="Q185" s="276"/>
      <c r="R185" s="276"/>
      <c r="S185" s="430"/>
      <c r="T185" s="430"/>
      <c r="U185" s="276"/>
      <c r="V185" s="499"/>
      <c r="W185" s="70"/>
      <c r="X185" s="87"/>
      <c r="Y185" s="278"/>
      <c r="Z185" s="278"/>
      <c r="AA185" s="198" t="s">
        <v>47</v>
      </c>
      <c r="AB185" s="211"/>
      <c r="AC185" s="278"/>
      <c r="AD185" s="229"/>
      <c r="AE185" s="129"/>
      <c r="AF185" s="87"/>
      <c r="AG185" s="400"/>
      <c r="AH185" s="278"/>
      <c r="AI185" s="211"/>
      <c r="AJ185" s="128"/>
      <c r="AK185" s="129"/>
      <c r="AL185" s="26"/>
      <c r="AN185"/>
      <c r="AO185"/>
      <c r="AP185" s="49"/>
      <c r="AQ185" s="50"/>
      <c r="AR185" s="51"/>
      <c r="AS185" s="89"/>
      <c r="AT185" s="89"/>
      <c r="AU185" s="89"/>
      <c r="AV185" s="89"/>
      <c r="AW185" s="89"/>
      <c r="AX185" s="89"/>
      <c r="AY185" s="89"/>
      <c r="AZ185" s="89"/>
      <c r="BA185" s="89"/>
      <c r="BB185" s="30"/>
      <c r="BD185"/>
      <c r="BF185" s="48"/>
      <c r="BJ185" s="372"/>
      <c r="BO185"/>
      <c r="BQ185"/>
    </row>
    <row r="186" spans="1:74" s="17" customFormat="1" ht="45.6" hidden="1" customHeight="1" thickBot="1">
      <c r="A186" s="333" t="s">
        <v>24</v>
      </c>
      <c r="B186" s="133" t="s">
        <v>25</v>
      </c>
      <c r="C186" s="334" t="s">
        <v>68</v>
      </c>
      <c r="D186" s="134" t="s">
        <v>26</v>
      </c>
      <c r="E186" s="335" t="s">
        <v>27</v>
      </c>
      <c r="F186" s="136" t="s">
        <v>36</v>
      </c>
      <c r="G186" s="137" t="s">
        <v>37</v>
      </c>
      <c r="H186" s="138" t="s">
        <v>528</v>
      </c>
      <c r="I186" s="139" t="s">
        <v>1</v>
      </c>
      <c r="J186" s="126"/>
      <c r="K186" s="127"/>
      <c r="L186" s="127"/>
      <c r="M186" s="208" t="s">
        <v>5</v>
      </c>
      <c r="N186" s="77" t="s">
        <v>82</v>
      </c>
      <c r="O186" s="426" t="s">
        <v>749</v>
      </c>
      <c r="P186" s="426" t="s">
        <v>750</v>
      </c>
      <c r="Q186" s="337" t="s">
        <v>10</v>
      </c>
      <c r="R186" s="337"/>
      <c r="S186" s="425" t="s">
        <v>747</v>
      </c>
      <c r="T186" s="425" t="s">
        <v>748</v>
      </c>
      <c r="U186" s="337" t="s">
        <v>13</v>
      </c>
      <c r="V186" s="500"/>
      <c r="W186" s="70"/>
      <c r="X186" s="87"/>
      <c r="Y186" s="278"/>
      <c r="Z186" s="278"/>
      <c r="AA186" s="228" t="s">
        <v>404</v>
      </c>
      <c r="AB186" s="228"/>
      <c r="AC186" s="278"/>
      <c r="AD186" s="115"/>
      <c r="AE186" s="129"/>
      <c r="AF186" s="87"/>
      <c r="AG186" s="400"/>
      <c r="AH186" s="278"/>
      <c r="AI186" s="211"/>
      <c r="AJ186" s="128"/>
      <c r="AK186" s="129"/>
      <c r="AL186" s="26"/>
      <c r="AM186" s="2"/>
      <c r="AN186"/>
      <c r="AO186"/>
      <c r="AP186" s="49"/>
      <c r="AQ186" s="50"/>
      <c r="AR186" s="51"/>
      <c r="AS186" s="89"/>
      <c r="AT186" s="89"/>
      <c r="AU186" s="89"/>
      <c r="AV186" s="89"/>
      <c r="AW186" s="89"/>
      <c r="AX186" s="89"/>
      <c r="AY186" s="89"/>
      <c r="AZ186" s="89"/>
      <c r="BA186" s="89"/>
      <c r="BB186" s="30"/>
      <c r="BF186" s="553"/>
      <c r="BG186"/>
      <c r="BJ186" s="372">
        <v>79.843132608872736</v>
      </c>
    </row>
    <row r="187" spans="1:74" s="17" customFormat="1" ht="18" hidden="1" customHeight="1" thickBot="1">
      <c r="A187" s="140"/>
      <c r="B187" s="141"/>
      <c r="C187" s="142"/>
      <c r="D187" s="143"/>
      <c r="E187" s="181"/>
      <c r="F187" s="144" t="s">
        <v>28</v>
      </c>
      <c r="G187" s="145"/>
      <c r="H187" s="146"/>
      <c r="I187" s="147"/>
      <c r="J187" s="148"/>
      <c r="K187" s="149"/>
      <c r="L187" s="149"/>
      <c r="M187" s="78"/>
      <c r="N187" s="79"/>
      <c r="O187" s="427"/>
      <c r="P187" s="210"/>
      <c r="Q187" s="279"/>
      <c r="R187" s="279"/>
      <c r="S187" s="212"/>
      <c r="T187" s="212"/>
      <c r="U187" s="279"/>
      <c r="V187" s="501"/>
      <c r="W187" s="71"/>
      <c r="X187" s="88"/>
      <c r="Y187" s="279"/>
      <c r="Z187" s="279"/>
      <c r="AA187" s="279"/>
      <c r="AB187" s="279"/>
      <c r="AC187" s="279"/>
      <c r="AD187" s="279"/>
      <c r="AE187" s="150"/>
      <c r="AF187" s="88"/>
      <c r="AG187" s="401"/>
      <c r="AH187" s="279"/>
      <c r="AI187" s="212"/>
      <c r="AJ187" s="151"/>
      <c r="AK187" s="150"/>
      <c r="AL187" s="26"/>
      <c r="AM187" s="2"/>
      <c r="AN187"/>
      <c r="AO187"/>
      <c r="AP187" s="49"/>
      <c r="AQ187" s="50"/>
      <c r="AR187" s="51"/>
      <c r="AS187" s="89"/>
      <c r="AT187" s="89"/>
      <c r="AU187" s="89"/>
      <c r="AV187" s="89"/>
      <c r="AW187" s="89"/>
      <c r="AX187" s="89"/>
      <c r="AY187" s="89"/>
      <c r="AZ187" s="89"/>
      <c r="BA187" s="89"/>
      <c r="BB187" s="30"/>
      <c r="BF187" s="553"/>
      <c r="BG187"/>
      <c r="BJ187" s="372"/>
    </row>
    <row r="188" spans="1:74" s="17" customFormat="1" ht="15.6" hidden="1" customHeight="1">
      <c r="A188" s="292">
        <v>1</v>
      </c>
      <c r="B188" s="294">
        <v>2</v>
      </c>
      <c r="C188" s="294">
        <v>3</v>
      </c>
      <c r="D188" s="294">
        <v>4</v>
      </c>
      <c r="E188" s="294">
        <v>5</v>
      </c>
      <c r="F188" s="294">
        <v>6</v>
      </c>
      <c r="G188" s="294">
        <v>7</v>
      </c>
      <c r="H188" s="294">
        <v>8</v>
      </c>
      <c r="I188" s="294">
        <v>9</v>
      </c>
      <c r="J188" s="294">
        <v>10</v>
      </c>
      <c r="K188" s="294">
        <v>11</v>
      </c>
      <c r="L188" s="294">
        <v>12</v>
      </c>
      <c r="M188" s="294">
        <v>13</v>
      </c>
      <c r="N188" s="294">
        <v>14</v>
      </c>
      <c r="O188" s="294">
        <v>15</v>
      </c>
      <c r="P188" s="294"/>
      <c r="Q188" s="294">
        <v>16</v>
      </c>
      <c r="R188" s="294"/>
      <c r="S188" s="294">
        <v>17</v>
      </c>
      <c r="T188" s="294"/>
      <c r="U188" s="294">
        <v>18</v>
      </c>
      <c r="V188" s="294"/>
      <c r="W188" s="294">
        <v>19</v>
      </c>
      <c r="X188" s="294">
        <v>20</v>
      </c>
      <c r="Y188" s="294">
        <v>21</v>
      </c>
      <c r="Z188" s="294">
        <v>22</v>
      </c>
      <c r="AA188" s="294">
        <v>23</v>
      </c>
      <c r="AB188" s="294"/>
      <c r="AC188" s="294">
        <v>24</v>
      </c>
      <c r="AD188" s="294">
        <v>25</v>
      </c>
      <c r="AE188" s="294">
        <v>26</v>
      </c>
      <c r="AF188" s="294">
        <v>27</v>
      </c>
      <c r="AG188" s="294"/>
      <c r="AH188" s="294">
        <v>28</v>
      </c>
      <c r="AI188" s="294">
        <v>29</v>
      </c>
      <c r="AJ188" s="294">
        <v>31</v>
      </c>
      <c r="AK188" s="294">
        <v>32</v>
      </c>
      <c r="AL188" s="27"/>
      <c r="AM188" s="2"/>
      <c r="AN188"/>
      <c r="AO188"/>
      <c r="AP188" s="52"/>
      <c r="AQ188" s="53"/>
      <c r="AR188" s="54"/>
      <c r="AS188" s="281"/>
      <c r="AT188" s="281"/>
      <c r="AU188" s="281"/>
      <c r="AV188" s="281"/>
      <c r="AW188" s="281"/>
      <c r="AX188" s="281"/>
      <c r="AY188" s="281"/>
      <c r="AZ188" s="281"/>
      <c r="BA188" s="281"/>
      <c r="BB188" s="30"/>
      <c r="BF188" s="553"/>
      <c r="BG188"/>
      <c r="BJ188" s="372"/>
    </row>
    <row r="189" spans="1:74" s="62" customFormat="1" ht="101.25" customHeight="1">
      <c r="A189" s="512">
        <v>10</v>
      </c>
      <c r="B189" s="65" t="s">
        <v>383</v>
      </c>
      <c r="C189" s="60" t="s">
        <v>71</v>
      </c>
      <c r="D189" s="378" t="s">
        <v>385</v>
      </c>
      <c r="E189" s="378" t="s">
        <v>585</v>
      </c>
      <c r="F189" s="382">
        <v>44370</v>
      </c>
      <c r="G189" s="378" t="s">
        <v>666</v>
      </c>
      <c r="H189" s="358" t="s">
        <v>342</v>
      </c>
      <c r="I189" s="521"/>
      <c r="J189" s="90">
        <v>200</v>
      </c>
      <c r="K189" s="241">
        <v>10</v>
      </c>
      <c r="L189" s="403">
        <v>0</v>
      </c>
      <c r="M189" s="396">
        <v>21.5</v>
      </c>
      <c r="N189" s="396">
        <v>4.5</v>
      </c>
      <c r="O189" s="396">
        <v>30</v>
      </c>
      <c r="P189" s="396">
        <v>16</v>
      </c>
      <c r="Q189" s="264"/>
      <c r="R189" s="264"/>
      <c r="S189" s="404">
        <v>43.269230769230766</v>
      </c>
      <c r="T189" s="404">
        <v>30.76923076923077</v>
      </c>
      <c r="U189" s="265">
        <v>0</v>
      </c>
      <c r="V189" s="265">
        <v>0</v>
      </c>
      <c r="W189" s="266">
        <v>19.5</v>
      </c>
      <c r="X189" s="405">
        <v>0</v>
      </c>
      <c r="Y189" s="406">
        <v>3</v>
      </c>
      <c r="Z189" s="272">
        <v>7</v>
      </c>
      <c r="AA189" s="272">
        <v>0</v>
      </c>
      <c r="AB189" s="272"/>
      <c r="AC189" s="267">
        <v>0</v>
      </c>
      <c r="AD189" s="267">
        <v>0</v>
      </c>
      <c r="AE189" s="266">
        <v>313.53846153846155</v>
      </c>
      <c r="AF189" s="407">
        <v>19.23076923076923</v>
      </c>
      <c r="AG189" s="408">
        <v>5.3561538461538465</v>
      </c>
      <c r="AH189" s="409">
        <v>0</v>
      </c>
      <c r="AI189" s="462">
        <v>169.5</v>
      </c>
      <c r="AJ189" s="410">
        <v>119.45153846153848</v>
      </c>
      <c r="AK189" s="546"/>
      <c r="AL189" s="290">
        <v>0</v>
      </c>
      <c r="AM189" s="463">
        <v>0</v>
      </c>
      <c r="AN189" s="463">
        <v>2</v>
      </c>
      <c r="AO189" s="463">
        <v>2.5</v>
      </c>
      <c r="AP189" s="36" t="s">
        <v>383</v>
      </c>
      <c r="AQ189" s="66">
        <v>119</v>
      </c>
      <c r="AR189" s="37">
        <v>1900</v>
      </c>
      <c r="AS189" s="315">
        <v>1</v>
      </c>
      <c r="AT189" s="315">
        <v>0</v>
      </c>
      <c r="AU189" s="315">
        <v>0</v>
      </c>
      <c r="AV189" s="315">
        <v>1</v>
      </c>
      <c r="AW189" s="315">
        <v>1</v>
      </c>
      <c r="AX189" s="315">
        <v>4</v>
      </c>
      <c r="AY189" s="316">
        <v>1</v>
      </c>
      <c r="AZ189" s="316">
        <v>1</v>
      </c>
      <c r="BA189" s="316">
        <v>4</v>
      </c>
      <c r="BB189" s="30" t="s">
        <v>1008</v>
      </c>
      <c r="BC189" s="30">
        <v>0</v>
      </c>
      <c r="BD189" s="327">
        <v>10</v>
      </c>
      <c r="BE189" t="s">
        <v>140</v>
      </c>
      <c r="BF189" s="48">
        <v>0</v>
      </c>
      <c r="BG189" s="48">
        <v>0</v>
      </c>
      <c r="BH189" s="511"/>
      <c r="BI189" s="48"/>
      <c r="BJ189" s="372"/>
      <c r="BK189" s="63"/>
      <c r="BL189" s="81">
        <f t="shared" ref="BL189:BL197" si="78">M189+AL189+AM189+AN189</f>
        <v>23.5</v>
      </c>
      <c r="BM189" s="30">
        <f t="shared" ref="BM189:BM197" si="79">BL189+AO189</f>
        <v>26</v>
      </c>
      <c r="BN189" s="230"/>
      <c r="BO189" s="193">
        <f t="shared" ref="BO189:BO197" si="80">AJ189+AI189+AG189+AH189</f>
        <v>294.30769230769232</v>
      </c>
      <c r="BP189" s="193">
        <v>282.94640294965558</v>
      </c>
      <c r="BQ189" s="193"/>
      <c r="BR189" s="30"/>
      <c r="BS189" s="33">
        <f t="shared" ref="BS189:BS197" si="81">BO189-W189-Z189-AA189</f>
        <v>267.80769230769232</v>
      </c>
      <c r="BT189" s="226" t="e">
        <f t="shared" ref="BT189:BT197" si="82">INT(YEARFRAC(F189,$BU$11))</f>
        <v>#REF!</v>
      </c>
      <c r="BV189" s="365"/>
    </row>
    <row r="190" spans="1:74" s="62" customFormat="1" ht="101.25" customHeight="1">
      <c r="A190" s="512">
        <f>A189+1</f>
        <v>11</v>
      </c>
      <c r="B190" s="491" t="s">
        <v>768</v>
      </c>
      <c r="C190" s="494" t="s">
        <v>71</v>
      </c>
      <c r="D190" s="492" t="s">
        <v>249</v>
      </c>
      <c r="E190" s="492" t="s">
        <v>585</v>
      </c>
      <c r="F190" s="493">
        <v>45005</v>
      </c>
      <c r="G190" s="492" t="s">
        <v>667</v>
      </c>
      <c r="H190" s="491" t="s">
        <v>181</v>
      </c>
      <c r="I190" s="521"/>
      <c r="J190" s="90">
        <v>200</v>
      </c>
      <c r="K190" s="241">
        <v>0</v>
      </c>
      <c r="L190" s="403">
        <v>39.650951448511321</v>
      </c>
      <c r="M190" s="396">
        <v>24</v>
      </c>
      <c r="N190" s="396">
        <v>2</v>
      </c>
      <c r="O190" s="396">
        <v>40</v>
      </c>
      <c r="P190" s="396">
        <v>0</v>
      </c>
      <c r="Q190" s="264"/>
      <c r="R190" s="264"/>
      <c r="S190" s="404">
        <v>57.692307692307693</v>
      </c>
      <c r="T190" s="404">
        <v>0</v>
      </c>
      <c r="U190" s="265">
        <v>0</v>
      </c>
      <c r="V190" s="265">
        <v>0</v>
      </c>
      <c r="W190" s="266">
        <v>10</v>
      </c>
      <c r="X190" s="405">
        <v>10</v>
      </c>
      <c r="Y190" s="406">
        <v>0</v>
      </c>
      <c r="Z190" s="272">
        <v>7</v>
      </c>
      <c r="AA190" s="272">
        <v>29.841863027612575</v>
      </c>
      <c r="AB190" s="272"/>
      <c r="AC190" s="267">
        <v>0</v>
      </c>
      <c r="AD190" s="267">
        <v>0</v>
      </c>
      <c r="AE190" s="266">
        <v>354.18512216843158</v>
      </c>
      <c r="AF190" s="407">
        <v>0</v>
      </c>
      <c r="AG190" s="408">
        <v>5.8181818181818183</v>
      </c>
      <c r="AH190" s="409">
        <v>0</v>
      </c>
      <c r="AI190" s="462">
        <v>133.84615384615384</v>
      </c>
      <c r="AJ190" s="410">
        <v>214.52078650409592</v>
      </c>
      <c r="AK190" s="268"/>
      <c r="AL190" s="290">
        <v>0</v>
      </c>
      <c r="AM190" s="463">
        <v>0</v>
      </c>
      <c r="AN190" s="463">
        <v>2</v>
      </c>
      <c r="AO190" s="463">
        <v>0</v>
      </c>
      <c r="AP190" s="36" t="s">
        <v>768</v>
      </c>
      <c r="AQ190" s="66">
        <v>214</v>
      </c>
      <c r="AR190" s="37">
        <v>2100</v>
      </c>
      <c r="AS190" s="315">
        <v>2</v>
      </c>
      <c r="AT190" s="315">
        <v>0</v>
      </c>
      <c r="AU190" s="315">
        <v>0</v>
      </c>
      <c r="AV190" s="315">
        <v>1</v>
      </c>
      <c r="AW190" s="315">
        <v>0</v>
      </c>
      <c r="AX190" s="315">
        <v>4</v>
      </c>
      <c r="AY190" s="316">
        <v>2</v>
      </c>
      <c r="AZ190" s="316">
        <v>0</v>
      </c>
      <c r="BA190" s="316">
        <v>1</v>
      </c>
      <c r="BB190" s="30" t="s">
        <v>1009</v>
      </c>
      <c r="BC190" s="30">
        <v>29.841863027612575</v>
      </c>
      <c r="BD190" s="327"/>
      <c r="BE190" t="s">
        <v>99</v>
      </c>
      <c r="BF190" s="48">
        <v>0</v>
      </c>
      <c r="BG190" s="48">
        <v>39.650951448511321</v>
      </c>
      <c r="BH190" s="511"/>
      <c r="BI190" s="48"/>
      <c r="BJ190" s="372"/>
      <c r="BK190" s="63"/>
      <c r="BL190" s="81">
        <f t="shared" ref="BL190:BL196" si="83">M190+AL190+AM190+AN190</f>
        <v>26</v>
      </c>
      <c r="BM190" s="30">
        <f t="shared" ref="BM190:BM196" si="84">BL190+AO190</f>
        <v>26</v>
      </c>
      <c r="BN190" s="230"/>
      <c r="BO190" s="193">
        <f t="shared" ref="BO190:BO196" si="85">AJ190+AI190+AG190+AH190</f>
        <v>354.18512216843158</v>
      </c>
      <c r="BP190" s="193">
        <v>240.07681644506042</v>
      </c>
      <c r="BQ190" s="193"/>
      <c r="BR190" s="30"/>
      <c r="BS190" s="33">
        <f t="shared" ref="BS190:BS196" si="86">BO190-W190-Z190-AA190</f>
        <v>307.34325914081899</v>
      </c>
      <c r="BT190" s="226" t="e">
        <f t="shared" ref="BT190:BT196" si="87">INT(YEARFRAC(F190,$BU$11))</f>
        <v>#REF!</v>
      </c>
      <c r="BV190" s="365"/>
    </row>
    <row r="191" spans="1:74" s="62" customFormat="1" ht="101.25" customHeight="1">
      <c r="A191" s="512">
        <f t="shared" ref="A191:A197" si="88">A190+1</f>
        <v>12</v>
      </c>
      <c r="B191" s="491" t="s">
        <v>783</v>
      </c>
      <c r="C191" s="494" t="s">
        <v>71</v>
      </c>
      <c r="D191" s="492" t="s">
        <v>363</v>
      </c>
      <c r="E191" s="492" t="s">
        <v>585</v>
      </c>
      <c r="F191" s="493">
        <v>45019</v>
      </c>
      <c r="G191" s="492" t="s">
        <v>667</v>
      </c>
      <c r="H191" s="491" t="s">
        <v>181</v>
      </c>
      <c r="I191" s="521"/>
      <c r="J191" s="90">
        <v>200</v>
      </c>
      <c r="K191" s="241">
        <v>0</v>
      </c>
      <c r="L191" s="403">
        <v>4.630901287553649</v>
      </c>
      <c r="M191" s="396">
        <v>22</v>
      </c>
      <c r="N191" s="396">
        <v>4</v>
      </c>
      <c r="O191" s="396">
        <v>32</v>
      </c>
      <c r="P191" s="396">
        <v>0</v>
      </c>
      <c r="Q191" s="264"/>
      <c r="R191" s="264"/>
      <c r="S191" s="404">
        <v>46.153846153846153</v>
      </c>
      <c r="T191" s="404">
        <v>0</v>
      </c>
      <c r="U191" s="265">
        <v>0</v>
      </c>
      <c r="V191" s="265">
        <v>0</v>
      </c>
      <c r="W191" s="266">
        <v>8</v>
      </c>
      <c r="X191" s="405">
        <v>10</v>
      </c>
      <c r="Y191" s="406">
        <v>0</v>
      </c>
      <c r="Z191" s="272">
        <v>7</v>
      </c>
      <c r="AA191" s="272">
        <v>0</v>
      </c>
      <c r="AB191" s="272"/>
      <c r="AC191" s="267">
        <v>0</v>
      </c>
      <c r="AD191" s="267">
        <v>0</v>
      </c>
      <c r="AE191" s="266">
        <v>275.78474744139982</v>
      </c>
      <c r="AF191" s="407">
        <v>0</v>
      </c>
      <c r="AG191" s="408">
        <v>5.2156949488279967</v>
      </c>
      <c r="AH191" s="409">
        <v>0</v>
      </c>
      <c r="AI191" s="462">
        <v>130.46153846153845</v>
      </c>
      <c r="AJ191" s="410">
        <v>140.10751403103336</v>
      </c>
      <c r="AK191" s="268"/>
      <c r="AL191" s="290">
        <v>2</v>
      </c>
      <c r="AM191" s="463">
        <v>0</v>
      </c>
      <c r="AN191" s="463">
        <v>2</v>
      </c>
      <c r="AO191" s="463">
        <v>0</v>
      </c>
      <c r="AP191" s="36" t="s">
        <v>783</v>
      </c>
      <c r="AQ191" s="66">
        <v>140</v>
      </c>
      <c r="AR191" s="37">
        <v>400</v>
      </c>
      <c r="AS191" s="315">
        <v>1</v>
      </c>
      <c r="AT191" s="315">
        <v>0</v>
      </c>
      <c r="AU191" s="315">
        <v>2</v>
      </c>
      <c r="AV191" s="315">
        <v>0</v>
      </c>
      <c r="AW191" s="315">
        <v>0</v>
      </c>
      <c r="AX191" s="315">
        <v>0</v>
      </c>
      <c r="AY191" s="316">
        <v>0</v>
      </c>
      <c r="AZ191" s="316">
        <v>0</v>
      </c>
      <c r="BA191" s="316">
        <v>4</v>
      </c>
      <c r="BB191" s="30" t="s">
        <v>1010</v>
      </c>
      <c r="BC191" s="30">
        <v>0</v>
      </c>
      <c r="BD191" s="327"/>
      <c r="BE191" t="s">
        <v>99</v>
      </c>
      <c r="BF191" s="48">
        <v>0</v>
      </c>
      <c r="BG191" s="48">
        <v>4.630901287553649</v>
      </c>
      <c r="BH191" s="511"/>
      <c r="BI191" s="48"/>
      <c r="BJ191" s="372"/>
      <c r="BK191" s="63"/>
      <c r="BL191" s="81">
        <f t="shared" si="83"/>
        <v>26</v>
      </c>
      <c r="BM191" s="30">
        <f t="shared" si="84"/>
        <v>26</v>
      </c>
      <c r="BN191" s="230"/>
      <c r="BO191" s="193">
        <f t="shared" si="85"/>
        <v>275.78474744139982</v>
      </c>
      <c r="BP191" s="193">
        <v>267.98770496274898</v>
      </c>
      <c r="BQ191" s="193"/>
      <c r="BR191" s="30"/>
      <c r="BS191" s="33">
        <f t="shared" si="86"/>
        <v>260.78474744139982</v>
      </c>
      <c r="BT191" s="226" t="e">
        <f t="shared" si="87"/>
        <v>#REF!</v>
      </c>
      <c r="BV191" s="365"/>
    </row>
    <row r="192" spans="1:74" s="62" customFormat="1" ht="101.25" customHeight="1">
      <c r="A192" s="512">
        <f t="shared" si="88"/>
        <v>13</v>
      </c>
      <c r="B192" s="491" t="s">
        <v>787</v>
      </c>
      <c r="C192" s="494" t="s">
        <v>71</v>
      </c>
      <c r="D192" s="492" t="s">
        <v>546</v>
      </c>
      <c r="E192" s="492" t="s">
        <v>585</v>
      </c>
      <c r="F192" s="493">
        <v>45036</v>
      </c>
      <c r="G192" s="492" t="s">
        <v>667</v>
      </c>
      <c r="H192" s="491" t="s">
        <v>181</v>
      </c>
      <c r="I192" s="521"/>
      <c r="J192" s="90">
        <v>200</v>
      </c>
      <c r="K192" s="241">
        <v>0</v>
      </c>
      <c r="L192" s="403">
        <v>0</v>
      </c>
      <c r="M192" s="396">
        <v>24</v>
      </c>
      <c r="N192" s="396">
        <v>2</v>
      </c>
      <c r="O192" s="396">
        <v>38</v>
      </c>
      <c r="P192" s="396">
        <v>16</v>
      </c>
      <c r="Q192" s="264"/>
      <c r="R192" s="264"/>
      <c r="S192" s="404">
        <v>54.807692307692307</v>
      </c>
      <c r="T192" s="404">
        <v>30.76923076923077</v>
      </c>
      <c r="U192" s="265">
        <v>0</v>
      </c>
      <c r="V192" s="265">
        <v>0</v>
      </c>
      <c r="W192" s="266">
        <v>21.5</v>
      </c>
      <c r="X192" s="405">
        <v>10</v>
      </c>
      <c r="Y192" s="406">
        <v>0</v>
      </c>
      <c r="Z192" s="272">
        <v>7</v>
      </c>
      <c r="AA192" s="272">
        <v>0</v>
      </c>
      <c r="AB192" s="272"/>
      <c r="AC192" s="267">
        <v>0</v>
      </c>
      <c r="AD192" s="267">
        <v>0</v>
      </c>
      <c r="AE192" s="266">
        <v>324.07692307692309</v>
      </c>
      <c r="AF192" s="407">
        <v>0</v>
      </c>
      <c r="AG192" s="408">
        <v>5.8181818181818183</v>
      </c>
      <c r="AH192" s="409">
        <v>0</v>
      </c>
      <c r="AI192" s="462">
        <v>171.26923076923077</v>
      </c>
      <c r="AJ192" s="410">
        <v>146.98951048951051</v>
      </c>
      <c r="AK192" s="268"/>
      <c r="AL192" s="290">
        <v>0</v>
      </c>
      <c r="AM192" s="463">
        <v>0</v>
      </c>
      <c r="AN192" s="463">
        <v>2</v>
      </c>
      <c r="AO192" s="463">
        <v>0</v>
      </c>
      <c r="AP192" s="36" t="s">
        <v>787</v>
      </c>
      <c r="AQ192" s="66">
        <v>146</v>
      </c>
      <c r="AR192" s="37">
        <v>4100</v>
      </c>
      <c r="AS192" s="315">
        <v>1</v>
      </c>
      <c r="AT192" s="315">
        <v>0</v>
      </c>
      <c r="AU192" s="315">
        <v>2</v>
      </c>
      <c r="AV192" s="315">
        <v>0</v>
      </c>
      <c r="AW192" s="315">
        <v>1</v>
      </c>
      <c r="AX192" s="315">
        <v>1</v>
      </c>
      <c r="AY192" s="316">
        <v>4</v>
      </c>
      <c r="AZ192" s="316">
        <v>0</v>
      </c>
      <c r="BA192" s="316">
        <v>1</v>
      </c>
      <c r="BB192" s="30" t="s">
        <v>1011</v>
      </c>
      <c r="BC192" s="30">
        <v>0</v>
      </c>
      <c r="BD192" s="327"/>
      <c r="BE192" t="s">
        <v>99</v>
      </c>
      <c r="BF192" s="48">
        <v>0</v>
      </c>
      <c r="BG192" s="48">
        <v>0</v>
      </c>
      <c r="BH192" s="511"/>
      <c r="BI192" s="48"/>
      <c r="BJ192" s="372"/>
      <c r="BK192" s="63"/>
      <c r="BL192" s="81">
        <f t="shared" si="83"/>
        <v>26</v>
      </c>
      <c r="BM192" s="30">
        <f t="shared" si="84"/>
        <v>26</v>
      </c>
      <c r="BN192" s="230"/>
      <c r="BO192" s="193">
        <f t="shared" si="85"/>
        <v>324.07692307692309</v>
      </c>
      <c r="BP192" s="193">
        <v>289.58954979486532</v>
      </c>
      <c r="BQ192" s="193"/>
      <c r="BR192" s="30"/>
      <c r="BS192" s="33">
        <f t="shared" si="86"/>
        <v>295.57692307692309</v>
      </c>
      <c r="BT192" s="226" t="e">
        <f t="shared" si="87"/>
        <v>#REF!</v>
      </c>
      <c r="BV192" s="365"/>
    </row>
    <row r="193" spans="1:74" s="62" customFormat="1" ht="101.25" customHeight="1">
      <c r="A193" s="512">
        <f t="shared" si="88"/>
        <v>14</v>
      </c>
      <c r="B193" s="491" t="s">
        <v>788</v>
      </c>
      <c r="C193" s="494" t="s">
        <v>71</v>
      </c>
      <c r="D193" s="492" t="s">
        <v>384</v>
      </c>
      <c r="E193" s="492" t="s">
        <v>585</v>
      </c>
      <c r="F193" s="493">
        <v>45042</v>
      </c>
      <c r="G193" s="492" t="s">
        <v>667</v>
      </c>
      <c r="H193" s="491" t="s">
        <v>181</v>
      </c>
      <c r="I193" s="521"/>
      <c r="J193" s="90">
        <v>200</v>
      </c>
      <c r="K193" s="241">
        <v>0</v>
      </c>
      <c r="L193" s="403">
        <v>9.4950520833333343</v>
      </c>
      <c r="M193" s="396">
        <v>22.5</v>
      </c>
      <c r="N193" s="396">
        <v>3.5</v>
      </c>
      <c r="O193" s="396">
        <v>34</v>
      </c>
      <c r="P193" s="396">
        <v>14</v>
      </c>
      <c r="Q193" s="264"/>
      <c r="R193" s="264"/>
      <c r="S193" s="404">
        <v>49.03846153846154</v>
      </c>
      <c r="T193" s="404">
        <v>26.923076923076923</v>
      </c>
      <c r="U193" s="265">
        <v>0</v>
      </c>
      <c r="V193" s="265">
        <v>0</v>
      </c>
      <c r="W193" s="266">
        <v>19</v>
      </c>
      <c r="X193" s="405">
        <v>10</v>
      </c>
      <c r="Y193" s="406">
        <v>0</v>
      </c>
      <c r="Z193" s="272">
        <v>7</v>
      </c>
      <c r="AA193" s="272">
        <v>0</v>
      </c>
      <c r="AB193" s="272"/>
      <c r="AC193" s="267">
        <v>0</v>
      </c>
      <c r="AD193" s="267">
        <v>0</v>
      </c>
      <c r="AE193" s="266">
        <v>321.4565905448718</v>
      </c>
      <c r="AF193" s="407">
        <v>0</v>
      </c>
      <c r="AG193" s="408">
        <v>5.8181818181818183</v>
      </c>
      <c r="AH193" s="409">
        <v>0</v>
      </c>
      <c r="AI193" s="462">
        <v>159.15384615384613</v>
      </c>
      <c r="AJ193" s="410">
        <v>156.48456257284386</v>
      </c>
      <c r="AK193" s="268"/>
      <c r="AL193" s="290">
        <v>1.5</v>
      </c>
      <c r="AM193" s="463">
        <v>0</v>
      </c>
      <c r="AN193" s="463">
        <v>2</v>
      </c>
      <c r="AO193" s="463">
        <v>0</v>
      </c>
      <c r="AP193" s="36" t="s">
        <v>788</v>
      </c>
      <c r="AQ193" s="66">
        <v>156</v>
      </c>
      <c r="AR193" s="37">
        <v>2000</v>
      </c>
      <c r="AS193" s="315">
        <v>1</v>
      </c>
      <c r="AT193" s="315">
        <v>1</v>
      </c>
      <c r="AU193" s="315">
        <v>0</v>
      </c>
      <c r="AV193" s="315">
        <v>0</v>
      </c>
      <c r="AW193" s="315">
        <v>1</v>
      </c>
      <c r="AX193" s="315">
        <v>1</v>
      </c>
      <c r="AY193" s="316">
        <v>2</v>
      </c>
      <c r="AZ193" s="316">
        <v>0</v>
      </c>
      <c r="BA193" s="316">
        <v>0</v>
      </c>
      <c r="BB193" s="30" t="s">
        <v>1012</v>
      </c>
      <c r="BC193" s="30">
        <v>0</v>
      </c>
      <c r="BD193" s="327"/>
      <c r="BE193" t="s">
        <v>99</v>
      </c>
      <c r="BF193" s="48">
        <v>0</v>
      </c>
      <c r="BG193" s="48">
        <v>9.4950520833333343</v>
      </c>
      <c r="BH193" s="511"/>
      <c r="BI193" s="48"/>
      <c r="BJ193" s="372"/>
      <c r="BK193" s="63"/>
      <c r="BL193" s="81">
        <f t="shared" si="83"/>
        <v>26</v>
      </c>
      <c r="BM193" s="30">
        <f t="shared" si="84"/>
        <v>26</v>
      </c>
      <c r="BN193" s="230"/>
      <c r="BO193" s="193">
        <f t="shared" si="85"/>
        <v>321.4565905448718</v>
      </c>
      <c r="BP193" s="193">
        <v>234.11619687105679</v>
      </c>
      <c r="BQ193" s="193"/>
      <c r="BR193" s="30"/>
      <c r="BS193" s="33">
        <f t="shared" si="86"/>
        <v>295.4565905448718</v>
      </c>
      <c r="BT193" s="226" t="e">
        <f t="shared" si="87"/>
        <v>#REF!</v>
      </c>
      <c r="BV193" s="365"/>
    </row>
    <row r="194" spans="1:74" s="62" customFormat="1" ht="101.25" customHeight="1">
      <c r="A194" s="512">
        <f t="shared" si="88"/>
        <v>15</v>
      </c>
      <c r="B194" s="491" t="s">
        <v>837</v>
      </c>
      <c r="C194" s="494" t="s">
        <v>71</v>
      </c>
      <c r="D194" s="492" t="s">
        <v>838</v>
      </c>
      <c r="E194" s="492" t="s">
        <v>585</v>
      </c>
      <c r="F194" s="493">
        <v>45083</v>
      </c>
      <c r="G194" s="492" t="s">
        <v>667</v>
      </c>
      <c r="H194" s="491" t="s">
        <v>181</v>
      </c>
      <c r="I194" s="521"/>
      <c r="J194" s="90">
        <v>200</v>
      </c>
      <c r="K194" s="241">
        <v>0</v>
      </c>
      <c r="L194" s="403">
        <v>0</v>
      </c>
      <c r="M194" s="396">
        <v>24</v>
      </c>
      <c r="N194" s="396">
        <v>2</v>
      </c>
      <c r="O194" s="396">
        <v>40</v>
      </c>
      <c r="P194" s="396">
        <v>4</v>
      </c>
      <c r="Q194" s="264"/>
      <c r="R194" s="264"/>
      <c r="S194" s="404">
        <v>57.692307692307693</v>
      </c>
      <c r="T194" s="404">
        <v>7.6923076923076925</v>
      </c>
      <c r="U194" s="265">
        <v>0</v>
      </c>
      <c r="V194" s="265">
        <v>0</v>
      </c>
      <c r="W194" s="266">
        <v>13</v>
      </c>
      <c r="X194" s="405">
        <v>10</v>
      </c>
      <c r="Y194" s="406">
        <v>0</v>
      </c>
      <c r="Z194" s="272">
        <v>7</v>
      </c>
      <c r="AA194" s="272">
        <v>0</v>
      </c>
      <c r="AB194" s="272"/>
      <c r="AC194" s="267">
        <v>0</v>
      </c>
      <c r="AD194" s="267">
        <v>0</v>
      </c>
      <c r="AE194" s="266">
        <v>295.38461538461536</v>
      </c>
      <c r="AF194" s="407">
        <v>0</v>
      </c>
      <c r="AG194" s="408">
        <v>5.5076923076923077</v>
      </c>
      <c r="AH194" s="409">
        <v>0</v>
      </c>
      <c r="AI194" s="462">
        <v>144.53846153846152</v>
      </c>
      <c r="AJ194" s="410">
        <v>145.33846153846153</v>
      </c>
      <c r="AK194" s="268"/>
      <c r="AL194" s="290">
        <v>0</v>
      </c>
      <c r="AM194" s="463">
        <v>0</v>
      </c>
      <c r="AN194" s="463">
        <v>2</v>
      </c>
      <c r="AO194" s="463">
        <v>0</v>
      </c>
      <c r="AP194" s="36" t="s">
        <v>837</v>
      </c>
      <c r="AQ194" s="66">
        <v>145</v>
      </c>
      <c r="AR194" s="37">
        <v>1400</v>
      </c>
      <c r="AS194" s="315">
        <v>1</v>
      </c>
      <c r="AT194" s="315">
        <v>0</v>
      </c>
      <c r="AU194" s="315">
        <v>2</v>
      </c>
      <c r="AV194" s="315">
        <v>0</v>
      </c>
      <c r="AW194" s="315">
        <v>1</v>
      </c>
      <c r="AX194" s="315">
        <v>0</v>
      </c>
      <c r="AY194" s="316">
        <v>1</v>
      </c>
      <c r="AZ194" s="316">
        <v>0</v>
      </c>
      <c r="BA194" s="316">
        <v>4</v>
      </c>
      <c r="BB194" s="30" t="s">
        <v>1013</v>
      </c>
      <c r="BC194" s="30">
        <v>0</v>
      </c>
      <c r="BD194" s="327"/>
      <c r="BE194" t="s">
        <v>99</v>
      </c>
      <c r="BF194" s="48">
        <v>0</v>
      </c>
      <c r="BG194" s="48">
        <v>0</v>
      </c>
      <c r="BH194" s="511"/>
      <c r="BI194" s="48"/>
      <c r="BJ194" s="372"/>
      <c r="BK194" s="63"/>
      <c r="BL194" s="81">
        <f t="shared" si="83"/>
        <v>26</v>
      </c>
      <c r="BM194" s="30">
        <f t="shared" si="84"/>
        <v>26</v>
      </c>
      <c r="BN194" s="230"/>
      <c r="BO194" s="193">
        <f t="shared" si="85"/>
        <v>295.38461538461536</v>
      </c>
      <c r="BP194" s="193">
        <v>245.349477682811</v>
      </c>
      <c r="BQ194" s="193"/>
      <c r="BR194" s="30"/>
      <c r="BS194" s="33">
        <f t="shared" si="86"/>
        <v>275.38461538461536</v>
      </c>
      <c r="BT194" s="226" t="e">
        <f t="shared" si="87"/>
        <v>#REF!</v>
      </c>
      <c r="BV194" s="365"/>
    </row>
    <row r="195" spans="1:74" s="62" customFormat="1" ht="101.25" customHeight="1">
      <c r="A195" s="512">
        <f t="shared" si="88"/>
        <v>16</v>
      </c>
      <c r="B195" s="534" t="s">
        <v>899</v>
      </c>
      <c r="C195" s="530" t="s">
        <v>71</v>
      </c>
      <c r="D195" s="535" t="s">
        <v>929</v>
      </c>
      <c r="E195" s="535" t="s">
        <v>585</v>
      </c>
      <c r="F195" s="536">
        <v>45240</v>
      </c>
      <c r="G195" s="535" t="s">
        <v>667</v>
      </c>
      <c r="H195" s="534" t="s">
        <v>181</v>
      </c>
      <c r="I195" s="521"/>
      <c r="J195" s="90">
        <v>200</v>
      </c>
      <c r="K195" s="241">
        <v>0</v>
      </c>
      <c r="L195" s="403">
        <v>0</v>
      </c>
      <c r="M195" s="396">
        <v>16</v>
      </c>
      <c r="N195" s="396">
        <v>10</v>
      </c>
      <c r="O195" s="396">
        <v>28</v>
      </c>
      <c r="P195" s="396">
        <v>8</v>
      </c>
      <c r="Q195" s="264"/>
      <c r="R195" s="264"/>
      <c r="S195" s="404">
        <v>40.384615384615387</v>
      </c>
      <c r="T195" s="404">
        <v>15.384615384615385</v>
      </c>
      <c r="U195" s="265">
        <v>0</v>
      </c>
      <c r="V195" s="265">
        <v>0</v>
      </c>
      <c r="W195" s="266">
        <v>13</v>
      </c>
      <c r="X195" s="405">
        <v>6.9230769230769234</v>
      </c>
      <c r="Y195" s="406">
        <v>0</v>
      </c>
      <c r="Z195" s="272">
        <v>7</v>
      </c>
      <c r="AA195" s="272">
        <v>0</v>
      </c>
      <c r="AB195" s="272"/>
      <c r="AC195" s="267">
        <v>0</v>
      </c>
      <c r="AD195" s="267">
        <v>0</v>
      </c>
      <c r="AE195" s="266">
        <v>282.69230769230768</v>
      </c>
      <c r="AF195" s="407">
        <v>61.53846153846154</v>
      </c>
      <c r="AG195" s="408">
        <v>4.023076923076923</v>
      </c>
      <c r="AH195" s="409">
        <v>0</v>
      </c>
      <c r="AI195" s="462">
        <v>68.038461538461547</v>
      </c>
      <c r="AJ195" s="410">
        <v>149.09230769230766</v>
      </c>
      <c r="AK195" s="268"/>
      <c r="AL195" s="290">
        <v>0</v>
      </c>
      <c r="AM195" s="463">
        <v>0</v>
      </c>
      <c r="AN195" s="463">
        <v>2</v>
      </c>
      <c r="AO195" s="463">
        <v>0</v>
      </c>
      <c r="AP195" s="36" t="s">
        <v>899</v>
      </c>
      <c r="AQ195" s="66">
        <v>149</v>
      </c>
      <c r="AR195" s="37">
        <v>400</v>
      </c>
      <c r="AS195" s="315">
        <v>1</v>
      </c>
      <c r="AT195" s="315">
        <v>0</v>
      </c>
      <c r="AU195" s="315">
        <v>2</v>
      </c>
      <c r="AV195" s="315">
        <v>0</v>
      </c>
      <c r="AW195" s="315">
        <v>1</v>
      </c>
      <c r="AX195" s="315">
        <v>4</v>
      </c>
      <c r="AY195" s="316">
        <v>0</v>
      </c>
      <c r="AZ195" s="316">
        <v>0</v>
      </c>
      <c r="BA195" s="316">
        <v>4</v>
      </c>
      <c r="BB195" s="30" t="s">
        <v>1014</v>
      </c>
      <c r="BC195" s="30">
        <v>0</v>
      </c>
      <c r="BD195" s="327"/>
      <c r="BE195" t="s">
        <v>99</v>
      </c>
      <c r="BF195" s="48">
        <v>0</v>
      </c>
      <c r="BG195" s="48">
        <v>0</v>
      </c>
      <c r="BH195" s="511"/>
      <c r="BI195" s="48"/>
      <c r="BJ195" s="372"/>
      <c r="BK195" s="63"/>
      <c r="BL195" s="81">
        <f t="shared" si="83"/>
        <v>18</v>
      </c>
      <c r="BM195" s="30">
        <f t="shared" si="84"/>
        <v>18</v>
      </c>
      <c r="BN195" s="230"/>
      <c r="BO195" s="193">
        <f t="shared" si="85"/>
        <v>221.15384615384613</v>
      </c>
      <c r="BP195" s="193">
        <v>221.15384615384613</v>
      </c>
      <c r="BQ195" s="193"/>
      <c r="BR195" s="30"/>
      <c r="BS195" s="33">
        <f t="shared" si="86"/>
        <v>201.15384615384613</v>
      </c>
      <c r="BT195" s="226" t="e">
        <f t="shared" si="87"/>
        <v>#REF!</v>
      </c>
      <c r="BV195" s="365"/>
    </row>
    <row r="196" spans="1:74" s="62" customFormat="1" ht="101.25" customHeight="1">
      <c r="A196" s="512">
        <f t="shared" si="88"/>
        <v>17</v>
      </c>
      <c r="B196" s="534" t="s">
        <v>919</v>
      </c>
      <c r="C196" s="530" t="s">
        <v>71</v>
      </c>
      <c r="D196" s="535" t="s">
        <v>405</v>
      </c>
      <c r="E196" s="535" t="s">
        <v>585</v>
      </c>
      <c r="F196" s="536">
        <v>45246</v>
      </c>
      <c r="G196" s="535" t="s">
        <v>667</v>
      </c>
      <c r="H196" s="534" t="s">
        <v>181</v>
      </c>
      <c r="I196" s="521"/>
      <c r="J196" s="90">
        <v>200</v>
      </c>
      <c r="K196" s="241">
        <v>0</v>
      </c>
      <c r="L196" s="403">
        <v>7.6415094339622645</v>
      </c>
      <c r="M196" s="396">
        <v>11</v>
      </c>
      <c r="N196" s="396">
        <v>15</v>
      </c>
      <c r="O196" s="396">
        <v>18</v>
      </c>
      <c r="P196" s="396">
        <v>2</v>
      </c>
      <c r="Q196" s="264"/>
      <c r="R196" s="264"/>
      <c r="S196" s="404">
        <v>25.96153846153846</v>
      </c>
      <c r="T196" s="404">
        <v>3.8461538461538463</v>
      </c>
      <c r="U196" s="265">
        <v>0</v>
      </c>
      <c r="V196" s="265">
        <v>0</v>
      </c>
      <c r="W196" s="266">
        <v>6</v>
      </c>
      <c r="X196" s="405">
        <v>5</v>
      </c>
      <c r="Y196" s="406">
        <v>0</v>
      </c>
      <c r="Z196" s="272">
        <v>7</v>
      </c>
      <c r="AA196" s="272">
        <v>0</v>
      </c>
      <c r="AB196" s="272"/>
      <c r="AC196" s="267">
        <v>0</v>
      </c>
      <c r="AD196" s="267">
        <v>0</v>
      </c>
      <c r="AE196" s="266">
        <v>255.44920174165455</v>
      </c>
      <c r="AF196" s="407">
        <v>100</v>
      </c>
      <c r="AG196" s="408">
        <v>2.8489840348330908</v>
      </c>
      <c r="AH196" s="409">
        <v>0</v>
      </c>
      <c r="AI196" s="462"/>
      <c r="AJ196" s="410">
        <v>152.60021770682147</v>
      </c>
      <c r="AK196" s="268"/>
      <c r="AL196" s="290">
        <v>0</v>
      </c>
      <c r="AM196" s="463">
        <v>0</v>
      </c>
      <c r="AN196" s="463">
        <v>2</v>
      </c>
      <c r="AO196" s="463">
        <v>0</v>
      </c>
      <c r="AP196" s="36" t="s">
        <v>919</v>
      </c>
      <c r="AQ196" s="66">
        <v>152</v>
      </c>
      <c r="AR196" s="37">
        <v>2500</v>
      </c>
      <c r="AS196" s="315">
        <v>1</v>
      </c>
      <c r="AT196" s="315">
        <v>1</v>
      </c>
      <c r="AU196" s="315">
        <v>0</v>
      </c>
      <c r="AV196" s="315">
        <v>0</v>
      </c>
      <c r="AW196" s="315">
        <v>0</v>
      </c>
      <c r="AX196" s="315">
        <v>2</v>
      </c>
      <c r="AY196" s="316">
        <v>2</v>
      </c>
      <c r="AZ196" s="316">
        <v>1</v>
      </c>
      <c r="BA196" s="316">
        <v>0</v>
      </c>
      <c r="BB196" s="30" t="s">
        <v>1015</v>
      </c>
      <c r="BC196" s="30">
        <v>0</v>
      </c>
      <c r="BD196" s="327"/>
      <c r="BE196" t="s">
        <v>99</v>
      </c>
      <c r="BF196" s="48">
        <v>0</v>
      </c>
      <c r="BG196" s="48">
        <v>7.6415094339622645</v>
      </c>
      <c r="BH196" s="511"/>
      <c r="BI196" s="48"/>
      <c r="BJ196" s="372"/>
      <c r="BK196" s="63"/>
      <c r="BL196" s="81">
        <f t="shared" si="83"/>
        <v>13</v>
      </c>
      <c r="BM196" s="30">
        <f t="shared" si="84"/>
        <v>13</v>
      </c>
      <c r="BN196" s="230"/>
      <c r="BO196" s="193">
        <f t="shared" si="85"/>
        <v>155.44920174165455</v>
      </c>
      <c r="BP196" s="193">
        <v>155.44920174165455</v>
      </c>
      <c r="BQ196" s="193"/>
      <c r="BR196" s="30"/>
      <c r="BS196" s="33">
        <f t="shared" si="86"/>
        <v>142.44920174165455</v>
      </c>
      <c r="BT196" s="226" t="e">
        <f t="shared" si="87"/>
        <v>#REF!</v>
      </c>
      <c r="BV196" s="365"/>
    </row>
    <row r="197" spans="1:74" s="62" customFormat="1" ht="101.25" customHeight="1">
      <c r="A197" s="512">
        <f t="shared" si="88"/>
        <v>18</v>
      </c>
      <c r="B197" s="534" t="s">
        <v>920</v>
      </c>
      <c r="C197" s="530" t="s">
        <v>71</v>
      </c>
      <c r="D197" s="535" t="s">
        <v>946</v>
      </c>
      <c r="E197" s="535" t="s">
        <v>585</v>
      </c>
      <c r="F197" s="536">
        <v>45246</v>
      </c>
      <c r="G197" s="535" t="s">
        <v>667</v>
      </c>
      <c r="H197" s="534" t="s">
        <v>181</v>
      </c>
      <c r="I197" s="521"/>
      <c r="J197" s="90">
        <v>200</v>
      </c>
      <c r="K197" s="241">
        <v>0</v>
      </c>
      <c r="L197" s="403">
        <v>0</v>
      </c>
      <c r="M197" s="396">
        <v>10</v>
      </c>
      <c r="N197" s="396">
        <v>16</v>
      </c>
      <c r="O197" s="396">
        <v>18</v>
      </c>
      <c r="P197" s="396">
        <v>0</v>
      </c>
      <c r="Q197" s="264"/>
      <c r="R197" s="264"/>
      <c r="S197" s="404">
        <v>25.96153846153846</v>
      </c>
      <c r="T197" s="404">
        <v>0</v>
      </c>
      <c r="U197" s="265">
        <v>0</v>
      </c>
      <c r="V197" s="265">
        <v>0</v>
      </c>
      <c r="W197" s="266">
        <v>4.5</v>
      </c>
      <c r="X197" s="405">
        <v>3</v>
      </c>
      <c r="Y197" s="406">
        <v>0</v>
      </c>
      <c r="Z197" s="272">
        <v>7</v>
      </c>
      <c r="AA197" s="272">
        <v>0</v>
      </c>
      <c r="AB197" s="272"/>
      <c r="AC197" s="267">
        <v>0</v>
      </c>
      <c r="AD197" s="267">
        <v>0</v>
      </c>
      <c r="AE197" s="266">
        <v>240.46153846153845</v>
      </c>
      <c r="AF197" s="407">
        <v>107.69230769230769</v>
      </c>
      <c r="AG197" s="408">
        <v>2.4253846153846155</v>
      </c>
      <c r="AH197" s="409">
        <v>0</v>
      </c>
      <c r="AI197" s="462"/>
      <c r="AJ197" s="410">
        <v>130.34384615384616</v>
      </c>
      <c r="AK197" s="268"/>
      <c r="AL197" s="290">
        <v>0</v>
      </c>
      <c r="AM197" s="463">
        <v>0</v>
      </c>
      <c r="AN197" s="463">
        <v>2</v>
      </c>
      <c r="AO197" s="463">
        <v>1</v>
      </c>
      <c r="AP197" s="36" t="s">
        <v>920</v>
      </c>
      <c r="AQ197" s="66">
        <v>130</v>
      </c>
      <c r="AR197" s="37">
        <v>1400</v>
      </c>
      <c r="AS197" s="315">
        <v>1</v>
      </c>
      <c r="AT197" s="315">
        <v>0</v>
      </c>
      <c r="AU197" s="315">
        <v>1</v>
      </c>
      <c r="AV197" s="315">
        <v>1</v>
      </c>
      <c r="AW197" s="315">
        <v>0</v>
      </c>
      <c r="AX197" s="315">
        <v>0</v>
      </c>
      <c r="AY197" s="316">
        <v>1</v>
      </c>
      <c r="AZ197" s="316">
        <v>0</v>
      </c>
      <c r="BA197" s="316">
        <v>4</v>
      </c>
      <c r="BB197" s="30" t="s">
        <v>1016</v>
      </c>
      <c r="BC197" s="30">
        <v>0</v>
      </c>
      <c r="BD197" s="327"/>
      <c r="BE197" t="s">
        <v>99</v>
      </c>
      <c r="BF197" s="48">
        <v>0</v>
      </c>
      <c r="BG197" s="48">
        <v>0</v>
      </c>
      <c r="BH197" s="511"/>
      <c r="BI197" s="48"/>
      <c r="BJ197" s="372"/>
      <c r="BK197" s="63"/>
      <c r="BL197" s="81">
        <f t="shared" si="78"/>
        <v>12</v>
      </c>
      <c r="BM197" s="30">
        <f t="shared" si="79"/>
        <v>13</v>
      </c>
      <c r="BN197" s="230"/>
      <c r="BO197" s="193">
        <f t="shared" si="80"/>
        <v>132.76923076923077</v>
      </c>
      <c r="BP197" s="193">
        <v>132.76923076923077</v>
      </c>
      <c r="BQ197" s="193"/>
      <c r="BR197" s="30"/>
      <c r="BS197" s="33">
        <f t="shared" si="81"/>
        <v>121.26923076923077</v>
      </c>
      <c r="BT197" s="226" t="e">
        <f t="shared" si="82"/>
        <v>#REF!</v>
      </c>
      <c r="BV197" s="365"/>
    </row>
    <row r="198" spans="1:74" s="4" customFormat="1" ht="37.5" hidden="1" customHeight="1">
      <c r="A198" s="92"/>
      <c r="B198" s="92"/>
      <c r="C198" s="92"/>
      <c r="D198" s="92"/>
      <c r="E198" s="92"/>
      <c r="F198" s="92"/>
      <c r="G198" s="92"/>
      <c r="H198" s="92"/>
      <c r="I198" s="92"/>
      <c r="J198" s="152">
        <v>1800</v>
      </c>
      <c r="K198" s="152">
        <v>10</v>
      </c>
      <c r="L198" s="152">
        <v>61.418414253360567</v>
      </c>
      <c r="M198" s="152"/>
      <c r="N198" s="152"/>
      <c r="O198" s="152"/>
      <c r="P198" s="152"/>
      <c r="Q198" s="152"/>
      <c r="R198" s="152"/>
      <c r="S198" s="152">
        <v>400.96153846153845</v>
      </c>
      <c r="T198" s="152"/>
      <c r="U198" s="152">
        <v>0</v>
      </c>
      <c r="V198" s="152"/>
      <c r="W198" s="152">
        <v>114.5</v>
      </c>
      <c r="X198" s="152">
        <v>64.92307692307692</v>
      </c>
      <c r="Y198" s="152">
        <v>3</v>
      </c>
      <c r="Z198" s="152">
        <v>63</v>
      </c>
      <c r="AA198" s="152">
        <v>29.841863027612575</v>
      </c>
      <c r="AB198" s="152"/>
      <c r="AC198" s="152"/>
      <c r="AD198" s="152">
        <v>0</v>
      </c>
      <c r="AE198" s="152">
        <v>2663.0295080502037</v>
      </c>
      <c r="AF198" s="152">
        <v>288.46153846153845</v>
      </c>
      <c r="AG198" s="152">
        <v>42.831532130514233</v>
      </c>
      <c r="AH198" s="152">
        <v>0</v>
      </c>
      <c r="AI198" s="152">
        <v>976.80769230769238</v>
      </c>
      <c r="AJ198" s="152">
        <v>1354.928745150459</v>
      </c>
      <c r="AK198" s="153"/>
      <c r="AM198" s="83"/>
      <c r="BB198" s="84"/>
      <c r="BF198" s="552"/>
      <c r="BJ198" s="372"/>
    </row>
    <row r="199" spans="1:74" s="13" customFormat="1" ht="33" hidden="1" customHeight="1">
      <c r="A199" s="154"/>
      <c r="B199" s="172"/>
      <c r="C199" s="172"/>
      <c r="D199" s="155"/>
      <c r="E199" s="172"/>
      <c r="F199" s="172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172"/>
      <c r="T199" s="172"/>
      <c r="U199" s="172"/>
      <c r="V199" s="172"/>
      <c r="W199" s="172"/>
      <c r="X199" s="172"/>
      <c r="Y199" s="172"/>
      <c r="Z199" s="172"/>
      <c r="AA199" s="172"/>
      <c r="AB199" s="172"/>
      <c r="AC199" s="172"/>
      <c r="AD199" s="172"/>
      <c r="AE199" s="172"/>
      <c r="AF199" s="172"/>
      <c r="AG199" s="172"/>
      <c r="AH199" s="172"/>
      <c r="AI199" s="172"/>
      <c r="AJ199" s="156">
        <v>1354.928745150459</v>
      </c>
      <c r="AK199" s="172"/>
      <c r="AM199" s="2"/>
      <c r="AN199"/>
      <c r="AO199"/>
      <c r="AP199" s="49"/>
      <c r="AQ199" s="50"/>
      <c r="AR199" s="51"/>
      <c r="AS199" s="89"/>
      <c r="AT199" s="89"/>
      <c r="AU199" s="89"/>
      <c r="AV199" s="89"/>
      <c r="AW199" s="89"/>
      <c r="AX199" s="89"/>
      <c r="AY199" s="89"/>
      <c r="AZ199" s="89"/>
      <c r="BA199" s="62"/>
      <c r="BB199" s="30"/>
      <c r="BF199" s="555"/>
      <c r="BG199"/>
      <c r="BJ199" s="372"/>
    </row>
    <row r="200" spans="1:74" ht="49.5" hidden="1" customHeight="1">
      <c r="A200" s="374" t="str">
        <f>A2</f>
        <v>តារាងបើកប្រាក់ឈ្នួលប្រចាំខែ វិច្ឆិកា ឆ្នាំ ២០២៣(លើកទី2​)</v>
      </c>
      <c r="B200" s="174"/>
      <c r="C200" s="174"/>
      <c r="D200" s="175"/>
      <c r="E200" s="174"/>
      <c r="F200" s="170"/>
      <c r="G200" s="174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74"/>
      <c r="S200" s="174"/>
      <c r="T200" s="174"/>
      <c r="U200" s="174"/>
      <c r="V200" s="174"/>
      <c r="W200" s="174"/>
      <c r="X200" s="174"/>
      <c r="Y200" s="174"/>
      <c r="Z200" s="174"/>
      <c r="AA200" s="174"/>
      <c r="AB200" s="174"/>
      <c r="AC200" s="174"/>
      <c r="AD200" s="174"/>
      <c r="AE200" s="174"/>
      <c r="AF200" s="174"/>
      <c r="AG200" s="174"/>
      <c r="AH200" s="174"/>
      <c r="AI200" s="174"/>
      <c r="AJ200" s="174"/>
      <c r="AK200" s="174"/>
      <c r="AL200" s="273"/>
      <c r="AN200"/>
      <c r="AO200"/>
      <c r="AP200" s="49"/>
      <c r="AQ200" s="50"/>
      <c r="AR200" s="51"/>
      <c r="AS200" s="89"/>
      <c r="AT200" s="89"/>
      <c r="AU200" s="89"/>
      <c r="AV200" s="89"/>
      <c r="AW200" s="89"/>
      <c r="AX200" s="89"/>
      <c r="AY200" s="89"/>
      <c r="AZ200" s="89"/>
      <c r="BA200" s="89"/>
      <c r="BB200" s="30"/>
      <c r="BD200"/>
      <c r="BF200" s="48"/>
      <c r="BJ200" s="372"/>
      <c r="BO200"/>
      <c r="BQ200"/>
    </row>
    <row r="201" spans="1:74" s="4" customFormat="1" ht="30" hidden="1" customHeight="1">
      <c r="A201" s="375" t="str">
        <f>A3</f>
        <v>LIST OF SALARIES AND ALLOWANCES  (November/  2023)</v>
      </c>
      <c r="B201" s="56"/>
      <c r="C201" s="56"/>
      <c r="D201" s="169"/>
      <c r="E201" s="56"/>
      <c r="F201" s="170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274"/>
      <c r="AM201" s="2"/>
      <c r="AN201"/>
      <c r="AO201"/>
      <c r="AP201" s="49"/>
      <c r="AQ201" s="50"/>
      <c r="AR201" s="51"/>
      <c r="AS201" s="89"/>
      <c r="AT201" s="89"/>
      <c r="AU201" s="89"/>
      <c r="AV201" s="89"/>
      <c r="AW201" s="89"/>
      <c r="AX201" s="89"/>
      <c r="AY201" s="89"/>
      <c r="AZ201" s="89"/>
      <c r="BA201" s="89"/>
      <c r="BB201" s="30"/>
      <c r="BF201" s="552"/>
      <c r="BG201"/>
      <c r="BJ201" s="372"/>
    </row>
    <row r="202" spans="1:74" ht="45" hidden="1" customHeight="1" thickBot="1">
      <c r="A202" s="377" t="str">
        <f>A4</f>
        <v xml:space="preserve">ក្រុមហ៊ុន Fairdon (Cambodia) Limited </v>
      </c>
      <c r="B202" s="158"/>
      <c r="C202" s="158"/>
      <c r="D202" s="91"/>
      <c r="E202" s="171"/>
      <c r="F202" s="182"/>
      <c r="G202" s="104"/>
      <c r="H202" s="104"/>
      <c r="I202" s="104"/>
      <c r="J202" s="104"/>
      <c r="K202" s="104"/>
      <c r="L202" s="104"/>
      <c r="M202" s="275"/>
      <c r="N202" s="275"/>
      <c r="O202" s="275"/>
      <c r="P202" s="275"/>
      <c r="Q202" s="275"/>
      <c r="R202" s="275"/>
      <c r="S202" s="275"/>
      <c r="T202" s="275"/>
      <c r="U202" s="275"/>
      <c r="V202" s="275"/>
      <c r="W202" s="275"/>
      <c r="X202" s="275"/>
      <c r="Y202" s="275"/>
      <c r="Z202" s="275"/>
      <c r="AA202" s="275"/>
      <c r="AB202" s="275"/>
      <c r="AC202" s="275"/>
      <c r="AD202" s="275"/>
      <c r="AE202" s="275"/>
      <c r="AF202" s="275"/>
      <c r="AG202" s="275"/>
      <c r="AH202" s="275"/>
      <c r="AI202" s="62"/>
      <c r="AJ202" s="159"/>
      <c r="AK202" s="62"/>
      <c r="AN202"/>
      <c r="AO202"/>
      <c r="AP202" s="49"/>
      <c r="AQ202" s="50"/>
      <c r="AR202" s="51"/>
      <c r="AS202" s="89"/>
      <c r="AT202" s="89"/>
      <c r="AU202" s="89"/>
      <c r="AV202" s="89"/>
      <c r="AW202" s="89"/>
      <c r="AX202" s="89"/>
      <c r="AY202" s="89"/>
      <c r="AZ202" s="89"/>
      <c r="BA202" s="89"/>
      <c r="BB202" s="30"/>
      <c r="BD202"/>
      <c r="BF202" s="48"/>
      <c r="BJ202" s="372"/>
      <c r="BO202"/>
      <c r="BQ202"/>
    </row>
    <row r="203" spans="1:74" ht="32.450000000000003" hidden="1" customHeight="1" thickBot="1">
      <c r="A203" s="348" t="s">
        <v>564</v>
      </c>
      <c r="B203" s="349" t="s">
        <v>565</v>
      </c>
      <c r="C203" s="353" t="s">
        <v>566</v>
      </c>
      <c r="D203" s="349" t="s">
        <v>567</v>
      </c>
      <c r="E203" s="350" t="s">
        <v>568</v>
      </c>
      <c r="F203" s="350" t="s">
        <v>569</v>
      </c>
      <c r="G203" s="350" t="s">
        <v>570</v>
      </c>
      <c r="H203" s="350" t="s">
        <v>154</v>
      </c>
      <c r="I203" s="351" t="s">
        <v>571</v>
      </c>
      <c r="J203" s="350" t="s">
        <v>563</v>
      </c>
      <c r="K203" s="352" t="s">
        <v>706</v>
      </c>
      <c r="L203" s="352" t="s">
        <v>575</v>
      </c>
      <c r="M203" s="363" t="s">
        <v>574</v>
      </c>
      <c r="N203" s="361"/>
      <c r="O203" s="361"/>
      <c r="P203" s="361"/>
      <c r="Q203" s="361"/>
      <c r="R203" s="361"/>
      <c r="S203" s="361"/>
      <c r="T203" s="361"/>
      <c r="U203" s="361"/>
      <c r="V203" s="361"/>
      <c r="W203" s="361"/>
      <c r="X203" s="361"/>
      <c r="Y203" s="361"/>
      <c r="Z203" s="361"/>
      <c r="AA203" s="361"/>
      <c r="AB203" s="361"/>
      <c r="AC203" s="361"/>
      <c r="AD203" s="361"/>
      <c r="AE203" s="362"/>
      <c r="AF203" s="85" t="s">
        <v>3</v>
      </c>
      <c r="AG203" s="67"/>
      <c r="AH203" s="67"/>
      <c r="AI203" s="67"/>
      <c r="AJ203" s="418" t="s">
        <v>727</v>
      </c>
      <c r="AK203" s="332" t="s">
        <v>572</v>
      </c>
      <c r="AL203" s="25"/>
      <c r="AN203"/>
      <c r="AO203"/>
      <c r="AP203" s="49"/>
      <c r="AQ203" s="50"/>
      <c r="AR203" s="51"/>
      <c r="AS203" s="89"/>
      <c r="AT203" s="89"/>
      <c r="AU203" s="89"/>
      <c r="AV203" s="89"/>
      <c r="AW203" s="89"/>
      <c r="AX203" s="89"/>
      <c r="AY203" s="89"/>
      <c r="AZ203" s="89"/>
      <c r="BA203" s="89"/>
      <c r="BB203" s="30"/>
      <c r="BD203"/>
      <c r="BF203" s="48"/>
      <c r="BJ203" s="372"/>
      <c r="BO203"/>
      <c r="BQ203"/>
    </row>
    <row r="204" spans="1:74" ht="32.450000000000003" hidden="1" customHeight="1">
      <c r="A204" s="74"/>
      <c r="B204" s="115"/>
      <c r="C204" s="354"/>
      <c r="D204" s="117"/>
      <c r="E204" s="276"/>
      <c r="F204" s="276"/>
      <c r="G204" s="118"/>
      <c r="H204" s="119"/>
      <c r="I204" s="343" t="s">
        <v>29</v>
      </c>
      <c r="J204" s="330"/>
      <c r="K204" s="176"/>
      <c r="L204" s="176"/>
      <c r="M204" s="437" t="s">
        <v>576</v>
      </c>
      <c r="N204" s="438"/>
      <c r="O204" s="432" t="s">
        <v>751</v>
      </c>
      <c r="P204" s="433"/>
      <c r="Q204" s="446"/>
      <c r="R204" s="488"/>
      <c r="S204" s="437" t="s">
        <v>577</v>
      </c>
      <c r="T204" s="440"/>
      <c r="U204" s="441"/>
      <c r="V204" s="441"/>
      <c r="W204" s="329" t="s">
        <v>578</v>
      </c>
      <c r="X204" s="329" t="s">
        <v>579</v>
      </c>
      <c r="Y204" s="336" t="s">
        <v>580</v>
      </c>
      <c r="Z204" s="86" t="s">
        <v>52</v>
      </c>
      <c r="AA204" s="197" t="s">
        <v>46</v>
      </c>
      <c r="AB204" s="197"/>
      <c r="AC204" s="86" t="s">
        <v>14</v>
      </c>
      <c r="AD204" s="197" t="s">
        <v>367</v>
      </c>
      <c r="AE204" s="68" t="s">
        <v>15</v>
      </c>
      <c r="AF204" s="121" t="s">
        <v>9</v>
      </c>
      <c r="AG204" s="392" t="s">
        <v>707</v>
      </c>
      <c r="AH204" s="332" t="s">
        <v>728</v>
      </c>
      <c r="AI204" s="357" t="s">
        <v>584</v>
      </c>
      <c r="AJ204" s="123" t="s">
        <v>33</v>
      </c>
      <c r="AK204" s="124" t="s">
        <v>34</v>
      </c>
      <c r="AL204" s="26"/>
      <c r="AN204"/>
      <c r="AO204"/>
      <c r="AP204" s="49"/>
      <c r="AQ204" s="50"/>
      <c r="AR204" s="51"/>
      <c r="AS204" s="89"/>
      <c r="AT204" s="89"/>
      <c r="AU204" s="89"/>
      <c r="AV204" s="89"/>
      <c r="AW204" s="89"/>
      <c r="AX204" s="89"/>
      <c r="AY204" s="89"/>
      <c r="AZ204" s="89"/>
      <c r="BA204" s="89"/>
      <c r="BB204" s="30"/>
      <c r="BD204"/>
      <c r="BF204" s="48"/>
      <c r="BJ204" s="372"/>
      <c r="BO204"/>
      <c r="BQ204"/>
    </row>
    <row r="205" spans="1:74" ht="32.450000000000003" hidden="1" customHeight="1">
      <c r="A205" s="74"/>
      <c r="B205" s="115"/>
      <c r="C205" s="116"/>
      <c r="D205" s="117"/>
      <c r="E205" s="276"/>
      <c r="F205" s="276"/>
      <c r="G205" s="118"/>
      <c r="H205" s="277"/>
      <c r="I205" s="331" t="s">
        <v>573</v>
      </c>
      <c r="J205" s="126" t="s">
        <v>38</v>
      </c>
      <c r="K205" s="127" t="s">
        <v>189</v>
      </c>
      <c r="L205" s="127" t="s">
        <v>83</v>
      </c>
      <c r="M205" s="206" t="s">
        <v>35</v>
      </c>
      <c r="N205" s="277" t="s">
        <v>6</v>
      </c>
      <c r="O205" s="428" t="s">
        <v>7</v>
      </c>
      <c r="P205" s="429" t="s">
        <v>7</v>
      </c>
      <c r="Q205" s="431" t="s">
        <v>581</v>
      </c>
      <c r="R205" s="431"/>
      <c r="S205" s="336" t="s">
        <v>582</v>
      </c>
      <c r="T205" s="336" t="s">
        <v>582</v>
      </c>
      <c r="U205" s="331" t="s">
        <v>581</v>
      </c>
      <c r="V205" s="498"/>
      <c r="W205" s="338" t="s">
        <v>81</v>
      </c>
      <c r="X205" s="339" t="s">
        <v>48</v>
      </c>
      <c r="Y205" s="399" t="s">
        <v>526</v>
      </c>
      <c r="Z205" s="340" t="s">
        <v>527</v>
      </c>
      <c r="AA205" s="399" t="s">
        <v>473</v>
      </c>
      <c r="AB205" s="540"/>
      <c r="AC205" s="340" t="s">
        <v>30</v>
      </c>
      <c r="AD205" s="341" t="s">
        <v>665</v>
      </c>
      <c r="AE205" s="342" t="s">
        <v>31</v>
      </c>
      <c r="AF205" s="339" t="s">
        <v>32</v>
      </c>
      <c r="AG205" s="393" t="s">
        <v>708</v>
      </c>
      <c r="AH205" s="340" t="s">
        <v>39</v>
      </c>
      <c r="AI205" s="198" t="s">
        <v>84</v>
      </c>
      <c r="AJ205" s="128"/>
      <c r="AK205" s="129"/>
      <c r="AL205" s="26"/>
      <c r="AN205"/>
      <c r="AO205"/>
      <c r="AP205" s="49"/>
      <c r="AQ205" s="50"/>
      <c r="AR205" s="51"/>
      <c r="AS205" s="89"/>
      <c r="AT205" s="89"/>
      <c r="AU205" s="89"/>
      <c r="AV205" s="89"/>
      <c r="AW205" s="89"/>
      <c r="AX205" s="89"/>
      <c r="AY205" s="89"/>
      <c r="AZ205" s="89"/>
      <c r="BA205" s="89"/>
      <c r="BB205" s="30"/>
      <c r="BD205"/>
      <c r="BF205" s="48"/>
      <c r="BJ205" s="372"/>
      <c r="BO205"/>
      <c r="BQ205"/>
    </row>
    <row r="206" spans="1:74" ht="28.5" hidden="1" customHeight="1" thickBot="1">
      <c r="A206" s="74"/>
      <c r="B206" s="115"/>
      <c r="C206" s="116"/>
      <c r="D206" s="117"/>
      <c r="E206" s="276"/>
      <c r="F206" s="130"/>
      <c r="G206" s="118"/>
      <c r="H206" s="276"/>
      <c r="I206" s="131"/>
      <c r="J206" s="126"/>
      <c r="K206" s="127"/>
      <c r="L206" s="127"/>
      <c r="M206" s="207"/>
      <c r="N206" s="276"/>
      <c r="O206" s="209"/>
      <c r="P206" s="209"/>
      <c r="Q206" s="276"/>
      <c r="R206" s="276"/>
      <c r="S206" s="430"/>
      <c r="T206" s="430"/>
      <c r="U206" s="276"/>
      <c r="V206" s="499"/>
      <c r="W206" s="70"/>
      <c r="X206" s="87"/>
      <c r="Y206" s="278"/>
      <c r="Z206" s="278"/>
      <c r="AA206" s="198" t="s">
        <v>47</v>
      </c>
      <c r="AB206" s="211"/>
      <c r="AC206" s="278"/>
      <c r="AD206" s="229"/>
      <c r="AE206" s="129"/>
      <c r="AF206" s="87"/>
      <c r="AG206" s="400"/>
      <c r="AH206" s="278"/>
      <c r="AI206" s="211"/>
      <c r="AJ206" s="128"/>
      <c r="AK206" s="129"/>
      <c r="AL206" s="26"/>
      <c r="AN206"/>
      <c r="AO206"/>
      <c r="AP206" s="49"/>
      <c r="AQ206" s="50"/>
      <c r="AR206" s="51"/>
      <c r="AS206" s="89"/>
      <c r="AT206" s="89"/>
      <c r="AU206" s="89"/>
      <c r="AV206" s="89"/>
      <c r="AW206" s="89"/>
      <c r="AX206" s="89"/>
      <c r="AY206" s="89"/>
      <c r="AZ206" s="89"/>
      <c r="BA206" s="89"/>
      <c r="BB206" s="30"/>
      <c r="BD206"/>
      <c r="BF206" s="48"/>
      <c r="BJ206" s="372"/>
      <c r="BO206"/>
      <c r="BQ206"/>
    </row>
    <row r="207" spans="1:74" s="17" customFormat="1" ht="24.75" hidden="1" customHeight="1" thickBot="1">
      <c r="A207" s="333" t="s">
        <v>24</v>
      </c>
      <c r="B207" s="133" t="s">
        <v>25</v>
      </c>
      <c r="C207" s="334" t="s">
        <v>68</v>
      </c>
      <c r="D207" s="134" t="s">
        <v>26</v>
      </c>
      <c r="E207" s="335" t="s">
        <v>27</v>
      </c>
      <c r="F207" s="136" t="s">
        <v>36</v>
      </c>
      <c r="G207" s="137" t="s">
        <v>37</v>
      </c>
      <c r="H207" s="138" t="s">
        <v>528</v>
      </c>
      <c r="I207" s="139" t="s">
        <v>1</v>
      </c>
      <c r="J207" s="126"/>
      <c r="K207" s="127"/>
      <c r="L207" s="127"/>
      <c r="M207" s="208" t="s">
        <v>5</v>
      </c>
      <c r="N207" s="77" t="s">
        <v>82</v>
      </c>
      <c r="O207" s="426" t="s">
        <v>749</v>
      </c>
      <c r="P207" s="426" t="s">
        <v>750</v>
      </c>
      <c r="Q207" s="337" t="s">
        <v>10</v>
      </c>
      <c r="R207" s="337"/>
      <c r="S207" s="425" t="s">
        <v>747</v>
      </c>
      <c r="T207" s="425" t="s">
        <v>748</v>
      </c>
      <c r="U207" s="337" t="s">
        <v>13</v>
      </c>
      <c r="V207" s="500"/>
      <c r="W207" s="70"/>
      <c r="X207" s="87"/>
      <c r="Y207" s="278"/>
      <c r="Z207" s="278"/>
      <c r="AA207" s="228" t="s">
        <v>404</v>
      </c>
      <c r="AB207" s="228"/>
      <c r="AC207" s="278"/>
      <c r="AD207" s="115"/>
      <c r="AE207" s="129"/>
      <c r="AF207" s="87"/>
      <c r="AG207" s="400"/>
      <c r="AH207" s="278"/>
      <c r="AI207" s="211"/>
      <c r="AJ207" s="128"/>
      <c r="AK207" s="129"/>
      <c r="AL207" s="26"/>
      <c r="AM207" s="2"/>
      <c r="AN207"/>
      <c r="AO207"/>
      <c r="AP207" s="49"/>
      <c r="AQ207" s="50"/>
      <c r="AR207" s="51"/>
      <c r="AS207" s="89"/>
      <c r="AT207" s="89"/>
      <c r="AU207" s="89"/>
      <c r="AV207" s="89"/>
      <c r="AW207" s="89"/>
      <c r="AX207" s="89"/>
      <c r="AY207" s="89"/>
      <c r="AZ207" s="89"/>
      <c r="BA207" s="89"/>
      <c r="BB207" s="30"/>
      <c r="BF207" s="553"/>
      <c r="BG207"/>
      <c r="BJ207" s="372"/>
    </row>
    <row r="208" spans="1:74" s="17" customFormat="1" ht="18.75" hidden="1" customHeight="1" thickBot="1">
      <c r="A208" s="140"/>
      <c r="B208" s="141"/>
      <c r="C208" s="142"/>
      <c r="D208" s="143"/>
      <c r="E208" s="181"/>
      <c r="F208" s="144" t="s">
        <v>28</v>
      </c>
      <c r="G208" s="145"/>
      <c r="H208" s="146"/>
      <c r="I208" s="147"/>
      <c r="J208" s="148"/>
      <c r="K208" s="149"/>
      <c r="L208" s="149"/>
      <c r="M208" s="78"/>
      <c r="N208" s="79"/>
      <c r="O208" s="427"/>
      <c r="P208" s="210"/>
      <c r="Q208" s="279"/>
      <c r="R208" s="279"/>
      <c r="S208" s="212"/>
      <c r="T208" s="212"/>
      <c r="U208" s="279"/>
      <c r="V208" s="501"/>
      <c r="W208" s="71"/>
      <c r="X208" s="88"/>
      <c r="Y208" s="279"/>
      <c r="Z208" s="279"/>
      <c r="AA208" s="279"/>
      <c r="AB208" s="279"/>
      <c r="AC208" s="279"/>
      <c r="AD208" s="279"/>
      <c r="AE208" s="150"/>
      <c r="AF208" s="88"/>
      <c r="AG208" s="401"/>
      <c r="AH208" s="279"/>
      <c r="AI208" s="212"/>
      <c r="AJ208" s="151"/>
      <c r="AK208" s="150"/>
      <c r="AL208" s="26"/>
      <c r="AM208" s="2"/>
      <c r="AN208"/>
      <c r="AO208"/>
      <c r="AP208" s="49"/>
      <c r="AQ208" s="50"/>
      <c r="AR208" s="51"/>
      <c r="AS208" s="89"/>
      <c r="AT208" s="89"/>
      <c r="AU208" s="89"/>
      <c r="AV208" s="89"/>
      <c r="AW208" s="89"/>
      <c r="AX208" s="89"/>
      <c r="AY208" s="89"/>
      <c r="AZ208" s="89"/>
      <c r="BA208" s="89"/>
      <c r="BB208" s="30"/>
      <c r="BF208" s="553"/>
      <c r="BG208"/>
      <c r="BJ208" s="372"/>
    </row>
    <row r="209" spans="1:74" s="17" customFormat="1" ht="30" hidden="1" customHeight="1">
      <c r="A209" s="292">
        <v>1</v>
      </c>
      <c r="B209" s="294">
        <v>2</v>
      </c>
      <c r="C209" s="294">
        <v>3</v>
      </c>
      <c r="D209" s="294">
        <v>4</v>
      </c>
      <c r="E209" s="294">
        <v>5</v>
      </c>
      <c r="F209" s="294">
        <v>6</v>
      </c>
      <c r="G209" s="294">
        <v>7</v>
      </c>
      <c r="H209" s="294">
        <v>8</v>
      </c>
      <c r="I209" s="294">
        <v>9</v>
      </c>
      <c r="J209" s="294">
        <v>10</v>
      </c>
      <c r="K209" s="294">
        <v>11</v>
      </c>
      <c r="L209" s="294">
        <v>12</v>
      </c>
      <c r="M209" s="294">
        <v>13</v>
      </c>
      <c r="N209" s="294">
        <v>14</v>
      </c>
      <c r="O209" s="294">
        <v>15</v>
      </c>
      <c r="P209" s="294"/>
      <c r="Q209" s="294">
        <v>16</v>
      </c>
      <c r="R209" s="294"/>
      <c r="S209" s="294">
        <v>17</v>
      </c>
      <c r="T209" s="294"/>
      <c r="U209" s="294">
        <v>18</v>
      </c>
      <c r="V209" s="294"/>
      <c r="W209" s="294">
        <v>19</v>
      </c>
      <c r="X209" s="294">
        <v>20</v>
      </c>
      <c r="Y209" s="294">
        <v>21</v>
      </c>
      <c r="Z209" s="294">
        <v>22</v>
      </c>
      <c r="AA209" s="294">
        <v>23</v>
      </c>
      <c r="AB209" s="294"/>
      <c r="AC209" s="294">
        <v>24</v>
      </c>
      <c r="AD209" s="294">
        <v>25</v>
      </c>
      <c r="AE209" s="294">
        <v>26</v>
      </c>
      <c r="AF209" s="294">
        <v>27</v>
      </c>
      <c r="AG209" s="294"/>
      <c r="AH209" s="294">
        <v>28</v>
      </c>
      <c r="AI209" s="294">
        <v>29</v>
      </c>
      <c r="AJ209" s="294">
        <v>31</v>
      </c>
      <c r="AK209" s="294">
        <v>32</v>
      </c>
      <c r="AL209" s="27"/>
      <c r="AM209" s="2"/>
      <c r="AN209"/>
      <c r="AO209"/>
      <c r="AP209" s="52"/>
      <c r="AQ209" s="53"/>
      <c r="AR209" s="54"/>
      <c r="AS209" s="281"/>
      <c r="AT209" s="281"/>
      <c r="AU209" s="281"/>
      <c r="AV209" s="281"/>
      <c r="AW209" s="281"/>
      <c r="AX209" s="281"/>
      <c r="AY209" s="281"/>
      <c r="AZ209" s="281"/>
      <c r="BA209" s="281"/>
      <c r="BB209" s="30"/>
      <c r="BF209" s="553"/>
      <c r="BG209"/>
      <c r="BJ209" s="372"/>
    </row>
    <row r="210" spans="1:74" s="1" customFormat="1" ht="113.25" customHeight="1">
      <c r="A210" s="512">
        <v>19</v>
      </c>
      <c r="B210" s="65" t="s">
        <v>450</v>
      </c>
      <c r="C210" s="60" t="s">
        <v>71</v>
      </c>
      <c r="D210" s="378" t="s">
        <v>451</v>
      </c>
      <c r="E210" s="378" t="s">
        <v>585</v>
      </c>
      <c r="F210" s="382">
        <v>44505</v>
      </c>
      <c r="G210" s="378" t="s">
        <v>667</v>
      </c>
      <c r="H210" s="65" t="s">
        <v>181</v>
      </c>
      <c r="I210" s="521"/>
      <c r="J210" s="90">
        <v>200</v>
      </c>
      <c r="K210" s="241">
        <v>0</v>
      </c>
      <c r="L210" s="403">
        <v>0</v>
      </c>
      <c r="M210" s="396">
        <v>24</v>
      </c>
      <c r="N210" s="396">
        <v>2</v>
      </c>
      <c r="O210" s="396">
        <v>36</v>
      </c>
      <c r="P210" s="396">
        <v>12</v>
      </c>
      <c r="Q210" s="264"/>
      <c r="R210" s="264"/>
      <c r="S210" s="404">
        <v>51.92307692307692</v>
      </c>
      <c r="T210" s="404">
        <v>23.076923076923077</v>
      </c>
      <c r="U210" s="265">
        <v>0</v>
      </c>
      <c r="V210" s="265">
        <v>0</v>
      </c>
      <c r="W210" s="266">
        <v>18</v>
      </c>
      <c r="X210" s="405">
        <v>10</v>
      </c>
      <c r="Y210" s="406">
        <v>3</v>
      </c>
      <c r="Z210" s="272">
        <v>7</v>
      </c>
      <c r="AA210" s="272">
        <v>28.82307692307694</v>
      </c>
      <c r="AB210" s="272"/>
      <c r="AC210" s="267">
        <v>0</v>
      </c>
      <c r="AD210" s="267">
        <v>0</v>
      </c>
      <c r="AE210" s="266">
        <v>341.82307692307694</v>
      </c>
      <c r="AF210" s="407">
        <v>0</v>
      </c>
      <c r="AG210" s="408">
        <v>5.76</v>
      </c>
      <c r="AH210" s="409">
        <v>0</v>
      </c>
      <c r="AI210" s="462">
        <v>157.19230769230768</v>
      </c>
      <c r="AJ210" s="410">
        <v>178.87076923076927</v>
      </c>
      <c r="AK210" s="268"/>
      <c r="AL210" s="290">
        <v>0</v>
      </c>
      <c r="AM210" s="463">
        <v>0</v>
      </c>
      <c r="AN210" s="463">
        <v>2</v>
      </c>
      <c r="AO210" s="463">
        <v>0</v>
      </c>
      <c r="AP210" s="36" t="s">
        <v>450</v>
      </c>
      <c r="AQ210" s="66">
        <v>178</v>
      </c>
      <c r="AR210" s="37">
        <v>3600</v>
      </c>
      <c r="AS210" s="315">
        <v>1</v>
      </c>
      <c r="AT210" s="315">
        <v>1</v>
      </c>
      <c r="AU210" s="315">
        <v>1</v>
      </c>
      <c r="AV210" s="315">
        <v>0</v>
      </c>
      <c r="AW210" s="315">
        <v>1</v>
      </c>
      <c r="AX210" s="315">
        <v>3</v>
      </c>
      <c r="AY210" s="316">
        <v>3</v>
      </c>
      <c r="AZ210" s="316">
        <v>1</v>
      </c>
      <c r="BA210" s="316">
        <v>1</v>
      </c>
      <c r="BB210" s="30" t="s">
        <v>1017</v>
      </c>
      <c r="BC210" s="30">
        <v>28.82307692307694</v>
      </c>
      <c r="BD210" s="327">
        <v>0</v>
      </c>
      <c r="BE210" t="s">
        <v>99</v>
      </c>
      <c r="BF210" s="48">
        <v>0</v>
      </c>
      <c r="BG210" s="48">
        <v>0</v>
      </c>
      <c r="BH210" s="511"/>
      <c r="BI210" s="48"/>
      <c r="BJ210" s="372"/>
      <c r="BK210" s="63"/>
      <c r="BL210" s="81">
        <f t="shared" ref="BL210:BL222" si="89">M210+AL210+AM210+AN210</f>
        <v>26</v>
      </c>
      <c r="BM210" s="30">
        <f t="shared" ref="BM210:BM222" si="90">BL210+AO210</f>
        <v>26</v>
      </c>
      <c r="BN210" s="230"/>
      <c r="BO210" s="193">
        <f t="shared" ref="BO210:BO222" si="91">AJ210+AI210+AG210+AH210</f>
        <v>341.82307692307694</v>
      </c>
      <c r="BP210" s="193">
        <v>264.95340266620406</v>
      </c>
      <c r="BQ210" s="193"/>
      <c r="BR210" s="30"/>
      <c r="BS210" s="33">
        <f t="shared" ref="BS210:BS222" si="92">BO210-W210-Z210-AA210</f>
        <v>288</v>
      </c>
      <c r="BT210" s="226" t="e">
        <f t="shared" ref="BT210:BT222" si="93">INT(YEARFRAC(F210,$BU$11))</f>
        <v>#REF!</v>
      </c>
      <c r="BV210" s="365"/>
    </row>
    <row r="211" spans="1:74" s="1" customFormat="1" ht="113.25" customHeight="1">
      <c r="A211" s="512">
        <f t="shared" ref="A211:A222" si="94">A210+1</f>
        <v>20</v>
      </c>
      <c r="B211" s="65" t="s">
        <v>475</v>
      </c>
      <c r="C211" s="60" t="s">
        <v>71</v>
      </c>
      <c r="D211" s="378" t="s">
        <v>205</v>
      </c>
      <c r="E211" s="378" t="s">
        <v>585</v>
      </c>
      <c r="F211" s="382">
        <v>44538</v>
      </c>
      <c r="G211" s="378" t="s">
        <v>667</v>
      </c>
      <c r="H211" s="65" t="s">
        <v>181</v>
      </c>
      <c r="I211" s="521"/>
      <c r="J211" s="90">
        <v>200</v>
      </c>
      <c r="K211" s="241">
        <v>0</v>
      </c>
      <c r="L211" s="403">
        <v>88.252427184466015</v>
      </c>
      <c r="M211" s="396">
        <v>24</v>
      </c>
      <c r="N211" s="396">
        <v>2</v>
      </c>
      <c r="O211" s="396">
        <v>36</v>
      </c>
      <c r="P211" s="396">
        <v>6</v>
      </c>
      <c r="Q211" s="264"/>
      <c r="R211" s="264"/>
      <c r="S211" s="404">
        <v>51.92307692307692</v>
      </c>
      <c r="T211" s="404">
        <v>11.538461538461538</v>
      </c>
      <c r="U211" s="265">
        <v>0</v>
      </c>
      <c r="V211" s="265">
        <v>0</v>
      </c>
      <c r="W211" s="266">
        <v>13.5</v>
      </c>
      <c r="X211" s="405">
        <v>10</v>
      </c>
      <c r="Y211" s="406">
        <v>2</v>
      </c>
      <c r="Z211" s="272">
        <v>7</v>
      </c>
      <c r="AA211" s="272">
        <v>0</v>
      </c>
      <c r="AB211" s="272"/>
      <c r="AC211" s="267">
        <v>0</v>
      </c>
      <c r="AD211" s="267">
        <v>0</v>
      </c>
      <c r="AE211" s="266">
        <v>384.21396564600445</v>
      </c>
      <c r="AF211" s="407">
        <v>0</v>
      </c>
      <c r="AG211" s="408">
        <v>5.8181818181818183</v>
      </c>
      <c r="AH211" s="409">
        <v>0</v>
      </c>
      <c r="AI211" s="462">
        <v>146.5</v>
      </c>
      <c r="AJ211" s="410">
        <v>231.89578382782264</v>
      </c>
      <c r="AK211" s="268"/>
      <c r="AL211" s="290">
        <v>0</v>
      </c>
      <c r="AM211" s="463">
        <v>0</v>
      </c>
      <c r="AN211" s="463">
        <v>2</v>
      </c>
      <c r="AO211" s="463">
        <v>0</v>
      </c>
      <c r="AP211" s="36" t="s">
        <v>475</v>
      </c>
      <c r="AQ211" s="66">
        <v>231</v>
      </c>
      <c r="AR211" s="37">
        <v>3700</v>
      </c>
      <c r="AS211" s="315">
        <v>2</v>
      </c>
      <c r="AT211" s="315">
        <v>0</v>
      </c>
      <c r="AU211" s="315">
        <v>1</v>
      </c>
      <c r="AV211" s="315">
        <v>1</v>
      </c>
      <c r="AW211" s="315">
        <v>0</v>
      </c>
      <c r="AX211" s="315">
        <v>1</v>
      </c>
      <c r="AY211" s="316">
        <v>3</v>
      </c>
      <c r="AZ211" s="316">
        <v>1</v>
      </c>
      <c r="BA211" s="316">
        <v>2</v>
      </c>
      <c r="BB211" s="30" t="s">
        <v>1018</v>
      </c>
      <c r="BC211" s="30">
        <v>0</v>
      </c>
      <c r="BD211" s="327"/>
      <c r="BE211" t="s">
        <v>99</v>
      </c>
      <c r="BF211" s="48">
        <v>0</v>
      </c>
      <c r="BG211" s="48">
        <v>88.252427184466015</v>
      </c>
      <c r="BH211" s="511"/>
      <c r="BI211" s="48"/>
      <c r="BJ211" s="372"/>
      <c r="BK211" s="63"/>
      <c r="BL211" s="81">
        <f t="shared" si="89"/>
        <v>26</v>
      </c>
      <c r="BM211" s="30">
        <f t="shared" si="90"/>
        <v>26</v>
      </c>
      <c r="BN211" s="230"/>
      <c r="BO211" s="193">
        <f t="shared" si="91"/>
        <v>384.21396564600445</v>
      </c>
      <c r="BP211" s="193">
        <v>325.06121987641836</v>
      </c>
      <c r="BQ211" s="193"/>
      <c r="BR211" s="30"/>
      <c r="BS211" s="33">
        <f t="shared" si="92"/>
        <v>363.71396564600445</v>
      </c>
      <c r="BT211" s="226" t="e">
        <f t="shared" si="93"/>
        <v>#REF!</v>
      </c>
      <c r="BV211" s="365"/>
    </row>
    <row r="212" spans="1:74" s="1" customFormat="1" ht="113.25" customHeight="1">
      <c r="A212" s="512">
        <f t="shared" si="94"/>
        <v>21</v>
      </c>
      <c r="B212" s="65" t="s">
        <v>498</v>
      </c>
      <c r="C212" s="60" t="s">
        <v>71</v>
      </c>
      <c r="D212" s="378" t="s">
        <v>289</v>
      </c>
      <c r="E212" s="378" t="s">
        <v>585</v>
      </c>
      <c r="F212" s="382">
        <v>44587</v>
      </c>
      <c r="G212" s="378" t="s">
        <v>667</v>
      </c>
      <c r="H212" s="65" t="s">
        <v>181</v>
      </c>
      <c r="I212" s="521"/>
      <c r="J212" s="90">
        <v>200</v>
      </c>
      <c r="K212" s="241">
        <v>0</v>
      </c>
      <c r="L212" s="403">
        <v>57.544715447154474</v>
      </c>
      <c r="M212" s="396">
        <v>23</v>
      </c>
      <c r="N212" s="396">
        <v>3</v>
      </c>
      <c r="O212" s="396">
        <v>36</v>
      </c>
      <c r="P212" s="396">
        <v>16</v>
      </c>
      <c r="Q212" s="264"/>
      <c r="R212" s="264"/>
      <c r="S212" s="404">
        <v>51.92307692307692</v>
      </c>
      <c r="T212" s="404">
        <v>30.76923076923077</v>
      </c>
      <c r="U212" s="265">
        <v>0</v>
      </c>
      <c r="V212" s="265">
        <v>0</v>
      </c>
      <c r="W212" s="266">
        <v>21</v>
      </c>
      <c r="X212" s="405">
        <v>10</v>
      </c>
      <c r="Y212" s="406">
        <v>2</v>
      </c>
      <c r="Z212" s="272">
        <v>7</v>
      </c>
      <c r="AA212" s="272">
        <v>32.719543464665378</v>
      </c>
      <c r="AB212" s="272"/>
      <c r="AC212" s="267">
        <v>0</v>
      </c>
      <c r="AD212" s="267">
        <v>0</v>
      </c>
      <c r="AE212" s="266">
        <v>412.95656660412754</v>
      </c>
      <c r="AF212" s="407">
        <v>0</v>
      </c>
      <c r="AG212" s="408">
        <v>5.8181818181818183</v>
      </c>
      <c r="AH212" s="409">
        <v>0</v>
      </c>
      <c r="AI212" s="462">
        <v>171.26923076923077</v>
      </c>
      <c r="AJ212" s="410">
        <v>235.86915401671496</v>
      </c>
      <c r="AK212" s="268"/>
      <c r="AL212" s="290">
        <v>1</v>
      </c>
      <c r="AM212" s="463">
        <v>0</v>
      </c>
      <c r="AN212" s="463">
        <v>2</v>
      </c>
      <c r="AO212" s="463">
        <v>0</v>
      </c>
      <c r="AP212" s="36" t="s">
        <v>498</v>
      </c>
      <c r="AQ212" s="66">
        <v>235</v>
      </c>
      <c r="AR212" s="37">
        <v>3600</v>
      </c>
      <c r="AS212" s="315">
        <v>2</v>
      </c>
      <c r="AT212" s="315">
        <v>0</v>
      </c>
      <c r="AU212" s="315">
        <v>1</v>
      </c>
      <c r="AV212" s="315">
        <v>1</v>
      </c>
      <c r="AW212" s="315">
        <v>1</v>
      </c>
      <c r="AX212" s="315">
        <v>0</v>
      </c>
      <c r="AY212" s="316">
        <v>3</v>
      </c>
      <c r="AZ212" s="316">
        <v>1</v>
      </c>
      <c r="BA212" s="316">
        <v>1</v>
      </c>
      <c r="BB212" s="30" t="s">
        <v>1019</v>
      </c>
      <c r="BC212" s="30">
        <v>32.719543464665378</v>
      </c>
      <c r="BD212" s="327">
        <v>0</v>
      </c>
      <c r="BE212" t="s">
        <v>99</v>
      </c>
      <c r="BF212" s="48">
        <v>0</v>
      </c>
      <c r="BG212" s="48">
        <v>57.544715447154474</v>
      </c>
      <c r="BH212" s="511"/>
      <c r="BI212" s="48"/>
      <c r="BJ212" s="372"/>
      <c r="BK212" s="63"/>
      <c r="BL212" s="81">
        <f t="shared" si="89"/>
        <v>26</v>
      </c>
      <c r="BM212" s="30">
        <f t="shared" si="90"/>
        <v>26</v>
      </c>
      <c r="BN212" s="230"/>
      <c r="BO212" s="193">
        <f t="shared" si="91"/>
        <v>412.95656660412754</v>
      </c>
      <c r="BP212" s="193">
        <v>308.98705471170052</v>
      </c>
      <c r="BQ212" s="193"/>
      <c r="BR212" s="30"/>
      <c r="BS212" s="33">
        <f t="shared" si="92"/>
        <v>352.23702313946217</v>
      </c>
      <c r="BT212" s="226" t="e">
        <f t="shared" si="93"/>
        <v>#REF!</v>
      </c>
      <c r="BV212" s="365"/>
    </row>
    <row r="213" spans="1:74" s="47" customFormat="1" ht="113.25" customHeight="1">
      <c r="A213" s="512">
        <f t="shared" si="94"/>
        <v>22</v>
      </c>
      <c r="B213" s="65" t="s">
        <v>601</v>
      </c>
      <c r="C213" s="60" t="s">
        <v>71</v>
      </c>
      <c r="D213" s="378" t="s">
        <v>631</v>
      </c>
      <c r="E213" s="378" t="s">
        <v>585</v>
      </c>
      <c r="F213" s="382">
        <v>44705</v>
      </c>
      <c r="G213" s="378" t="s">
        <v>667</v>
      </c>
      <c r="H213" s="65" t="s">
        <v>181</v>
      </c>
      <c r="I213" s="521"/>
      <c r="J213" s="90">
        <v>200</v>
      </c>
      <c r="K213" s="241">
        <v>0</v>
      </c>
      <c r="L213" s="403">
        <v>28.923973117338907</v>
      </c>
      <c r="M213" s="396">
        <v>23</v>
      </c>
      <c r="N213" s="396">
        <v>3</v>
      </c>
      <c r="O213" s="396">
        <v>38</v>
      </c>
      <c r="P213" s="396">
        <v>12</v>
      </c>
      <c r="Q213" s="264"/>
      <c r="R213" s="264"/>
      <c r="S213" s="404">
        <v>54.807692307692307</v>
      </c>
      <c r="T213" s="404">
        <v>23.076923076923077</v>
      </c>
      <c r="U213" s="265">
        <v>0</v>
      </c>
      <c r="V213" s="265">
        <v>0</v>
      </c>
      <c r="W213" s="266">
        <v>18.5</v>
      </c>
      <c r="X213" s="405">
        <v>10</v>
      </c>
      <c r="Y213" s="406">
        <v>2</v>
      </c>
      <c r="Z213" s="272">
        <v>7</v>
      </c>
      <c r="AA213" s="272">
        <v>30.873121732789997</v>
      </c>
      <c r="AB213" s="272"/>
      <c r="AC213" s="267">
        <v>0</v>
      </c>
      <c r="AD213" s="267">
        <v>0</v>
      </c>
      <c r="AE213" s="266">
        <v>375.18171023474434</v>
      </c>
      <c r="AF213" s="407">
        <v>0</v>
      </c>
      <c r="AG213" s="408">
        <v>5.8181818181818183</v>
      </c>
      <c r="AH213" s="409">
        <v>0</v>
      </c>
      <c r="AI213" s="462">
        <v>160.57692307692309</v>
      </c>
      <c r="AJ213" s="410">
        <v>208.78660533963944</v>
      </c>
      <c r="AK213" s="268"/>
      <c r="AL213" s="290">
        <v>1</v>
      </c>
      <c r="AM213" s="463">
        <v>0</v>
      </c>
      <c r="AN213" s="463">
        <v>2</v>
      </c>
      <c r="AO213" s="463">
        <v>0</v>
      </c>
      <c r="AP213" s="369" t="s">
        <v>601</v>
      </c>
      <c r="AQ213" s="248">
        <v>208</v>
      </c>
      <c r="AR213" s="370">
        <v>3200</v>
      </c>
      <c r="AS213" s="317">
        <v>2</v>
      </c>
      <c r="AT213" s="317">
        <v>0</v>
      </c>
      <c r="AU213" s="317">
        <v>0</v>
      </c>
      <c r="AV213" s="317">
        <v>0</v>
      </c>
      <c r="AW213" s="317">
        <v>1</v>
      </c>
      <c r="AX213" s="317">
        <v>3</v>
      </c>
      <c r="AY213" s="317">
        <v>3</v>
      </c>
      <c r="AZ213" s="317">
        <v>0</v>
      </c>
      <c r="BA213" s="317">
        <v>2</v>
      </c>
      <c r="BB213" s="46" t="s">
        <v>538</v>
      </c>
      <c r="BC213" s="30">
        <v>30.873121732789997</v>
      </c>
      <c r="BD213" s="327"/>
      <c r="BE213" t="s">
        <v>99</v>
      </c>
      <c r="BF213" s="48">
        <v>0</v>
      </c>
      <c r="BG213" s="48">
        <v>28.923973117338907</v>
      </c>
      <c r="BH213" s="511"/>
      <c r="BI213" s="48"/>
      <c r="BJ213" s="372"/>
      <c r="BK213" s="63"/>
      <c r="BL213" s="81">
        <f t="shared" si="89"/>
        <v>26</v>
      </c>
      <c r="BM213" s="46">
        <f t="shared" si="90"/>
        <v>26</v>
      </c>
      <c r="BN213" s="252"/>
      <c r="BO213" s="193">
        <f t="shared" si="91"/>
        <v>375.18171023474434</v>
      </c>
      <c r="BP213" s="193">
        <v>270.7041217644844</v>
      </c>
      <c r="BQ213" s="193"/>
      <c r="BR213" s="30"/>
      <c r="BS213" s="33">
        <f t="shared" si="92"/>
        <v>318.80858850195432</v>
      </c>
      <c r="BT213" s="226" t="e">
        <f t="shared" si="93"/>
        <v>#REF!</v>
      </c>
      <c r="BV213" s="367"/>
    </row>
    <row r="214" spans="1:74" s="47" customFormat="1" ht="113.25" customHeight="1">
      <c r="A214" s="512">
        <f t="shared" si="94"/>
        <v>23</v>
      </c>
      <c r="B214" s="65" t="s">
        <v>611</v>
      </c>
      <c r="C214" s="60" t="s">
        <v>71</v>
      </c>
      <c r="D214" s="378" t="s">
        <v>244</v>
      </c>
      <c r="E214" s="378" t="s">
        <v>585</v>
      </c>
      <c r="F214" s="382">
        <v>44711</v>
      </c>
      <c r="G214" s="378" t="s">
        <v>667</v>
      </c>
      <c r="H214" s="65" t="s">
        <v>181</v>
      </c>
      <c r="I214" s="521"/>
      <c r="J214" s="90">
        <v>200</v>
      </c>
      <c r="K214" s="241">
        <v>0</v>
      </c>
      <c r="L214" s="403">
        <v>29.217391304347828</v>
      </c>
      <c r="M214" s="396">
        <v>23.5</v>
      </c>
      <c r="N214" s="396">
        <v>2.5</v>
      </c>
      <c r="O214" s="396">
        <v>36</v>
      </c>
      <c r="P214" s="396">
        <v>0</v>
      </c>
      <c r="Q214" s="264"/>
      <c r="R214" s="264"/>
      <c r="S214" s="404">
        <v>51.92307692307692</v>
      </c>
      <c r="T214" s="404">
        <v>0</v>
      </c>
      <c r="U214" s="265">
        <v>0</v>
      </c>
      <c r="V214" s="265">
        <v>0</v>
      </c>
      <c r="W214" s="266">
        <v>9</v>
      </c>
      <c r="X214" s="405">
        <v>10</v>
      </c>
      <c r="Y214" s="406">
        <v>2</v>
      </c>
      <c r="Z214" s="272">
        <v>7</v>
      </c>
      <c r="AA214" s="272">
        <v>29.417804888324923</v>
      </c>
      <c r="AB214" s="272"/>
      <c r="AC214" s="267">
        <v>0</v>
      </c>
      <c r="AD214" s="267">
        <v>0</v>
      </c>
      <c r="AE214" s="266">
        <v>338.55827311574961</v>
      </c>
      <c r="AF214" s="407">
        <v>0</v>
      </c>
      <c r="AG214" s="408">
        <v>5.8181818181818183</v>
      </c>
      <c r="AH214" s="409">
        <v>0</v>
      </c>
      <c r="AI214" s="462">
        <v>130.46153846153845</v>
      </c>
      <c r="AJ214" s="410">
        <v>202.27855283602935</v>
      </c>
      <c r="AK214" s="268"/>
      <c r="AL214" s="290">
        <v>0.5</v>
      </c>
      <c r="AM214" s="463">
        <v>0</v>
      </c>
      <c r="AN214" s="463">
        <v>2</v>
      </c>
      <c r="AO214" s="463">
        <v>0</v>
      </c>
      <c r="AP214" s="369" t="s">
        <v>611</v>
      </c>
      <c r="AQ214" s="248">
        <v>202</v>
      </c>
      <c r="AR214" s="370">
        <v>1100</v>
      </c>
      <c r="AS214" s="317">
        <v>2</v>
      </c>
      <c r="AT214" s="317">
        <v>0</v>
      </c>
      <c r="AU214" s="317">
        <v>0</v>
      </c>
      <c r="AV214" s="317">
        <v>0</v>
      </c>
      <c r="AW214" s="317">
        <v>0</v>
      </c>
      <c r="AX214" s="317">
        <v>2</v>
      </c>
      <c r="AY214" s="317">
        <v>1</v>
      </c>
      <c r="AZ214" s="317">
        <v>0</v>
      </c>
      <c r="BA214" s="317">
        <v>1</v>
      </c>
      <c r="BB214" s="46" t="s">
        <v>538</v>
      </c>
      <c r="BC214" s="30">
        <v>29.417804888324923</v>
      </c>
      <c r="BD214" s="327"/>
      <c r="BE214" t="s">
        <v>99</v>
      </c>
      <c r="BF214" s="48">
        <v>0</v>
      </c>
      <c r="BG214" s="48">
        <v>29.217391304347828</v>
      </c>
      <c r="BH214" s="511"/>
      <c r="BI214" s="48"/>
      <c r="BJ214" s="372"/>
      <c r="BK214" s="63"/>
      <c r="BL214" s="81">
        <f t="shared" ref="BL214:BL221" si="95">M214+AL214+AM214+AN214</f>
        <v>26</v>
      </c>
      <c r="BM214" s="46">
        <f t="shared" ref="BM214:BM221" si="96">BL214+AO214</f>
        <v>26</v>
      </c>
      <c r="BN214" s="252"/>
      <c r="BO214" s="193">
        <f t="shared" si="91"/>
        <v>338.55827311574961</v>
      </c>
      <c r="BP214" s="193">
        <v>285.17892293872205</v>
      </c>
      <c r="BQ214" s="193"/>
      <c r="BR214" s="30"/>
      <c r="BS214" s="33">
        <f t="shared" si="92"/>
        <v>293.14046822742466</v>
      </c>
      <c r="BT214" s="226" t="e">
        <f t="shared" ref="BT214:BT221" si="97">INT(YEARFRAC(F214,$BU$11))</f>
        <v>#REF!</v>
      </c>
      <c r="BV214" s="367"/>
    </row>
    <row r="215" spans="1:74" s="47" customFormat="1" ht="113.25" customHeight="1">
      <c r="A215" s="512">
        <f t="shared" si="94"/>
        <v>24</v>
      </c>
      <c r="B215" s="65" t="s">
        <v>719</v>
      </c>
      <c r="C215" s="60" t="s">
        <v>71</v>
      </c>
      <c r="D215" s="378" t="s">
        <v>724</v>
      </c>
      <c r="E215" s="378" t="s">
        <v>585</v>
      </c>
      <c r="F215" s="382">
        <v>44900</v>
      </c>
      <c r="G215" s="378" t="s">
        <v>667</v>
      </c>
      <c r="H215" s="65" t="s">
        <v>181</v>
      </c>
      <c r="I215" s="521"/>
      <c r="J215" s="90">
        <v>200</v>
      </c>
      <c r="K215" s="241">
        <v>0</v>
      </c>
      <c r="L215" s="403">
        <v>9.4690265486725664</v>
      </c>
      <c r="M215" s="396">
        <v>22.5</v>
      </c>
      <c r="N215" s="396">
        <v>3.5</v>
      </c>
      <c r="O215" s="396">
        <v>34</v>
      </c>
      <c r="P215" s="396">
        <v>0</v>
      </c>
      <c r="Q215" s="264"/>
      <c r="R215" s="264"/>
      <c r="S215" s="404">
        <v>49.03846153846154</v>
      </c>
      <c r="T215" s="404">
        <v>0</v>
      </c>
      <c r="U215" s="265">
        <v>0</v>
      </c>
      <c r="V215" s="265">
        <v>0</v>
      </c>
      <c r="W215" s="266">
        <v>8.5</v>
      </c>
      <c r="X215" s="405">
        <v>4</v>
      </c>
      <c r="Y215" s="406">
        <v>0</v>
      </c>
      <c r="Z215" s="272">
        <v>7</v>
      </c>
      <c r="AA215" s="272">
        <v>0</v>
      </c>
      <c r="AB215" s="272"/>
      <c r="AC215" s="267">
        <v>0</v>
      </c>
      <c r="AD215" s="267">
        <v>0</v>
      </c>
      <c r="AE215" s="266">
        <v>278.00748808713411</v>
      </c>
      <c r="AF215" s="407">
        <v>11.538461538461538</v>
      </c>
      <c r="AG215" s="408">
        <v>5.0193805309734509</v>
      </c>
      <c r="AH215" s="409">
        <v>0</v>
      </c>
      <c r="AI215" s="462">
        <v>123.69230769230768</v>
      </c>
      <c r="AJ215" s="410">
        <v>137.75733832539143</v>
      </c>
      <c r="AK215" s="268"/>
      <c r="AL215" s="290">
        <v>0</v>
      </c>
      <c r="AM215" s="463">
        <v>0</v>
      </c>
      <c r="AN215" s="463">
        <v>2</v>
      </c>
      <c r="AO215" s="463">
        <v>1.5</v>
      </c>
      <c r="AP215" s="369" t="s">
        <v>719</v>
      </c>
      <c r="AQ215" s="248">
        <v>137</v>
      </c>
      <c r="AR215" s="370">
        <v>3100</v>
      </c>
      <c r="AS215" s="317">
        <v>1</v>
      </c>
      <c r="AT215" s="317">
        <v>0</v>
      </c>
      <c r="AU215" s="317">
        <v>1</v>
      </c>
      <c r="AV215" s="317">
        <v>1</v>
      </c>
      <c r="AW215" s="317">
        <v>1</v>
      </c>
      <c r="AX215" s="317">
        <v>2</v>
      </c>
      <c r="AY215" s="317">
        <v>3</v>
      </c>
      <c r="AZ215" s="317">
        <v>0</v>
      </c>
      <c r="BA215" s="317">
        <v>1</v>
      </c>
      <c r="BB215" s="46" t="s">
        <v>538</v>
      </c>
      <c r="BC215" s="30">
        <v>0</v>
      </c>
      <c r="BD215" s="327"/>
      <c r="BE215" t="s">
        <v>99</v>
      </c>
      <c r="BF215" s="48">
        <v>0</v>
      </c>
      <c r="BG215" s="48">
        <v>9.4690265486725664</v>
      </c>
      <c r="BH215" s="511"/>
      <c r="BI215" s="48"/>
      <c r="BJ215" s="372"/>
      <c r="BK215" s="63"/>
      <c r="BL215" s="81">
        <f t="shared" si="95"/>
        <v>24.5</v>
      </c>
      <c r="BM215" s="46">
        <f t="shared" si="96"/>
        <v>26</v>
      </c>
      <c r="BN215" s="252"/>
      <c r="BO215" s="193">
        <f t="shared" ref="BO215:BO221" si="98">AJ215+AI215+AG215+AH215</f>
        <v>266.46902654867262</v>
      </c>
      <c r="BP215" s="193">
        <v>227.64454471228714</v>
      </c>
      <c r="BQ215" s="193"/>
      <c r="BR215" s="30"/>
      <c r="BS215" s="33">
        <f t="shared" si="92"/>
        <v>250.96902654867262</v>
      </c>
      <c r="BT215" s="226" t="e">
        <f t="shared" si="97"/>
        <v>#REF!</v>
      </c>
      <c r="BV215" s="367"/>
    </row>
    <row r="216" spans="1:74" s="47" customFormat="1" ht="113.25" customHeight="1">
      <c r="A216" s="512">
        <f t="shared" si="94"/>
        <v>25</v>
      </c>
      <c r="B216" s="224" t="s">
        <v>738</v>
      </c>
      <c r="C216" s="271" t="s">
        <v>71</v>
      </c>
      <c r="D216" s="379" t="s">
        <v>246</v>
      </c>
      <c r="E216" s="379" t="s">
        <v>585</v>
      </c>
      <c r="F216" s="383">
        <v>44958</v>
      </c>
      <c r="G216" s="379" t="s">
        <v>667</v>
      </c>
      <c r="H216" s="224" t="s">
        <v>181</v>
      </c>
      <c r="I216" s="521"/>
      <c r="J216" s="90">
        <v>200</v>
      </c>
      <c r="K216" s="241">
        <v>0</v>
      </c>
      <c r="L216" s="403">
        <v>59.587873045949785</v>
      </c>
      <c r="M216" s="396">
        <v>24</v>
      </c>
      <c r="N216" s="396">
        <v>2</v>
      </c>
      <c r="O216" s="396">
        <v>40</v>
      </c>
      <c r="P216" s="396">
        <v>0</v>
      </c>
      <c r="Q216" s="264"/>
      <c r="R216" s="264"/>
      <c r="S216" s="404">
        <v>57.692307692307693</v>
      </c>
      <c r="T216" s="404">
        <v>0</v>
      </c>
      <c r="U216" s="265">
        <v>0</v>
      </c>
      <c r="V216" s="265">
        <v>0</v>
      </c>
      <c r="W216" s="266">
        <v>10</v>
      </c>
      <c r="X216" s="405">
        <v>10</v>
      </c>
      <c r="Y216" s="406">
        <v>0</v>
      </c>
      <c r="Z216" s="272">
        <v>7</v>
      </c>
      <c r="AA216" s="272">
        <v>0</v>
      </c>
      <c r="AB216" s="272"/>
      <c r="AC216" s="267">
        <v>0</v>
      </c>
      <c r="AD216" s="267">
        <v>0</v>
      </c>
      <c r="AE216" s="266">
        <v>344.28018073825746</v>
      </c>
      <c r="AF216" s="407">
        <v>0</v>
      </c>
      <c r="AG216" s="408">
        <v>5.8181818181818183</v>
      </c>
      <c r="AH216" s="409">
        <v>0</v>
      </c>
      <c r="AI216" s="462">
        <v>133.84615384615384</v>
      </c>
      <c r="AJ216" s="410">
        <v>204.6158450739218</v>
      </c>
      <c r="AK216" s="268"/>
      <c r="AL216" s="290">
        <v>0</v>
      </c>
      <c r="AM216" s="463">
        <v>0</v>
      </c>
      <c r="AN216" s="463">
        <v>2</v>
      </c>
      <c r="AO216" s="463">
        <v>0</v>
      </c>
      <c r="AP216" s="369" t="s">
        <v>738</v>
      </c>
      <c r="AQ216" s="248">
        <v>204</v>
      </c>
      <c r="AR216" s="370">
        <v>2500</v>
      </c>
      <c r="AS216" s="317">
        <v>2</v>
      </c>
      <c r="AT216" s="317">
        <v>0</v>
      </c>
      <c r="AU216" s="317">
        <v>0</v>
      </c>
      <c r="AV216" s="317">
        <v>0</v>
      </c>
      <c r="AW216" s="317">
        <v>0</v>
      </c>
      <c r="AX216" s="317">
        <v>4</v>
      </c>
      <c r="AY216" s="317">
        <v>2</v>
      </c>
      <c r="AZ216" s="317">
        <v>1</v>
      </c>
      <c r="BA216" s="317">
        <v>0</v>
      </c>
      <c r="BB216" s="46" t="s">
        <v>538</v>
      </c>
      <c r="BC216" s="30">
        <v>0</v>
      </c>
      <c r="BD216" s="327"/>
      <c r="BE216" t="s">
        <v>99</v>
      </c>
      <c r="BF216" s="48">
        <v>0</v>
      </c>
      <c r="BG216" s="48">
        <v>59.587873045949785</v>
      </c>
      <c r="BH216" s="511"/>
      <c r="BI216" s="48"/>
      <c r="BJ216" s="372"/>
      <c r="BK216" s="63"/>
      <c r="BL216" s="81">
        <f t="shared" si="95"/>
        <v>26</v>
      </c>
      <c r="BM216" s="46">
        <f t="shared" si="96"/>
        <v>26</v>
      </c>
      <c r="BN216" s="252"/>
      <c r="BO216" s="193">
        <f t="shared" si="98"/>
        <v>344.28018073825746</v>
      </c>
      <c r="BP216" s="193">
        <v>294.50245991810698</v>
      </c>
      <c r="BQ216" s="193"/>
      <c r="BR216" s="30"/>
      <c r="BS216" s="33">
        <f t="shared" si="92"/>
        <v>327.28018073825746</v>
      </c>
      <c r="BT216" s="226" t="e">
        <f t="shared" si="97"/>
        <v>#REF!</v>
      </c>
      <c r="BV216" s="367"/>
    </row>
    <row r="217" spans="1:74" s="47" customFormat="1" ht="113.25" customHeight="1">
      <c r="A217" s="512">
        <f t="shared" si="94"/>
        <v>26</v>
      </c>
      <c r="B217" s="224" t="s">
        <v>739</v>
      </c>
      <c r="C217" s="271" t="s">
        <v>71</v>
      </c>
      <c r="D217" s="379" t="s">
        <v>245</v>
      </c>
      <c r="E217" s="379" t="s">
        <v>585</v>
      </c>
      <c r="F217" s="383">
        <v>44958</v>
      </c>
      <c r="G217" s="379" t="s">
        <v>667</v>
      </c>
      <c r="H217" s="224" t="s">
        <v>181</v>
      </c>
      <c r="I217" s="521"/>
      <c r="J217" s="90">
        <v>200</v>
      </c>
      <c r="K217" s="241">
        <v>0</v>
      </c>
      <c r="L217" s="403">
        <v>4.7936926253257628</v>
      </c>
      <c r="M217" s="396">
        <v>23</v>
      </c>
      <c r="N217" s="396">
        <v>3</v>
      </c>
      <c r="O217" s="396">
        <v>34</v>
      </c>
      <c r="P217" s="396">
        <v>16</v>
      </c>
      <c r="Q217" s="264"/>
      <c r="R217" s="264"/>
      <c r="S217" s="404">
        <v>49.03846153846154</v>
      </c>
      <c r="T217" s="404">
        <v>30.76923076923077</v>
      </c>
      <c r="U217" s="265">
        <v>0</v>
      </c>
      <c r="V217" s="265">
        <v>0</v>
      </c>
      <c r="W217" s="266">
        <v>20.5</v>
      </c>
      <c r="X217" s="405">
        <v>10</v>
      </c>
      <c r="Y217" s="406">
        <v>0</v>
      </c>
      <c r="Z217" s="272">
        <v>7</v>
      </c>
      <c r="AA217" s="272">
        <v>0</v>
      </c>
      <c r="AB217" s="272"/>
      <c r="AC217" s="267">
        <v>0</v>
      </c>
      <c r="AD217" s="267">
        <v>0</v>
      </c>
      <c r="AE217" s="266">
        <v>322.1013849330181</v>
      </c>
      <c r="AF217" s="407">
        <v>0</v>
      </c>
      <c r="AG217" s="408">
        <v>5.8181818181818183</v>
      </c>
      <c r="AH217" s="409">
        <v>0</v>
      </c>
      <c r="AI217" s="462">
        <v>167.88461538461536</v>
      </c>
      <c r="AJ217" s="410">
        <v>148.39858773022092</v>
      </c>
      <c r="AK217" s="268"/>
      <c r="AL217" s="290">
        <v>1</v>
      </c>
      <c r="AM217" s="463">
        <v>0</v>
      </c>
      <c r="AN217" s="463">
        <v>2</v>
      </c>
      <c r="AO217" s="463">
        <v>0</v>
      </c>
      <c r="AP217" s="369" t="s">
        <v>739</v>
      </c>
      <c r="AQ217" s="248">
        <v>148</v>
      </c>
      <c r="AR217" s="370">
        <v>1600</v>
      </c>
      <c r="AS217" s="317">
        <v>1</v>
      </c>
      <c r="AT217" s="317">
        <v>0</v>
      </c>
      <c r="AU217" s="317">
        <v>2</v>
      </c>
      <c r="AV217" s="317">
        <v>0</v>
      </c>
      <c r="AW217" s="317">
        <v>1</v>
      </c>
      <c r="AX217" s="317">
        <v>3</v>
      </c>
      <c r="AY217" s="317">
        <v>1</v>
      </c>
      <c r="AZ217" s="317">
        <v>1</v>
      </c>
      <c r="BA217" s="317">
        <v>1</v>
      </c>
      <c r="BB217" s="46" t="s">
        <v>538</v>
      </c>
      <c r="BC217" s="30">
        <v>0</v>
      </c>
      <c r="BD217" s="327"/>
      <c r="BE217" t="s">
        <v>99</v>
      </c>
      <c r="BF217" s="48">
        <v>0</v>
      </c>
      <c r="BG217" s="48">
        <v>4.7936926253257628</v>
      </c>
      <c r="BH217" s="511"/>
      <c r="BI217" s="48"/>
      <c r="BJ217" s="372"/>
      <c r="BK217" s="63"/>
      <c r="BL217" s="81">
        <f t="shared" si="95"/>
        <v>26</v>
      </c>
      <c r="BM217" s="46">
        <f t="shared" si="96"/>
        <v>26</v>
      </c>
      <c r="BN217" s="252"/>
      <c r="BO217" s="193">
        <f t="shared" si="98"/>
        <v>322.1013849330181</v>
      </c>
      <c r="BP217" s="193">
        <v>284.60788018835399</v>
      </c>
      <c r="BQ217" s="193"/>
      <c r="BR217" s="30"/>
      <c r="BS217" s="33">
        <f t="shared" si="92"/>
        <v>294.6013849330181</v>
      </c>
      <c r="BT217" s="226" t="e">
        <f t="shared" si="97"/>
        <v>#REF!</v>
      </c>
      <c r="BV217" s="367"/>
    </row>
    <row r="218" spans="1:74" s="47" customFormat="1" ht="113.25" customHeight="1">
      <c r="A218" s="512">
        <f t="shared" si="94"/>
        <v>27</v>
      </c>
      <c r="B218" s="224" t="s">
        <v>745</v>
      </c>
      <c r="C218" s="271" t="s">
        <v>71</v>
      </c>
      <c r="D218" s="379" t="s">
        <v>352</v>
      </c>
      <c r="E218" s="379" t="s">
        <v>585</v>
      </c>
      <c r="F218" s="383">
        <v>44977</v>
      </c>
      <c r="G218" s="379" t="s">
        <v>667</v>
      </c>
      <c r="H218" s="224" t="s">
        <v>181</v>
      </c>
      <c r="I218" s="521"/>
      <c r="J218" s="90">
        <v>200</v>
      </c>
      <c r="K218" s="241">
        <v>0</v>
      </c>
      <c r="L218" s="403">
        <v>13.797316384180791</v>
      </c>
      <c r="M218" s="396">
        <v>22</v>
      </c>
      <c r="N218" s="396">
        <v>4</v>
      </c>
      <c r="O218" s="396">
        <v>36</v>
      </c>
      <c r="P218" s="396">
        <v>12</v>
      </c>
      <c r="Q218" s="264"/>
      <c r="R218" s="264"/>
      <c r="S218" s="404">
        <v>51.92307692307692</v>
      </c>
      <c r="T218" s="404">
        <v>23.076923076923077</v>
      </c>
      <c r="U218" s="265">
        <v>0</v>
      </c>
      <c r="V218" s="265">
        <v>0</v>
      </c>
      <c r="W218" s="266">
        <v>18</v>
      </c>
      <c r="X218" s="405">
        <v>10</v>
      </c>
      <c r="Y218" s="406">
        <v>0</v>
      </c>
      <c r="Z218" s="272">
        <v>7</v>
      </c>
      <c r="AA218" s="272">
        <v>0</v>
      </c>
      <c r="AB218" s="272"/>
      <c r="AC218" s="267">
        <v>0</v>
      </c>
      <c r="AD218" s="267">
        <v>0</v>
      </c>
      <c r="AE218" s="266">
        <v>323.79731638418082</v>
      </c>
      <c r="AF218" s="407">
        <v>0</v>
      </c>
      <c r="AG218" s="408">
        <v>5.8181818181818183</v>
      </c>
      <c r="AH218" s="409">
        <v>0</v>
      </c>
      <c r="AI218" s="462">
        <v>153.80769230769229</v>
      </c>
      <c r="AJ218" s="410">
        <v>164.17144225830671</v>
      </c>
      <c r="AK218" s="268"/>
      <c r="AL218" s="290">
        <v>2</v>
      </c>
      <c r="AM218" s="463">
        <v>0</v>
      </c>
      <c r="AN218" s="463">
        <v>2</v>
      </c>
      <c r="AO218" s="463">
        <v>0</v>
      </c>
      <c r="AP218" s="369" t="s">
        <v>745</v>
      </c>
      <c r="AQ218" s="248">
        <v>164</v>
      </c>
      <c r="AR218" s="370">
        <v>700</v>
      </c>
      <c r="AS218" s="317">
        <v>1</v>
      </c>
      <c r="AT218" s="317">
        <v>1</v>
      </c>
      <c r="AU218" s="317">
        <v>0</v>
      </c>
      <c r="AV218" s="317">
        <v>1</v>
      </c>
      <c r="AW218" s="317">
        <v>0</v>
      </c>
      <c r="AX218" s="317">
        <v>4</v>
      </c>
      <c r="AY218" s="317">
        <v>0</v>
      </c>
      <c r="AZ218" s="317">
        <v>1</v>
      </c>
      <c r="BA218" s="317">
        <v>2</v>
      </c>
      <c r="BB218" s="46" t="s">
        <v>538</v>
      </c>
      <c r="BC218" s="30">
        <v>0</v>
      </c>
      <c r="BD218" s="327"/>
      <c r="BE218" t="s">
        <v>99</v>
      </c>
      <c r="BF218" s="48">
        <v>0</v>
      </c>
      <c r="BG218" s="48">
        <v>13.797316384180791</v>
      </c>
      <c r="BH218" s="511"/>
      <c r="BI218" s="48"/>
      <c r="BJ218" s="372"/>
      <c r="BK218" s="63"/>
      <c r="BL218" s="81">
        <f t="shared" si="95"/>
        <v>26</v>
      </c>
      <c r="BM218" s="46">
        <f t="shared" si="96"/>
        <v>26</v>
      </c>
      <c r="BN218" s="252"/>
      <c r="BO218" s="193">
        <f t="shared" si="98"/>
        <v>323.79731638418082</v>
      </c>
      <c r="BP218" s="193">
        <v>264.14128441470416</v>
      </c>
      <c r="BQ218" s="193"/>
      <c r="BR218" s="30"/>
      <c r="BS218" s="33">
        <f t="shared" si="92"/>
        <v>298.79731638418082</v>
      </c>
      <c r="BT218" s="226" t="e">
        <f t="shared" si="97"/>
        <v>#REF!</v>
      </c>
      <c r="BV218" s="367"/>
    </row>
    <row r="219" spans="1:74" s="47" customFormat="1" ht="113.25" customHeight="1">
      <c r="A219" s="512">
        <f t="shared" si="94"/>
        <v>28</v>
      </c>
      <c r="B219" s="491" t="s">
        <v>753</v>
      </c>
      <c r="C219" s="494" t="s">
        <v>71</v>
      </c>
      <c r="D219" s="492" t="s">
        <v>351</v>
      </c>
      <c r="E219" s="492" t="s">
        <v>585</v>
      </c>
      <c r="F219" s="493">
        <v>44986</v>
      </c>
      <c r="G219" s="492" t="s">
        <v>667</v>
      </c>
      <c r="H219" s="491" t="s">
        <v>181</v>
      </c>
      <c r="I219" s="521"/>
      <c r="J219" s="90">
        <v>200</v>
      </c>
      <c r="K219" s="241">
        <v>0</v>
      </c>
      <c r="L219" s="403">
        <v>0</v>
      </c>
      <c r="M219" s="396">
        <v>24</v>
      </c>
      <c r="N219" s="396">
        <v>2</v>
      </c>
      <c r="O219" s="396">
        <v>32</v>
      </c>
      <c r="P219" s="396">
        <v>10</v>
      </c>
      <c r="Q219" s="264"/>
      <c r="R219" s="264"/>
      <c r="S219" s="404">
        <v>46.153846153846153</v>
      </c>
      <c r="T219" s="404">
        <v>19.23076923076923</v>
      </c>
      <c r="U219" s="265">
        <v>0</v>
      </c>
      <c r="V219" s="265">
        <v>0</v>
      </c>
      <c r="W219" s="266">
        <v>15.5</v>
      </c>
      <c r="X219" s="405">
        <v>10</v>
      </c>
      <c r="Y219" s="406">
        <v>0</v>
      </c>
      <c r="Z219" s="272">
        <v>7</v>
      </c>
      <c r="AA219" s="272">
        <v>28.959615384615375</v>
      </c>
      <c r="AB219" s="272"/>
      <c r="AC219" s="267">
        <v>0</v>
      </c>
      <c r="AD219" s="267">
        <v>0</v>
      </c>
      <c r="AE219" s="266">
        <v>326.84423076923082</v>
      </c>
      <c r="AF219" s="407">
        <v>0</v>
      </c>
      <c r="AG219" s="408">
        <v>5.5076923076923094</v>
      </c>
      <c r="AH219" s="409">
        <v>0</v>
      </c>
      <c r="AI219" s="462">
        <v>148.46153846153845</v>
      </c>
      <c r="AJ219" s="410">
        <v>172.87500000000006</v>
      </c>
      <c r="AK219" s="268"/>
      <c r="AL219" s="290">
        <v>0</v>
      </c>
      <c r="AM219" s="463">
        <v>0</v>
      </c>
      <c r="AN219" s="463">
        <v>2</v>
      </c>
      <c r="AO219" s="463">
        <v>0</v>
      </c>
      <c r="AP219" s="369" t="s">
        <v>753</v>
      </c>
      <c r="AQ219" s="248">
        <v>172</v>
      </c>
      <c r="AR219" s="370">
        <v>3600</v>
      </c>
      <c r="AS219" s="317">
        <v>1</v>
      </c>
      <c r="AT219" s="317">
        <v>1</v>
      </c>
      <c r="AU219" s="317">
        <v>1</v>
      </c>
      <c r="AV219" s="317">
        <v>0</v>
      </c>
      <c r="AW219" s="317">
        <v>0</v>
      </c>
      <c r="AX219" s="317">
        <v>2</v>
      </c>
      <c r="AY219" s="317">
        <v>3</v>
      </c>
      <c r="AZ219" s="317">
        <v>1</v>
      </c>
      <c r="BA219" s="317">
        <v>1</v>
      </c>
      <c r="BB219" s="46" t="s">
        <v>538</v>
      </c>
      <c r="BC219" s="30">
        <v>28.959615384615375</v>
      </c>
      <c r="BD219" s="327"/>
      <c r="BE219" t="s">
        <v>99</v>
      </c>
      <c r="BF219" s="48">
        <v>0</v>
      </c>
      <c r="BG219" s="48">
        <v>0</v>
      </c>
      <c r="BH219" s="511"/>
      <c r="BI219" s="48"/>
      <c r="BJ219" s="372"/>
      <c r="BK219" s="63"/>
      <c r="BL219" s="81">
        <f t="shared" si="95"/>
        <v>26</v>
      </c>
      <c r="BM219" s="46">
        <f t="shared" si="96"/>
        <v>26</v>
      </c>
      <c r="BN219" s="252"/>
      <c r="BO219" s="193">
        <f t="shared" si="98"/>
        <v>326.84423076923082</v>
      </c>
      <c r="BP219" s="193">
        <v>281.78956296407574</v>
      </c>
      <c r="BQ219" s="193"/>
      <c r="BR219" s="30"/>
      <c r="BS219" s="33">
        <f t="shared" si="92"/>
        <v>275.38461538461547</v>
      </c>
      <c r="BT219" s="226" t="e">
        <f t="shared" si="97"/>
        <v>#REF!</v>
      </c>
      <c r="BV219" s="367"/>
    </row>
    <row r="220" spans="1:74" s="47" customFormat="1" ht="113.25" customHeight="1">
      <c r="A220" s="512">
        <f t="shared" si="94"/>
        <v>29</v>
      </c>
      <c r="B220" s="491" t="s">
        <v>754</v>
      </c>
      <c r="C220" s="494" t="s">
        <v>71</v>
      </c>
      <c r="D220" s="492" t="s">
        <v>105</v>
      </c>
      <c r="E220" s="492" t="s">
        <v>585</v>
      </c>
      <c r="F220" s="493">
        <v>44992</v>
      </c>
      <c r="G220" s="492" t="s">
        <v>667</v>
      </c>
      <c r="H220" s="491" t="s">
        <v>181</v>
      </c>
      <c r="I220" s="521"/>
      <c r="J220" s="90">
        <v>200</v>
      </c>
      <c r="K220" s="241">
        <v>0</v>
      </c>
      <c r="L220" s="403">
        <v>9.6721311475409841</v>
      </c>
      <c r="M220" s="396">
        <v>23</v>
      </c>
      <c r="N220" s="396">
        <v>3</v>
      </c>
      <c r="O220" s="396">
        <v>36</v>
      </c>
      <c r="P220" s="396">
        <v>16</v>
      </c>
      <c r="Q220" s="264"/>
      <c r="R220" s="264"/>
      <c r="S220" s="404">
        <v>51.92307692307692</v>
      </c>
      <c r="T220" s="404">
        <v>30.76923076923077</v>
      </c>
      <c r="U220" s="265">
        <v>0</v>
      </c>
      <c r="V220" s="265">
        <v>0</v>
      </c>
      <c r="W220" s="266">
        <v>21</v>
      </c>
      <c r="X220" s="405">
        <v>8</v>
      </c>
      <c r="Y220" s="406">
        <v>0</v>
      </c>
      <c r="Z220" s="272">
        <v>7</v>
      </c>
      <c r="AA220" s="272">
        <v>29.175837940871389</v>
      </c>
      <c r="AB220" s="272"/>
      <c r="AC220" s="267">
        <v>0</v>
      </c>
      <c r="AD220" s="267">
        <v>0</v>
      </c>
      <c r="AE220" s="266">
        <v>357.54027678072003</v>
      </c>
      <c r="AF220" s="407">
        <v>7.6923076923076925</v>
      </c>
      <c r="AG220" s="408">
        <v>5.8181818181818183</v>
      </c>
      <c r="AH220" s="409">
        <v>0</v>
      </c>
      <c r="AI220" s="462">
        <v>167.88461538461536</v>
      </c>
      <c r="AJ220" s="410">
        <v>176.14517188561518</v>
      </c>
      <c r="AK220" s="268"/>
      <c r="AL220" s="290">
        <v>0</v>
      </c>
      <c r="AM220" s="463">
        <v>0</v>
      </c>
      <c r="AN220" s="463">
        <v>2</v>
      </c>
      <c r="AO220" s="463">
        <v>1</v>
      </c>
      <c r="AP220" s="369" t="s">
        <v>754</v>
      </c>
      <c r="AQ220" s="248">
        <v>176</v>
      </c>
      <c r="AR220" s="370">
        <v>600</v>
      </c>
      <c r="AS220" s="317">
        <v>1</v>
      </c>
      <c r="AT220" s="317">
        <v>1</v>
      </c>
      <c r="AU220" s="317">
        <v>1</v>
      </c>
      <c r="AV220" s="317">
        <v>0</v>
      </c>
      <c r="AW220" s="317">
        <v>1</v>
      </c>
      <c r="AX220" s="317">
        <v>1</v>
      </c>
      <c r="AY220" s="317">
        <v>0</v>
      </c>
      <c r="AZ220" s="317">
        <v>1</v>
      </c>
      <c r="BA220" s="317">
        <v>1</v>
      </c>
      <c r="BB220" s="46" t="s">
        <v>538</v>
      </c>
      <c r="BC220" s="30">
        <v>29.175837940871389</v>
      </c>
      <c r="BD220" s="327"/>
      <c r="BE220" t="s">
        <v>99</v>
      </c>
      <c r="BF220" s="48">
        <v>0</v>
      </c>
      <c r="BG220" s="48">
        <v>9.6721311475409841</v>
      </c>
      <c r="BH220" s="511"/>
      <c r="BI220" s="48"/>
      <c r="BJ220" s="372"/>
      <c r="BK220" s="63"/>
      <c r="BL220" s="81">
        <f t="shared" si="95"/>
        <v>25</v>
      </c>
      <c r="BM220" s="46">
        <f t="shared" si="96"/>
        <v>26</v>
      </c>
      <c r="BN220" s="252"/>
      <c r="BO220" s="193">
        <f t="shared" si="98"/>
        <v>349.84796908841236</v>
      </c>
      <c r="BP220" s="193">
        <v>288.03659522239127</v>
      </c>
      <c r="BQ220" s="193"/>
      <c r="BR220" s="30"/>
      <c r="BS220" s="33">
        <f t="shared" si="92"/>
        <v>292.67213114754099</v>
      </c>
      <c r="BT220" s="226" t="e">
        <f t="shared" si="97"/>
        <v>#REF!</v>
      </c>
      <c r="BV220" s="367"/>
    </row>
    <row r="221" spans="1:74" s="47" customFormat="1" ht="113.25" customHeight="1">
      <c r="A221" s="512">
        <f t="shared" si="94"/>
        <v>30</v>
      </c>
      <c r="B221" s="491" t="s">
        <v>755</v>
      </c>
      <c r="C221" s="494" t="s">
        <v>71</v>
      </c>
      <c r="D221" s="492" t="s">
        <v>247</v>
      </c>
      <c r="E221" s="492" t="s">
        <v>585</v>
      </c>
      <c r="F221" s="493">
        <v>44994</v>
      </c>
      <c r="G221" s="492" t="s">
        <v>667</v>
      </c>
      <c r="H221" s="491" t="s">
        <v>181</v>
      </c>
      <c r="I221" s="521"/>
      <c r="J221" s="90">
        <v>200</v>
      </c>
      <c r="K221" s="241">
        <v>0</v>
      </c>
      <c r="L221" s="403">
        <v>14.881242387332522</v>
      </c>
      <c r="M221" s="396">
        <v>24</v>
      </c>
      <c r="N221" s="396">
        <v>2</v>
      </c>
      <c r="O221" s="396">
        <v>38</v>
      </c>
      <c r="P221" s="396">
        <v>8</v>
      </c>
      <c r="Q221" s="264"/>
      <c r="R221" s="264"/>
      <c r="S221" s="404">
        <v>54.807692307692307</v>
      </c>
      <c r="T221" s="404">
        <v>15.384615384615385</v>
      </c>
      <c r="U221" s="265">
        <v>0</v>
      </c>
      <c r="V221" s="265">
        <v>0</v>
      </c>
      <c r="W221" s="266">
        <v>15.5</v>
      </c>
      <c r="X221" s="405">
        <v>10</v>
      </c>
      <c r="Y221" s="406">
        <v>0</v>
      </c>
      <c r="Z221" s="272">
        <v>7</v>
      </c>
      <c r="AA221" s="272">
        <v>30.282523657828165</v>
      </c>
      <c r="AB221" s="272"/>
      <c r="AC221" s="267">
        <v>0</v>
      </c>
      <c r="AD221" s="267">
        <v>0</v>
      </c>
      <c r="AE221" s="266">
        <v>347.85607373746836</v>
      </c>
      <c r="AF221" s="407">
        <v>0</v>
      </c>
      <c r="AG221" s="408">
        <v>5.8181818181818183</v>
      </c>
      <c r="AH221" s="409">
        <v>0</v>
      </c>
      <c r="AI221" s="462">
        <v>155.23076923076923</v>
      </c>
      <c r="AJ221" s="410">
        <v>186.80712268851732</v>
      </c>
      <c r="AK221" s="268"/>
      <c r="AL221" s="290">
        <v>0</v>
      </c>
      <c r="AM221" s="463">
        <v>0</v>
      </c>
      <c r="AN221" s="463">
        <v>2</v>
      </c>
      <c r="AO221" s="463">
        <v>0</v>
      </c>
      <c r="AP221" s="369" t="s">
        <v>755</v>
      </c>
      <c r="AQ221" s="248">
        <v>186</v>
      </c>
      <c r="AR221" s="370">
        <v>3300</v>
      </c>
      <c r="AS221" s="317">
        <v>1</v>
      </c>
      <c r="AT221" s="317">
        <v>1</v>
      </c>
      <c r="AU221" s="317">
        <v>1</v>
      </c>
      <c r="AV221" s="317">
        <v>1</v>
      </c>
      <c r="AW221" s="317">
        <v>1</v>
      </c>
      <c r="AX221" s="317">
        <v>1</v>
      </c>
      <c r="AY221" s="317">
        <v>3</v>
      </c>
      <c r="AZ221" s="317">
        <v>0</v>
      </c>
      <c r="BA221" s="317">
        <v>3</v>
      </c>
      <c r="BB221" s="46" t="s">
        <v>538</v>
      </c>
      <c r="BC221" s="30">
        <v>30.282523657828165</v>
      </c>
      <c r="BD221" s="327"/>
      <c r="BE221" t="s">
        <v>99</v>
      </c>
      <c r="BF221" s="48">
        <v>0</v>
      </c>
      <c r="BG221" s="48">
        <v>14.881242387332522</v>
      </c>
      <c r="BH221" s="511"/>
      <c r="BI221" s="48"/>
      <c r="BJ221" s="372"/>
      <c r="BK221" s="63"/>
      <c r="BL221" s="81">
        <f t="shared" si="95"/>
        <v>26</v>
      </c>
      <c r="BM221" s="46">
        <f t="shared" si="96"/>
        <v>26</v>
      </c>
      <c r="BN221" s="252"/>
      <c r="BO221" s="193">
        <f t="shared" si="98"/>
        <v>347.85607373746836</v>
      </c>
      <c r="BP221" s="193">
        <v>263.35044772241741</v>
      </c>
      <c r="BQ221" s="193"/>
      <c r="BR221" s="30"/>
      <c r="BS221" s="33">
        <f t="shared" si="92"/>
        <v>295.0735500796402</v>
      </c>
      <c r="BT221" s="226" t="e">
        <f t="shared" si="97"/>
        <v>#REF!</v>
      </c>
      <c r="BV221" s="367"/>
    </row>
    <row r="222" spans="1:74" s="47" customFormat="1" ht="113.25" customHeight="1">
      <c r="A222" s="512">
        <f t="shared" si="94"/>
        <v>31</v>
      </c>
      <c r="B222" s="491" t="s">
        <v>756</v>
      </c>
      <c r="C222" s="494" t="s">
        <v>71</v>
      </c>
      <c r="D222" s="492" t="s">
        <v>248</v>
      </c>
      <c r="E222" s="492" t="s">
        <v>585</v>
      </c>
      <c r="F222" s="493">
        <v>44994</v>
      </c>
      <c r="G222" s="492" t="s">
        <v>667</v>
      </c>
      <c r="H222" s="491" t="s">
        <v>181</v>
      </c>
      <c r="I222" s="521"/>
      <c r="J222" s="90">
        <v>200</v>
      </c>
      <c r="K222" s="241">
        <v>0</v>
      </c>
      <c r="L222" s="403">
        <v>37.229102167182667</v>
      </c>
      <c r="M222" s="396">
        <v>22</v>
      </c>
      <c r="N222" s="396">
        <v>4</v>
      </c>
      <c r="O222" s="396">
        <v>34</v>
      </c>
      <c r="P222" s="396">
        <v>12</v>
      </c>
      <c r="Q222" s="264"/>
      <c r="R222" s="264"/>
      <c r="S222" s="404">
        <v>49.03846153846154</v>
      </c>
      <c r="T222" s="404">
        <v>23.076923076923077</v>
      </c>
      <c r="U222" s="265">
        <v>0</v>
      </c>
      <c r="V222" s="265">
        <v>0</v>
      </c>
      <c r="W222" s="266">
        <v>17.5</v>
      </c>
      <c r="X222" s="405">
        <v>10</v>
      </c>
      <c r="Y222" s="406">
        <v>0</v>
      </c>
      <c r="Z222" s="272">
        <v>7</v>
      </c>
      <c r="AA222" s="272">
        <v>32.100780882596354</v>
      </c>
      <c r="AB222" s="272"/>
      <c r="AC222" s="267">
        <v>23.489124553667278</v>
      </c>
      <c r="AD222" s="267">
        <v>0</v>
      </c>
      <c r="AE222" s="266">
        <v>399.43439221883096</v>
      </c>
      <c r="AF222" s="407">
        <v>15.384615384615385</v>
      </c>
      <c r="AG222" s="408">
        <v>5.8181818181818183</v>
      </c>
      <c r="AH222" s="409">
        <v>0</v>
      </c>
      <c r="AI222" s="462">
        <v>153.80769230769229</v>
      </c>
      <c r="AJ222" s="410">
        <v>224.4239027083415</v>
      </c>
      <c r="AK222" s="268"/>
      <c r="AL222" s="290">
        <v>0</v>
      </c>
      <c r="AM222" s="463">
        <v>2</v>
      </c>
      <c r="AN222" s="463">
        <v>2</v>
      </c>
      <c r="AO222" s="463">
        <v>0</v>
      </c>
      <c r="AP222" s="369" t="s">
        <v>756</v>
      </c>
      <c r="AQ222" s="248">
        <v>224</v>
      </c>
      <c r="AR222" s="370">
        <v>1700</v>
      </c>
      <c r="AS222" s="317">
        <v>2</v>
      </c>
      <c r="AT222" s="317">
        <v>0</v>
      </c>
      <c r="AU222" s="317">
        <v>1</v>
      </c>
      <c r="AV222" s="317">
        <v>0</v>
      </c>
      <c r="AW222" s="317">
        <v>0</v>
      </c>
      <c r="AX222" s="317">
        <v>4</v>
      </c>
      <c r="AY222" s="317">
        <v>1</v>
      </c>
      <c r="AZ222" s="317">
        <v>1</v>
      </c>
      <c r="BA222" s="317">
        <v>2</v>
      </c>
      <c r="BB222" s="46" t="s">
        <v>538</v>
      </c>
      <c r="BC222" s="30">
        <v>32.100780882596354</v>
      </c>
      <c r="BD222" s="327"/>
      <c r="BE222" t="s">
        <v>99</v>
      </c>
      <c r="BF222" s="48">
        <v>0</v>
      </c>
      <c r="BG222" s="48">
        <v>37.229102167182667</v>
      </c>
      <c r="BH222" s="511"/>
      <c r="BI222" s="48"/>
      <c r="BJ222" s="372"/>
      <c r="BK222" s="63"/>
      <c r="BL222" s="81">
        <f t="shared" si="89"/>
        <v>26</v>
      </c>
      <c r="BM222" s="46">
        <f t="shared" si="90"/>
        <v>26</v>
      </c>
      <c r="BN222" s="252"/>
      <c r="BO222" s="193">
        <f t="shared" si="91"/>
        <v>384.04977683421561</v>
      </c>
      <c r="BP222" s="193">
        <v>305.35861919767461</v>
      </c>
      <c r="BQ222" s="193"/>
      <c r="BR222" s="30"/>
      <c r="BS222" s="33">
        <f t="shared" si="92"/>
        <v>327.44899595161928</v>
      </c>
      <c r="BT222" s="226" t="e">
        <f t="shared" si="93"/>
        <v>#REF!</v>
      </c>
      <c r="BV222" s="367"/>
    </row>
    <row r="223" spans="1:74" s="4" customFormat="1" ht="37.5" hidden="1" customHeight="1">
      <c r="A223" s="92"/>
      <c r="B223" s="92"/>
      <c r="C223" s="92"/>
      <c r="D223" s="92"/>
      <c r="E223" s="92"/>
      <c r="F223" s="92"/>
      <c r="G223" s="92"/>
      <c r="H223" s="92"/>
      <c r="I223" s="92"/>
      <c r="J223" s="152">
        <v>2600</v>
      </c>
      <c r="K223" s="152">
        <v>0</v>
      </c>
      <c r="L223" s="152">
        <v>353.3688913594923</v>
      </c>
      <c r="M223" s="152"/>
      <c r="N223" s="152"/>
      <c r="O223" s="152"/>
      <c r="P223" s="152"/>
      <c r="Q223" s="152"/>
      <c r="R223" s="152"/>
      <c r="S223" s="152">
        <v>672.11538461538453</v>
      </c>
      <c r="T223" s="152"/>
      <c r="U223" s="152">
        <v>0</v>
      </c>
      <c r="V223" s="152"/>
      <c r="W223" s="152">
        <v>206.5</v>
      </c>
      <c r="X223" s="152">
        <v>122</v>
      </c>
      <c r="Y223" s="152">
        <v>11</v>
      </c>
      <c r="Z223" s="152">
        <v>91</v>
      </c>
      <c r="AA223" s="152">
        <v>242.35230487476852</v>
      </c>
      <c r="AB223" s="152"/>
      <c r="AC223" s="152"/>
      <c r="AD223" s="152">
        <v>133.19999999999999</v>
      </c>
      <c r="AE223" s="152">
        <v>4552.5949361725434</v>
      </c>
      <c r="AF223" s="152">
        <v>34.615384615384613</v>
      </c>
      <c r="AG223" s="152">
        <v>74.468891020483952</v>
      </c>
      <c r="AH223" s="152">
        <v>0</v>
      </c>
      <c r="AI223" s="152">
        <v>1970.6153846153845</v>
      </c>
      <c r="AJ223" s="152">
        <v>2472.8952759212902</v>
      </c>
      <c r="AK223" s="153"/>
      <c r="AM223" s="83"/>
      <c r="BB223" s="84"/>
      <c r="BF223" s="552"/>
      <c r="BJ223" s="372"/>
    </row>
    <row r="224" spans="1:74" s="13" customFormat="1" ht="33" hidden="1" customHeight="1">
      <c r="A224" s="154"/>
      <c r="B224" s="172"/>
      <c r="C224" s="172"/>
      <c r="D224" s="155"/>
      <c r="E224" s="172"/>
      <c r="F224" s="172"/>
      <c r="G224" s="172"/>
      <c r="H224" s="172"/>
      <c r="I224" s="172"/>
      <c r="J224" s="172"/>
      <c r="K224" s="172"/>
      <c r="L224" s="172"/>
      <c r="M224" s="172"/>
      <c r="N224" s="172"/>
      <c r="O224" s="172"/>
      <c r="P224" s="172"/>
      <c r="Q224" s="172"/>
      <c r="R224" s="172"/>
      <c r="S224" s="172"/>
      <c r="T224" s="172"/>
      <c r="U224" s="172"/>
      <c r="V224" s="172"/>
      <c r="W224" s="172"/>
      <c r="X224" s="172"/>
      <c r="Y224" s="172"/>
      <c r="Z224" s="172"/>
      <c r="AA224" s="172"/>
      <c r="AB224" s="172"/>
      <c r="AC224" s="172"/>
      <c r="AD224" s="172"/>
      <c r="AE224" s="172"/>
      <c r="AF224" s="172"/>
      <c r="AG224" s="172"/>
      <c r="AH224" s="172"/>
      <c r="AI224" s="172"/>
      <c r="AJ224" s="156">
        <v>2472.8952759212902</v>
      </c>
      <c r="AK224" s="172"/>
      <c r="AM224" s="2"/>
      <c r="AN224"/>
      <c r="AO224"/>
      <c r="AP224" s="49"/>
      <c r="AQ224" s="50"/>
      <c r="AR224" s="51"/>
      <c r="AS224" s="89"/>
      <c r="AT224" s="89"/>
      <c r="AU224" s="89"/>
      <c r="AV224" s="89"/>
      <c r="AW224" s="89"/>
      <c r="AX224" s="89"/>
      <c r="AY224" s="89"/>
      <c r="AZ224" s="89"/>
      <c r="BA224" s="62"/>
      <c r="BB224" s="30"/>
      <c r="BF224" s="555"/>
      <c r="BG224"/>
      <c r="BJ224" s="372"/>
    </row>
    <row r="225" spans="1:95" ht="49.5" hidden="1" customHeight="1">
      <c r="A225" s="374" t="str">
        <f>A2</f>
        <v>តារាងបើកប្រាក់ឈ្នួលប្រចាំខែ វិច្ឆិកា ឆ្នាំ ២០២៣(លើកទី2​)</v>
      </c>
      <c r="B225" s="174"/>
      <c r="C225" s="174"/>
      <c r="D225" s="157"/>
      <c r="E225" s="157"/>
      <c r="F225" s="170"/>
      <c r="G225" s="174"/>
      <c r="H225" s="174"/>
      <c r="I225" s="174"/>
      <c r="J225" s="174"/>
      <c r="K225" s="174"/>
      <c r="L225" s="174"/>
      <c r="M225" s="174"/>
      <c r="N225" s="174"/>
      <c r="O225" s="174"/>
      <c r="P225" s="174"/>
      <c r="Q225" s="174"/>
      <c r="R225" s="174"/>
      <c r="S225" s="174"/>
      <c r="T225" s="174"/>
      <c r="U225" s="174"/>
      <c r="V225" s="174"/>
      <c r="W225" s="174"/>
      <c r="X225" s="174"/>
      <c r="Y225" s="174"/>
      <c r="Z225" s="174"/>
      <c r="AA225" s="174"/>
      <c r="AB225" s="174"/>
      <c r="AC225" s="174"/>
      <c r="AD225" s="174"/>
      <c r="AE225" s="174"/>
      <c r="AF225" s="174"/>
      <c r="AG225" s="174"/>
      <c r="AH225" s="174"/>
      <c r="AI225" s="174"/>
      <c r="AJ225" s="174"/>
      <c r="AK225" s="174"/>
      <c r="AL225" s="273"/>
      <c r="AN225"/>
      <c r="AO225"/>
      <c r="AP225" s="49"/>
      <c r="AQ225" s="50"/>
      <c r="AR225" s="51"/>
      <c r="AS225" s="89"/>
      <c r="AT225" s="89"/>
      <c r="AU225" s="89"/>
      <c r="AV225" s="89"/>
      <c r="AW225" s="89"/>
      <c r="AX225" s="89"/>
      <c r="AY225" s="89"/>
      <c r="AZ225" s="89"/>
      <c r="BA225" s="89"/>
      <c r="BB225" s="46"/>
      <c r="BD225"/>
      <c r="BF225" s="48"/>
      <c r="BH225" s="1"/>
      <c r="BJ225" s="372"/>
      <c r="BO225"/>
      <c r="BQ225"/>
    </row>
    <row r="226" spans="1:95" s="4" customFormat="1" ht="28.5" hidden="1" customHeight="1">
      <c r="A226" s="375" t="str">
        <f>A3</f>
        <v>LIST OF SALARIES AND ALLOWANCES  (November/  2023)</v>
      </c>
      <c r="B226" s="96"/>
      <c r="C226" s="96"/>
      <c r="D226" s="97"/>
      <c r="E226" s="56"/>
      <c r="F226" s="56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214"/>
      <c r="AJ226" s="96"/>
      <c r="AK226" s="56"/>
      <c r="AL226" s="274"/>
      <c r="AM226" s="2"/>
      <c r="AN226" s="15"/>
      <c r="AO226" s="15"/>
      <c r="AP226" s="22"/>
      <c r="BD226" s="92"/>
      <c r="BF226" s="552"/>
      <c r="BJ226" s="372"/>
      <c r="BO226" s="15"/>
      <c r="BQ226" s="15"/>
    </row>
    <row r="227" spans="1:95" s="62" customFormat="1" ht="51.75" hidden="1" customHeight="1" thickBot="1">
      <c r="A227" s="376" t="str">
        <f>A4</f>
        <v xml:space="preserve">ក្រុមហ៊ុន Fairdon (Cambodia) Limited </v>
      </c>
      <c r="B227" s="99"/>
      <c r="C227" s="100"/>
      <c r="D227" s="101"/>
      <c r="E227" s="102"/>
      <c r="G227" s="283"/>
      <c r="I227" s="103"/>
      <c r="J227" s="104"/>
      <c r="K227" s="356"/>
      <c r="L227" s="104"/>
      <c r="M227" s="104"/>
      <c r="N227" s="195"/>
      <c r="O227" s="200"/>
      <c r="P227" s="200"/>
      <c r="Q227" s="195"/>
      <c r="R227" s="195"/>
      <c r="S227" s="195"/>
      <c r="T227" s="195"/>
      <c r="U227" s="195"/>
      <c r="V227" s="195"/>
      <c r="W227" s="275"/>
      <c r="X227" s="275"/>
      <c r="Y227" s="227"/>
      <c r="Z227" s="275"/>
      <c r="AA227" s="275"/>
      <c r="AB227" s="543"/>
      <c r="AC227" s="221"/>
      <c r="AE227" s="105"/>
      <c r="AF227" s="105"/>
      <c r="AG227" s="346"/>
      <c r="AH227" s="106"/>
      <c r="AI227" s="106"/>
      <c r="AJ227" s="107"/>
      <c r="AK227" s="106"/>
      <c r="AL227" s="106"/>
      <c r="AM227" s="45"/>
      <c r="AN227" s="190"/>
      <c r="AO227" s="190"/>
      <c r="AP227" s="218"/>
      <c r="BF227" s="551"/>
      <c r="BJ227" s="372"/>
      <c r="BO227" s="190"/>
      <c r="BQ227" s="199"/>
    </row>
    <row r="228" spans="1:95" ht="27.95" hidden="1" customHeight="1" thickBot="1">
      <c r="A228" s="348" t="s">
        <v>564</v>
      </c>
      <c r="B228" s="349" t="s">
        <v>565</v>
      </c>
      <c r="C228" s="353" t="s">
        <v>566</v>
      </c>
      <c r="D228" s="349" t="s">
        <v>567</v>
      </c>
      <c r="E228" s="350" t="s">
        <v>568</v>
      </c>
      <c r="F228" s="350" t="s">
        <v>569</v>
      </c>
      <c r="G228" s="350" t="s">
        <v>570</v>
      </c>
      <c r="H228" s="350" t="s">
        <v>154</v>
      </c>
      <c r="I228" s="351" t="s">
        <v>571</v>
      </c>
      <c r="J228" s="350" t="s">
        <v>563</v>
      </c>
      <c r="K228" s="352" t="s">
        <v>706</v>
      </c>
      <c r="L228" s="352" t="s">
        <v>575</v>
      </c>
      <c r="M228" s="363" t="s">
        <v>574</v>
      </c>
      <c r="N228" s="361"/>
      <c r="O228" s="361"/>
      <c r="P228" s="361"/>
      <c r="Q228" s="361"/>
      <c r="R228" s="361"/>
      <c r="S228" s="361"/>
      <c r="T228" s="361"/>
      <c r="U228" s="361"/>
      <c r="V228" s="361"/>
      <c r="W228" s="361"/>
      <c r="X228" s="361"/>
      <c r="Y228" s="361"/>
      <c r="Z228" s="361"/>
      <c r="AA228" s="361"/>
      <c r="AB228" s="361"/>
      <c r="AC228" s="361"/>
      <c r="AD228" s="361"/>
      <c r="AE228" s="362"/>
      <c r="AF228" s="85" t="s">
        <v>3</v>
      </c>
      <c r="AG228" s="67"/>
      <c r="AH228" s="67"/>
      <c r="AI228" s="67"/>
      <c r="AJ228" s="418" t="s">
        <v>727</v>
      </c>
      <c r="AK228" s="332" t="s">
        <v>572</v>
      </c>
      <c r="AL228" s="25"/>
      <c r="AN228"/>
      <c r="AO228"/>
      <c r="AP228"/>
      <c r="BB228" s="30"/>
      <c r="BD228"/>
      <c r="BF228" s="48"/>
      <c r="BJ228" s="372"/>
      <c r="BO228"/>
      <c r="BQ228"/>
    </row>
    <row r="229" spans="1:95" ht="27.95" hidden="1" customHeight="1">
      <c r="A229" s="74"/>
      <c r="B229" s="115"/>
      <c r="C229" s="354"/>
      <c r="D229" s="117"/>
      <c r="E229" s="276"/>
      <c r="F229" s="276"/>
      <c r="G229" s="118"/>
      <c r="H229" s="119"/>
      <c r="I229" s="343" t="s">
        <v>29</v>
      </c>
      <c r="J229" s="330"/>
      <c r="K229" s="176"/>
      <c r="L229" s="176"/>
      <c r="M229" s="437" t="s">
        <v>576</v>
      </c>
      <c r="N229" s="438"/>
      <c r="O229" s="432" t="s">
        <v>751</v>
      </c>
      <c r="P229" s="433"/>
      <c r="Q229" s="446"/>
      <c r="R229" s="488"/>
      <c r="S229" s="437" t="s">
        <v>577</v>
      </c>
      <c r="T229" s="440"/>
      <c r="U229" s="441"/>
      <c r="V229" s="441"/>
      <c r="W229" s="329" t="s">
        <v>578</v>
      </c>
      <c r="X229" s="329" t="s">
        <v>579</v>
      </c>
      <c r="Y229" s="336" t="s">
        <v>580</v>
      </c>
      <c r="Z229" s="86" t="s">
        <v>52</v>
      </c>
      <c r="AA229" s="197" t="s">
        <v>46</v>
      </c>
      <c r="AB229" s="197"/>
      <c r="AC229" s="86" t="s">
        <v>14</v>
      </c>
      <c r="AD229" s="197" t="s">
        <v>367</v>
      </c>
      <c r="AE229" s="68" t="s">
        <v>15</v>
      </c>
      <c r="AF229" s="121" t="s">
        <v>9</v>
      </c>
      <c r="AG229" s="392" t="s">
        <v>707</v>
      </c>
      <c r="AH229" s="332" t="s">
        <v>728</v>
      </c>
      <c r="AI229" s="357" t="s">
        <v>584</v>
      </c>
      <c r="AJ229" s="123" t="s">
        <v>33</v>
      </c>
      <c r="AK229" s="124" t="s">
        <v>34</v>
      </c>
      <c r="AL229" s="26"/>
      <c r="AN229"/>
      <c r="AO229"/>
      <c r="AP229"/>
      <c r="BB229" s="30"/>
      <c r="BD229"/>
      <c r="BF229" s="48"/>
      <c r="BJ229" s="372"/>
      <c r="BO229"/>
      <c r="BQ229"/>
    </row>
    <row r="230" spans="1:95" ht="27.95" hidden="1" customHeight="1">
      <c r="A230" s="74"/>
      <c r="B230" s="115"/>
      <c r="C230" s="116"/>
      <c r="D230" s="117"/>
      <c r="E230" s="276"/>
      <c r="F230" s="276"/>
      <c r="G230" s="118"/>
      <c r="H230" s="277"/>
      <c r="I230" s="331" t="s">
        <v>573</v>
      </c>
      <c r="J230" s="126" t="s">
        <v>38</v>
      </c>
      <c r="K230" s="127" t="s">
        <v>189</v>
      </c>
      <c r="L230" s="127" t="s">
        <v>83</v>
      </c>
      <c r="M230" s="206" t="s">
        <v>35</v>
      </c>
      <c r="N230" s="277" t="s">
        <v>6</v>
      </c>
      <c r="O230" s="428" t="s">
        <v>7</v>
      </c>
      <c r="P230" s="429" t="s">
        <v>7</v>
      </c>
      <c r="Q230" s="431" t="s">
        <v>581</v>
      </c>
      <c r="R230" s="431"/>
      <c r="S230" s="336" t="s">
        <v>582</v>
      </c>
      <c r="T230" s="336" t="s">
        <v>582</v>
      </c>
      <c r="U230" s="331" t="s">
        <v>581</v>
      </c>
      <c r="V230" s="498"/>
      <c r="W230" s="338" t="s">
        <v>81</v>
      </c>
      <c r="X230" s="339" t="s">
        <v>48</v>
      </c>
      <c r="Y230" s="399" t="s">
        <v>526</v>
      </c>
      <c r="Z230" s="340" t="s">
        <v>527</v>
      </c>
      <c r="AA230" s="399" t="s">
        <v>473</v>
      </c>
      <c r="AB230" s="540"/>
      <c r="AC230" s="340" t="s">
        <v>30</v>
      </c>
      <c r="AD230" s="341" t="s">
        <v>665</v>
      </c>
      <c r="AE230" s="342" t="s">
        <v>31</v>
      </c>
      <c r="AF230" s="339" t="s">
        <v>32</v>
      </c>
      <c r="AG230" s="393" t="s">
        <v>708</v>
      </c>
      <c r="AH230" s="340" t="s">
        <v>39</v>
      </c>
      <c r="AI230" s="198" t="s">
        <v>84</v>
      </c>
      <c r="AJ230" s="128"/>
      <c r="AK230" s="129"/>
      <c r="AL230" s="26"/>
      <c r="AN230"/>
      <c r="AO230"/>
      <c r="AP230"/>
      <c r="BB230" s="30"/>
      <c r="BD230"/>
      <c r="BF230" s="48"/>
      <c r="BJ230" s="372"/>
      <c r="BO230"/>
      <c r="BQ230"/>
    </row>
    <row r="231" spans="1:95" ht="28.5" hidden="1" customHeight="1" thickBot="1">
      <c r="A231" s="74"/>
      <c r="B231" s="115"/>
      <c r="C231" s="116"/>
      <c r="D231" s="117"/>
      <c r="E231" s="276"/>
      <c r="F231" s="130"/>
      <c r="G231" s="118"/>
      <c r="H231" s="276"/>
      <c r="I231" s="131"/>
      <c r="J231" s="126"/>
      <c r="K231" s="127"/>
      <c r="L231" s="127"/>
      <c r="M231" s="207"/>
      <c r="N231" s="276"/>
      <c r="O231" s="209"/>
      <c r="P231" s="209"/>
      <c r="Q231" s="276"/>
      <c r="R231" s="276"/>
      <c r="S231" s="430"/>
      <c r="T231" s="430"/>
      <c r="U231" s="276"/>
      <c r="V231" s="499"/>
      <c r="W231" s="70"/>
      <c r="X231" s="87"/>
      <c r="Y231" s="278"/>
      <c r="Z231" s="278"/>
      <c r="AA231" s="198" t="s">
        <v>47</v>
      </c>
      <c r="AB231" s="211"/>
      <c r="AC231" s="278"/>
      <c r="AD231" s="229"/>
      <c r="AE231" s="129"/>
      <c r="AF231" s="87"/>
      <c r="AG231" s="400"/>
      <c r="AH231" s="278"/>
      <c r="AI231" s="211"/>
      <c r="AJ231" s="128"/>
      <c r="AK231" s="129"/>
      <c r="AL231" s="26"/>
      <c r="AN231"/>
      <c r="AO231"/>
      <c r="AP231"/>
      <c r="BB231" s="30"/>
      <c r="BD231"/>
      <c r="BF231" s="48"/>
      <c r="BJ231" s="372"/>
      <c r="BO231"/>
      <c r="BQ231"/>
    </row>
    <row r="232" spans="1:95" s="17" customFormat="1" ht="24.75" hidden="1" customHeight="1" thickBot="1">
      <c r="A232" s="333" t="s">
        <v>24</v>
      </c>
      <c r="B232" s="133" t="s">
        <v>25</v>
      </c>
      <c r="C232" s="334" t="s">
        <v>68</v>
      </c>
      <c r="D232" s="134" t="s">
        <v>26</v>
      </c>
      <c r="E232" s="335" t="s">
        <v>27</v>
      </c>
      <c r="F232" s="136" t="s">
        <v>36</v>
      </c>
      <c r="G232" s="137" t="s">
        <v>37</v>
      </c>
      <c r="H232" s="138" t="s">
        <v>528</v>
      </c>
      <c r="I232" s="139" t="s">
        <v>1</v>
      </c>
      <c r="J232" s="126"/>
      <c r="K232" s="127"/>
      <c r="L232" s="127"/>
      <c r="M232" s="208" t="s">
        <v>5</v>
      </c>
      <c r="N232" s="77" t="s">
        <v>82</v>
      </c>
      <c r="O232" s="426" t="s">
        <v>749</v>
      </c>
      <c r="P232" s="426" t="s">
        <v>750</v>
      </c>
      <c r="Q232" s="337" t="s">
        <v>10</v>
      </c>
      <c r="R232" s="337"/>
      <c r="S232" s="425" t="s">
        <v>747</v>
      </c>
      <c r="T232" s="425" t="s">
        <v>748</v>
      </c>
      <c r="U232" s="337" t="s">
        <v>13</v>
      </c>
      <c r="V232" s="500"/>
      <c r="W232" s="70"/>
      <c r="X232" s="87"/>
      <c r="Y232" s="278"/>
      <c r="Z232" s="278"/>
      <c r="AA232" s="228" t="s">
        <v>404</v>
      </c>
      <c r="AB232" s="228"/>
      <c r="AC232" s="278"/>
      <c r="AD232" s="115"/>
      <c r="AE232" s="129"/>
      <c r="AF232" s="87"/>
      <c r="AG232" s="400"/>
      <c r="AH232" s="278"/>
      <c r="AI232" s="211"/>
      <c r="AJ232" s="128"/>
      <c r="AK232" s="129"/>
      <c r="AL232" s="26"/>
      <c r="AM232" s="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 s="30"/>
      <c r="BF232" s="553"/>
      <c r="BG232"/>
      <c r="BJ232" s="372"/>
    </row>
    <row r="233" spans="1:95" s="17" customFormat="1" ht="18.75" hidden="1" customHeight="1" thickBot="1">
      <c r="A233" s="140"/>
      <c r="B233" s="141"/>
      <c r="C233" s="142"/>
      <c r="D233" s="143"/>
      <c r="E233" s="181"/>
      <c r="F233" s="144" t="s">
        <v>28</v>
      </c>
      <c r="G233" s="145"/>
      <c r="H233" s="146"/>
      <c r="I233" s="147"/>
      <c r="J233" s="148"/>
      <c r="K233" s="149"/>
      <c r="L233" s="149"/>
      <c r="M233" s="78"/>
      <c r="N233" s="79"/>
      <c r="O233" s="427"/>
      <c r="P233" s="210"/>
      <c r="Q233" s="279"/>
      <c r="R233" s="279"/>
      <c r="S233" s="212"/>
      <c r="T233" s="212"/>
      <c r="U233" s="279"/>
      <c r="V233" s="501"/>
      <c r="W233" s="71"/>
      <c r="X233" s="88"/>
      <c r="Y233" s="279"/>
      <c r="Z233" s="279"/>
      <c r="AA233" s="279"/>
      <c r="AB233" s="279"/>
      <c r="AC233" s="279"/>
      <c r="AD233" s="279"/>
      <c r="AE233" s="150"/>
      <c r="AF233" s="88"/>
      <c r="AG233" s="401"/>
      <c r="AH233" s="279"/>
      <c r="AI233" s="212"/>
      <c r="AJ233" s="151"/>
      <c r="AK233" s="150"/>
      <c r="AL233" s="26"/>
      <c r="AM233" s="2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 s="30"/>
      <c r="BF233" s="553"/>
      <c r="BG233"/>
      <c r="BJ233" s="372"/>
    </row>
    <row r="234" spans="1:95" s="17" customFormat="1" ht="19.5" hidden="1" customHeight="1">
      <c r="A234" s="292">
        <v>1</v>
      </c>
      <c r="B234" s="294">
        <v>2</v>
      </c>
      <c r="C234" s="294">
        <v>3</v>
      </c>
      <c r="D234" s="294">
        <v>4</v>
      </c>
      <c r="E234" s="294">
        <v>5</v>
      </c>
      <c r="F234" s="294">
        <v>6</v>
      </c>
      <c r="G234" s="294">
        <v>7</v>
      </c>
      <c r="H234" s="294">
        <v>8</v>
      </c>
      <c r="I234" s="294">
        <v>9</v>
      </c>
      <c r="J234" s="294">
        <v>10</v>
      </c>
      <c r="K234" s="294">
        <v>11</v>
      </c>
      <c r="L234" s="294">
        <v>12</v>
      </c>
      <c r="M234" s="294">
        <v>13</v>
      </c>
      <c r="N234" s="294">
        <v>14</v>
      </c>
      <c r="O234" s="294">
        <v>15</v>
      </c>
      <c r="P234" s="294"/>
      <c r="Q234" s="294">
        <v>16</v>
      </c>
      <c r="R234" s="294"/>
      <c r="S234" s="294">
        <v>17</v>
      </c>
      <c r="T234" s="294"/>
      <c r="U234" s="294">
        <v>18</v>
      </c>
      <c r="V234" s="294"/>
      <c r="W234" s="294">
        <v>19</v>
      </c>
      <c r="X234" s="294">
        <v>20</v>
      </c>
      <c r="Y234" s="294">
        <v>21</v>
      </c>
      <c r="Z234" s="294">
        <v>22</v>
      </c>
      <c r="AA234" s="294">
        <v>23</v>
      </c>
      <c r="AB234" s="294"/>
      <c r="AC234" s="294">
        <v>24</v>
      </c>
      <c r="AD234" s="294">
        <v>25</v>
      </c>
      <c r="AE234" s="294">
        <v>26</v>
      </c>
      <c r="AF234" s="294">
        <v>27</v>
      </c>
      <c r="AG234" s="294"/>
      <c r="AH234" s="294">
        <v>28</v>
      </c>
      <c r="AI234" s="294">
        <v>29</v>
      </c>
      <c r="AJ234" s="294">
        <v>31</v>
      </c>
      <c r="AK234" s="294">
        <v>32</v>
      </c>
      <c r="AL234" s="27"/>
      <c r="AM234" s="2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 s="30"/>
      <c r="BF234" s="553"/>
      <c r="BG234"/>
      <c r="BJ234" s="372"/>
    </row>
    <row r="235" spans="1:95" s="47" customFormat="1" ht="123.75" customHeight="1">
      <c r="A235" s="513">
        <v>1</v>
      </c>
      <c r="B235" s="224" t="s">
        <v>693</v>
      </c>
      <c r="C235" s="271" t="s">
        <v>71</v>
      </c>
      <c r="D235" s="379" t="s">
        <v>259</v>
      </c>
      <c r="E235" s="379" t="s">
        <v>585</v>
      </c>
      <c r="F235" s="383">
        <v>44706</v>
      </c>
      <c r="G235" s="379" t="s">
        <v>661</v>
      </c>
      <c r="H235" s="224" t="s">
        <v>525</v>
      </c>
      <c r="I235" s="521"/>
      <c r="J235" s="531">
        <v>220</v>
      </c>
      <c r="K235" s="241">
        <v>45</v>
      </c>
      <c r="L235" s="403">
        <v>19.326585313955846</v>
      </c>
      <c r="M235" s="396">
        <v>24</v>
      </c>
      <c r="N235" s="396">
        <v>2</v>
      </c>
      <c r="O235" s="396">
        <v>36</v>
      </c>
      <c r="P235" s="396">
        <v>16</v>
      </c>
      <c r="Q235" s="264"/>
      <c r="R235" s="264"/>
      <c r="S235" s="404">
        <v>57.11538461538462</v>
      </c>
      <c r="T235" s="404">
        <v>33.846153846153847</v>
      </c>
      <c r="U235" s="265">
        <v>0</v>
      </c>
      <c r="V235" s="265">
        <v>0</v>
      </c>
      <c r="W235" s="266">
        <v>21</v>
      </c>
      <c r="X235" s="405">
        <v>10</v>
      </c>
      <c r="Y235" s="406">
        <v>2</v>
      </c>
      <c r="Z235" s="272">
        <v>7</v>
      </c>
      <c r="AA235" s="272">
        <v>39.592670058166391</v>
      </c>
      <c r="AB235" s="272"/>
      <c r="AC235" s="267">
        <v>0</v>
      </c>
      <c r="AD235" s="267">
        <v>0</v>
      </c>
      <c r="AE235" s="266">
        <v>454.88079383366073</v>
      </c>
      <c r="AF235" s="407">
        <v>0</v>
      </c>
      <c r="AG235" s="408">
        <v>5.8181818181818183</v>
      </c>
      <c r="AH235" s="409">
        <v>0.84297520661157022</v>
      </c>
      <c r="AI235" s="462">
        <v>205.67307692307696</v>
      </c>
      <c r="AJ235" s="410">
        <v>242.54655988579037</v>
      </c>
      <c r="AK235" s="268"/>
      <c r="AL235" s="290">
        <v>0</v>
      </c>
      <c r="AM235" s="463">
        <v>0</v>
      </c>
      <c r="AN235" s="463">
        <v>2</v>
      </c>
      <c r="AO235" s="463">
        <v>0</v>
      </c>
      <c r="AP235" s="369" t="s">
        <v>693</v>
      </c>
      <c r="AQ235" s="248">
        <v>242</v>
      </c>
      <c r="AR235" s="370">
        <v>2200</v>
      </c>
      <c r="AS235" s="317">
        <v>2</v>
      </c>
      <c r="AT235" s="317">
        <v>0</v>
      </c>
      <c r="AU235" s="317">
        <v>2</v>
      </c>
      <c r="AV235" s="317">
        <v>0</v>
      </c>
      <c r="AW235" s="317">
        <v>0</v>
      </c>
      <c r="AX235" s="317">
        <v>2</v>
      </c>
      <c r="AY235" s="317">
        <v>2</v>
      </c>
      <c r="AZ235" s="317">
        <v>0</v>
      </c>
      <c r="BA235" s="317">
        <v>2</v>
      </c>
      <c r="BB235" s="46" t="s">
        <v>536</v>
      </c>
      <c r="BC235" s="30">
        <v>39.592670058166391</v>
      </c>
      <c r="BD235" s="327">
        <v>45</v>
      </c>
      <c r="BE235" t="s">
        <v>140</v>
      </c>
      <c r="BF235" s="48">
        <v>19.326585313955846</v>
      </c>
      <c r="BG235" s="48">
        <v>0</v>
      </c>
      <c r="BH235" s="511"/>
      <c r="BI235" s="48"/>
      <c r="BJ235" s="372"/>
      <c r="BK235" s="63"/>
      <c r="BL235" s="81">
        <f t="shared" ref="BL235:BL242" si="99">M235+AL235+AM235+AN235</f>
        <v>26</v>
      </c>
      <c r="BM235" s="46">
        <f t="shared" ref="BM235:BM242" si="100">BL235+AO235</f>
        <v>26</v>
      </c>
      <c r="BN235" s="252"/>
      <c r="BO235" s="193">
        <f t="shared" ref="BO235:BO242" si="101">AJ235+AI235+AG235+AH235</f>
        <v>454.88079383366073</v>
      </c>
      <c r="BP235" s="193">
        <v>363.85917647963589</v>
      </c>
      <c r="BQ235" s="193"/>
      <c r="BR235" s="30"/>
      <c r="BS235" s="33">
        <f t="shared" ref="BS235:BS242" si="102">BO235-W235-Z235-AA235</f>
        <v>387.28812377549434</v>
      </c>
      <c r="BT235" s="226" t="e">
        <f t="shared" ref="BT235:BT242" si="103">INT(YEARFRAC(F235,$BU$11))</f>
        <v>#REF!</v>
      </c>
      <c r="BV235" s="367"/>
    </row>
    <row r="236" spans="1:95" s="47" customFormat="1" ht="123.75" customHeight="1">
      <c r="A236" s="512">
        <f t="shared" ref="A236:A242" si="104">A235+1</f>
        <v>2</v>
      </c>
      <c r="B236" s="65" t="s">
        <v>137</v>
      </c>
      <c r="C236" s="60" t="s">
        <v>71</v>
      </c>
      <c r="D236" s="378" t="s">
        <v>253</v>
      </c>
      <c r="E236" s="378" t="s">
        <v>585</v>
      </c>
      <c r="F236" s="382">
        <v>43579</v>
      </c>
      <c r="G236" s="378" t="s">
        <v>667</v>
      </c>
      <c r="H236" s="65" t="s">
        <v>182</v>
      </c>
      <c r="I236" s="521"/>
      <c r="J236" s="90">
        <v>200</v>
      </c>
      <c r="K236" s="241">
        <v>0</v>
      </c>
      <c r="L236" s="403">
        <v>0</v>
      </c>
      <c r="M236" s="396">
        <v>23.5</v>
      </c>
      <c r="N236" s="396">
        <v>2.5</v>
      </c>
      <c r="O236" s="396">
        <v>36</v>
      </c>
      <c r="P236" s="396">
        <v>18</v>
      </c>
      <c r="Q236" s="264"/>
      <c r="R236" s="264"/>
      <c r="S236" s="404">
        <v>51.92307692307692</v>
      </c>
      <c r="T236" s="404">
        <v>34.615384615384613</v>
      </c>
      <c r="U236" s="265">
        <v>0</v>
      </c>
      <c r="V236" s="265">
        <v>0</v>
      </c>
      <c r="W236" s="266">
        <v>22.5</v>
      </c>
      <c r="X236" s="405">
        <v>10</v>
      </c>
      <c r="Y236" s="406">
        <v>5</v>
      </c>
      <c r="Z236" s="272">
        <v>7</v>
      </c>
      <c r="AA236" s="272">
        <v>0</v>
      </c>
      <c r="AB236" s="272"/>
      <c r="AC236" s="267">
        <v>0</v>
      </c>
      <c r="AD236" s="267">
        <v>0</v>
      </c>
      <c r="AE236" s="266">
        <v>331.03846153846155</v>
      </c>
      <c r="AF236" s="407">
        <v>0</v>
      </c>
      <c r="AG236" s="408">
        <v>5.8181818181818183</v>
      </c>
      <c r="AH236" s="409">
        <v>0</v>
      </c>
      <c r="AI236" s="462">
        <v>176.61538461538458</v>
      </c>
      <c r="AJ236" s="410">
        <v>148.60489510489515</v>
      </c>
      <c r="AK236" s="268"/>
      <c r="AL236" s="290">
        <v>0.5</v>
      </c>
      <c r="AM236" s="463">
        <v>0</v>
      </c>
      <c r="AN236" s="463">
        <v>2</v>
      </c>
      <c r="AO236" s="463">
        <v>0</v>
      </c>
      <c r="AP236" s="36" t="s">
        <v>137</v>
      </c>
      <c r="AQ236" s="66">
        <v>148</v>
      </c>
      <c r="AR236" s="37">
        <v>2500</v>
      </c>
      <c r="AS236" s="315">
        <v>1</v>
      </c>
      <c r="AT236" s="315">
        <v>0</v>
      </c>
      <c r="AU236" s="315">
        <v>2</v>
      </c>
      <c r="AV236" s="315">
        <v>0</v>
      </c>
      <c r="AW236" s="315">
        <v>1</v>
      </c>
      <c r="AX236" s="315">
        <v>3</v>
      </c>
      <c r="AY236" s="316">
        <v>2</v>
      </c>
      <c r="AZ236" s="316">
        <v>1</v>
      </c>
      <c r="BA236" s="316">
        <v>0</v>
      </c>
      <c r="BB236" s="30" t="s">
        <v>1020</v>
      </c>
      <c r="BC236" s="30">
        <v>0</v>
      </c>
      <c r="BD236" s="327"/>
      <c r="BE236" t="s">
        <v>99</v>
      </c>
      <c r="BF236" s="48">
        <v>0</v>
      </c>
      <c r="BG236" s="48">
        <v>0</v>
      </c>
      <c r="BH236" s="511"/>
      <c r="BI236" s="48"/>
      <c r="BJ236" s="372"/>
      <c r="BK236" s="9"/>
      <c r="BL236" s="81">
        <f t="shared" si="99"/>
        <v>26</v>
      </c>
      <c r="BM236" s="30">
        <f t="shared" si="100"/>
        <v>26</v>
      </c>
      <c r="BN236" s="230"/>
      <c r="BO236" s="193">
        <f t="shared" si="101"/>
        <v>331.03846153846155</v>
      </c>
      <c r="BP236" s="193">
        <v>293.94672141982227</v>
      </c>
      <c r="BQ236" s="193"/>
      <c r="BR236" s="30"/>
      <c r="BS236" s="33">
        <f t="shared" si="102"/>
        <v>301.53846153846155</v>
      </c>
      <c r="BT236" s="226" t="e">
        <f t="shared" si="103"/>
        <v>#REF!</v>
      </c>
      <c r="BU236"/>
      <c r="BV236" s="365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</row>
    <row r="237" spans="1:95" s="47" customFormat="1" ht="123.75" customHeight="1">
      <c r="A237" s="512">
        <f t="shared" si="104"/>
        <v>3</v>
      </c>
      <c r="B237" s="65" t="s">
        <v>588</v>
      </c>
      <c r="C237" s="60" t="s">
        <v>71</v>
      </c>
      <c r="D237" s="378" t="s">
        <v>621</v>
      </c>
      <c r="E237" s="378" t="s">
        <v>585</v>
      </c>
      <c r="F237" s="382">
        <v>44685</v>
      </c>
      <c r="G237" s="378" t="s">
        <v>667</v>
      </c>
      <c r="H237" s="65" t="s">
        <v>182</v>
      </c>
      <c r="I237" s="521"/>
      <c r="J237" s="90">
        <v>200</v>
      </c>
      <c r="K237" s="241">
        <v>0</v>
      </c>
      <c r="L237" s="403">
        <v>10</v>
      </c>
      <c r="M237" s="396">
        <v>24</v>
      </c>
      <c r="N237" s="396">
        <v>2</v>
      </c>
      <c r="O237" s="396">
        <v>40</v>
      </c>
      <c r="P237" s="396">
        <v>18</v>
      </c>
      <c r="Q237" s="264"/>
      <c r="R237" s="264"/>
      <c r="S237" s="404">
        <v>57.692307692307693</v>
      </c>
      <c r="T237" s="404">
        <v>34.615384615384613</v>
      </c>
      <c r="U237" s="265">
        <v>0</v>
      </c>
      <c r="V237" s="265">
        <v>0</v>
      </c>
      <c r="W237" s="266">
        <v>23.5</v>
      </c>
      <c r="X237" s="405">
        <v>10</v>
      </c>
      <c r="Y237" s="406">
        <v>2</v>
      </c>
      <c r="Z237" s="272">
        <v>7</v>
      </c>
      <c r="AA237" s="272">
        <v>34.652110003901981</v>
      </c>
      <c r="AB237" s="272"/>
      <c r="AC237" s="267">
        <v>0</v>
      </c>
      <c r="AD237" s="267">
        <v>0</v>
      </c>
      <c r="AE237" s="266">
        <v>379.45980231159433</v>
      </c>
      <c r="AF237" s="407">
        <v>0</v>
      </c>
      <c r="AG237" s="408">
        <v>5.8181818181818183</v>
      </c>
      <c r="AH237" s="409">
        <v>0</v>
      </c>
      <c r="AI237" s="462">
        <v>176.61538461538458</v>
      </c>
      <c r="AJ237" s="410">
        <v>197.02623587802793</v>
      </c>
      <c r="AK237" s="268"/>
      <c r="AL237" s="290">
        <v>0</v>
      </c>
      <c r="AM237" s="463">
        <v>0</v>
      </c>
      <c r="AN237" s="463">
        <v>2</v>
      </c>
      <c r="AO237" s="463">
        <v>0</v>
      </c>
      <c r="AP237" s="369" t="s">
        <v>588</v>
      </c>
      <c r="AQ237" s="248">
        <v>197</v>
      </c>
      <c r="AR237" s="370">
        <v>100</v>
      </c>
      <c r="AS237" s="317">
        <v>1</v>
      </c>
      <c r="AT237" s="317">
        <v>1</v>
      </c>
      <c r="AU237" s="317">
        <v>2</v>
      </c>
      <c r="AV237" s="317">
        <v>0</v>
      </c>
      <c r="AW237" s="317">
        <v>1</v>
      </c>
      <c r="AX237" s="317">
        <v>2</v>
      </c>
      <c r="AY237" s="317">
        <v>0</v>
      </c>
      <c r="AZ237" s="317">
        <v>0</v>
      </c>
      <c r="BA237" s="317">
        <v>1</v>
      </c>
      <c r="BB237" s="46" t="s">
        <v>1021</v>
      </c>
      <c r="BC237" s="30">
        <v>34.652110003901981</v>
      </c>
      <c r="BD237" s="327"/>
      <c r="BE237" t="s">
        <v>99</v>
      </c>
      <c r="BF237" s="48">
        <v>0</v>
      </c>
      <c r="BG237" s="48">
        <v>10</v>
      </c>
      <c r="BH237" s="511"/>
      <c r="BI237" s="48"/>
      <c r="BJ237" s="372"/>
      <c r="BK237" s="64"/>
      <c r="BL237" s="81">
        <f t="shared" si="99"/>
        <v>26</v>
      </c>
      <c r="BM237" s="46">
        <f t="shared" si="100"/>
        <v>26</v>
      </c>
      <c r="BN237" s="252"/>
      <c r="BO237" s="193">
        <f t="shared" si="101"/>
        <v>379.45980231159433</v>
      </c>
      <c r="BP237" s="193">
        <v>288.65042908313939</v>
      </c>
      <c r="BQ237" s="193"/>
      <c r="BR237" s="30"/>
      <c r="BS237" s="33">
        <f t="shared" si="102"/>
        <v>314.30769230769238</v>
      </c>
      <c r="BT237" s="226" t="e">
        <f t="shared" si="103"/>
        <v>#REF!</v>
      </c>
      <c r="BU237" s="62"/>
      <c r="BV237" s="367"/>
      <c r="BW237" s="62"/>
      <c r="BX237" s="62"/>
      <c r="BY237" s="62"/>
      <c r="BZ237" s="62"/>
      <c r="CA237" s="62"/>
      <c r="CB237" s="62"/>
      <c r="CC237" s="62"/>
      <c r="CD237" s="62"/>
      <c r="CE237" s="62"/>
      <c r="CF237" s="62"/>
      <c r="CG237" s="62"/>
      <c r="CH237" s="62"/>
      <c r="CI237" s="62"/>
      <c r="CJ237" s="62"/>
      <c r="CK237" s="62"/>
      <c r="CL237" s="62"/>
      <c r="CM237" s="62"/>
      <c r="CN237" s="62"/>
      <c r="CO237" s="62"/>
      <c r="CP237" s="62"/>
      <c r="CQ237" s="62"/>
    </row>
    <row r="238" spans="1:95" s="47" customFormat="1" ht="123.75" customHeight="1">
      <c r="A238" s="512">
        <f t="shared" si="104"/>
        <v>4</v>
      </c>
      <c r="B238" s="65" t="s">
        <v>590</v>
      </c>
      <c r="C238" s="60" t="s">
        <v>71</v>
      </c>
      <c r="D238" s="378" t="s">
        <v>622</v>
      </c>
      <c r="E238" s="378" t="s">
        <v>585</v>
      </c>
      <c r="F238" s="382">
        <v>44691</v>
      </c>
      <c r="G238" s="378" t="s">
        <v>667</v>
      </c>
      <c r="H238" s="65" t="s">
        <v>182</v>
      </c>
      <c r="I238" s="521"/>
      <c r="J238" s="90">
        <v>200</v>
      </c>
      <c r="K238" s="241">
        <v>0</v>
      </c>
      <c r="L238" s="403">
        <v>39.674796747967477</v>
      </c>
      <c r="M238" s="396">
        <v>24</v>
      </c>
      <c r="N238" s="396">
        <v>2</v>
      </c>
      <c r="O238" s="396">
        <v>34</v>
      </c>
      <c r="P238" s="396">
        <v>18</v>
      </c>
      <c r="Q238" s="264"/>
      <c r="R238" s="264"/>
      <c r="S238" s="404">
        <v>49.03846153846154</v>
      </c>
      <c r="T238" s="404">
        <v>34.615384615384613</v>
      </c>
      <c r="U238" s="265">
        <v>0</v>
      </c>
      <c r="V238" s="265">
        <v>0</v>
      </c>
      <c r="W238" s="266">
        <v>22</v>
      </c>
      <c r="X238" s="405">
        <v>10</v>
      </c>
      <c r="Y238" s="406">
        <v>2</v>
      </c>
      <c r="Z238" s="272">
        <v>7</v>
      </c>
      <c r="AA238" s="272">
        <v>33.463320947788276</v>
      </c>
      <c r="AB238" s="272"/>
      <c r="AC238" s="267">
        <v>0</v>
      </c>
      <c r="AD238" s="267">
        <v>0</v>
      </c>
      <c r="AE238" s="266">
        <v>397.79196384960187</v>
      </c>
      <c r="AF238" s="407">
        <v>0</v>
      </c>
      <c r="AG238" s="408">
        <v>5.8181818181818183</v>
      </c>
      <c r="AH238" s="409">
        <v>0</v>
      </c>
      <c r="AI238" s="462">
        <v>173.23076923076923</v>
      </c>
      <c r="AJ238" s="410">
        <v>218.74301280065083</v>
      </c>
      <c r="AK238" s="268"/>
      <c r="AL238" s="290">
        <v>0</v>
      </c>
      <c r="AM238" s="463">
        <v>0</v>
      </c>
      <c r="AN238" s="463">
        <v>2</v>
      </c>
      <c r="AO238" s="463">
        <v>0</v>
      </c>
      <c r="AP238" s="369" t="s">
        <v>590</v>
      </c>
      <c r="AQ238" s="248">
        <v>218</v>
      </c>
      <c r="AR238" s="370">
        <v>3100</v>
      </c>
      <c r="AS238" s="317">
        <v>2</v>
      </c>
      <c r="AT238" s="317">
        <v>0</v>
      </c>
      <c r="AU238" s="317">
        <v>0</v>
      </c>
      <c r="AV238" s="317">
        <v>1</v>
      </c>
      <c r="AW238" s="317">
        <v>1</v>
      </c>
      <c r="AX238" s="317">
        <v>3</v>
      </c>
      <c r="AY238" s="317">
        <v>3</v>
      </c>
      <c r="AZ238" s="317">
        <v>0</v>
      </c>
      <c r="BA238" s="317">
        <v>1</v>
      </c>
      <c r="BB238" s="46" t="s">
        <v>1022</v>
      </c>
      <c r="BC238" s="30">
        <v>33.463320947788276</v>
      </c>
      <c r="BD238" s="327"/>
      <c r="BE238" t="s">
        <v>99</v>
      </c>
      <c r="BF238" s="48">
        <v>0</v>
      </c>
      <c r="BG238" s="48">
        <v>39.674796747967477</v>
      </c>
      <c r="BH238" s="511"/>
      <c r="BI238" s="48"/>
      <c r="BJ238" s="372"/>
      <c r="BK238" s="64"/>
      <c r="BL238" s="81">
        <f t="shared" si="99"/>
        <v>26</v>
      </c>
      <c r="BM238" s="46">
        <f t="shared" si="100"/>
        <v>26</v>
      </c>
      <c r="BN238" s="252"/>
      <c r="BO238" s="193">
        <f t="shared" si="101"/>
        <v>397.79196384960187</v>
      </c>
      <c r="BP238" s="193">
        <v>288.30922012668958</v>
      </c>
      <c r="BQ238" s="193"/>
      <c r="BR238" s="30"/>
      <c r="BS238" s="33">
        <f t="shared" si="102"/>
        <v>335.32864290181362</v>
      </c>
      <c r="BT238" s="226" t="e">
        <f t="shared" si="103"/>
        <v>#REF!</v>
      </c>
      <c r="BU238" s="62"/>
      <c r="BV238" s="367"/>
      <c r="BW238" s="62"/>
      <c r="BX238" s="62"/>
      <c r="BY238" s="62"/>
      <c r="BZ238" s="62"/>
      <c r="CA238" s="62"/>
      <c r="CB238" s="62"/>
      <c r="CC238" s="62"/>
      <c r="CD238" s="62"/>
      <c r="CE238" s="62"/>
      <c r="CF238" s="62"/>
      <c r="CG238" s="62"/>
      <c r="CH238" s="62"/>
      <c r="CI238" s="62"/>
      <c r="CJ238" s="62"/>
      <c r="CK238" s="62"/>
      <c r="CL238" s="62"/>
      <c r="CM238" s="62"/>
      <c r="CN238" s="62"/>
      <c r="CO238" s="62"/>
      <c r="CP238" s="62"/>
      <c r="CQ238" s="62"/>
    </row>
    <row r="239" spans="1:95" s="47" customFormat="1" ht="123.75" customHeight="1">
      <c r="A239" s="512">
        <f t="shared" si="104"/>
        <v>5</v>
      </c>
      <c r="B239" s="65" t="s">
        <v>698</v>
      </c>
      <c r="C239" s="381" t="s">
        <v>71</v>
      </c>
      <c r="D239" s="378" t="s">
        <v>306</v>
      </c>
      <c r="E239" s="387" t="s">
        <v>585</v>
      </c>
      <c r="F239" s="388">
        <v>44774</v>
      </c>
      <c r="G239" s="387" t="s">
        <v>667</v>
      </c>
      <c r="H239" s="65" t="s">
        <v>182</v>
      </c>
      <c r="I239" s="521"/>
      <c r="J239" s="90">
        <v>200</v>
      </c>
      <c r="K239" s="241">
        <v>0</v>
      </c>
      <c r="L239" s="403">
        <v>9.9956047819971872</v>
      </c>
      <c r="M239" s="396">
        <v>24</v>
      </c>
      <c r="N239" s="396">
        <v>2</v>
      </c>
      <c r="O239" s="396">
        <v>38</v>
      </c>
      <c r="P239" s="396">
        <v>18</v>
      </c>
      <c r="Q239" s="264"/>
      <c r="R239" s="264"/>
      <c r="S239" s="404">
        <v>54.807692307692307</v>
      </c>
      <c r="T239" s="404">
        <v>34.615384615384613</v>
      </c>
      <c r="U239" s="265">
        <v>0</v>
      </c>
      <c r="V239" s="265">
        <v>0</v>
      </c>
      <c r="W239" s="266">
        <v>23</v>
      </c>
      <c r="X239" s="405">
        <v>10</v>
      </c>
      <c r="Y239" s="406">
        <v>2</v>
      </c>
      <c r="Z239" s="272">
        <v>7</v>
      </c>
      <c r="AA239" s="272">
        <v>0</v>
      </c>
      <c r="AB239" s="272"/>
      <c r="AC239" s="267">
        <v>0</v>
      </c>
      <c r="AD239" s="267">
        <v>0</v>
      </c>
      <c r="AE239" s="266">
        <v>341.41868170507416</v>
      </c>
      <c r="AF239" s="407">
        <v>0</v>
      </c>
      <c r="AG239" s="408">
        <v>5.8181818181818183</v>
      </c>
      <c r="AH239" s="409">
        <v>0</v>
      </c>
      <c r="AI239" s="462">
        <v>176.61538461538458</v>
      </c>
      <c r="AJ239" s="410">
        <v>158.98511527150777</v>
      </c>
      <c r="AK239" s="268"/>
      <c r="AL239" s="290">
        <v>0</v>
      </c>
      <c r="AM239" s="463">
        <v>0</v>
      </c>
      <c r="AN239" s="463">
        <v>2</v>
      </c>
      <c r="AO239" s="463">
        <v>0</v>
      </c>
      <c r="AP239" s="369" t="s">
        <v>698</v>
      </c>
      <c r="AQ239" s="248">
        <v>158</v>
      </c>
      <c r="AR239" s="370">
        <v>4100</v>
      </c>
      <c r="AS239" s="317">
        <v>1</v>
      </c>
      <c r="AT239" s="317">
        <v>1</v>
      </c>
      <c r="AU239" s="317">
        <v>0</v>
      </c>
      <c r="AV239" s="317">
        <v>0</v>
      </c>
      <c r="AW239" s="317">
        <v>1</v>
      </c>
      <c r="AX239" s="317">
        <v>3</v>
      </c>
      <c r="AY239" s="317">
        <v>4</v>
      </c>
      <c r="AZ239" s="317">
        <v>0</v>
      </c>
      <c r="BA239" s="317">
        <v>1</v>
      </c>
      <c r="BB239" s="46" t="s">
        <v>1023</v>
      </c>
      <c r="BC239" s="30">
        <v>0</v>
      </c>
      <c r="BD239" s="327"/>
      <c r="BE239" t="s">
        <v>99</v>
      </c>
      <c r="BF239" s="48">
        <v>0</v>
      </c>
      <c r="BG239" s="48">
        <v>9.9956047819971872</v>
      </c>
      <c r="BH239" s="511"/>
      <c r="BI239" s="48"/>
      <c r="BJ239" s="372"/>
      <c r="BK239" s="64"/>
      <c r="BL239" s="81">
        <f t="shared" ref="BL239:BL241" si="105">M239+AL239+AM239+AN239</f>
        <v>26</v>
      </c>
      <c r="BM239" s="46">
        <f t="shared" ref="BM239:BM241" si="106">BL239+AO239</f>
        <v>26</v>
      </c>
      <c r="BN239" s="252"/>
      <c r="BO239" s="193">
        <f t="shared" ref="BO239:BO241" si="107">AJ239+AI239+AG239+AH239</f>
        <v>341.41868170507416</v>
      </c>
      <c r="BP239" s="193">
        <v>282.58049415538602</v>
      </c>
      <c r="BQ239" s="193"/>
      <c r="BR239" s="30"/>
      <c r="BS239" s="33">
        <f t="shared" ref="BS239:BS241" si="108">BO239-W239-Z239-AA239</f>
        <v>311.41868170507416</v>
      </c>
      <c r="BT239" s="226" t="e">
        <f t="shared" ref="BT239:BT241" si="109">INT(YEARFRAC(F239,$BU$11))</f>
        <v>#REF!</v>
      </c>
      <c r="BU239" s="62"/>
      <c r="BV239" s="367"/>
      <c r="BW239" s="62"/>
      <c r="BX239" s="62"/>
      <c r="BY239" s="62"/>
      <c r="BZ239" s="62"/>
      <c r="CA239" s="62"/>
      <c r="CB239" s="62"/>
      <c r="CC239" s="62"/>
      <c r="CD239" s="62"/>
      <c r="CE239" s="62"/>
      <c r="CF239" s="62"/>
      <c r="CG239" s="62"/>
      <c r="CH239" s="62"/>
      <c r="CI239" s="62"/>
      <c r="CJ239" s="62"/>
      <c r="CK239" s="62"/>
      <c r="CL239" s="62"/>
      <c r="CM239" s="62"/>
      <c r="CN239" s="62"/>
      <c r="CO239" s="62"/>
      <c r="CP239" s="62"/>
      <c r="CQ239" s="62"/>
    </row>
    <row r="240" spans="1:95" s="47" customFormat="1" ht="123.75" customHeight="1">
      <c r="A240" s="512">
        <f t="shared" si="104"/>
        <v>6</v>
      </c>
      <c r="B240" s="491" t="s">
        <v>789</v>
      </c>
      <c r="C240" s="495" t="s">
        <v>71</v>
      </c>
      <c r="D240" s="492" t="s">
        <v>790</v>
      </c>
      <c r="E240" s="496" t="s">
        <v>585</v>
      </c>
      <c r="F240" s="493">
        <v>45036</v>
      </c>
      <c r="G240" s="496" t="s">
        <v>667</v>
      </c>
      <c r="H240" s="491" t="s">
        <v>182</v>
      </c>
      <c r="I240" s="521">
        <v>1</v>
      </c>
      <c r="J240" s="90">
        <v>200</v>
      </c>
      <c r="K240" s="241">
        <v>0</v>
      </c>
      <c r="L240" s="403">
        <v>0</v>
      </c>
      <c r="M240" s="396">
        <v>24</v>
      </c>
      <c r="N240" s="396">
        <v>2</v>
      </c>
      <c r="O240" s="396">
        <v>38</v>
      </c>
      <c r="P240" s="396">
        <v>18</v>
      </c>
      <c r="Q240" s="264"/>
      <c r="R240" s="264"/>
      <c r="S240" s="404">
        <v>54.807692307692307</v>
      </c>
      <c r="T240" s="404">
        <v>34.615384615384613</v>
      </c>
      <c r="U240" s="265">
        <v>0</v>
      </c>
      <c r="V240" s="265">
        <v>0</v>
      </c>
      <c r="W240" s="266">
        <v>23</v>
      </c>
      <c r="X240" s="405">
        <v>10</v>
      </c>
      <c r="Y240" s="406">
        <v>0</v>
      </c>
      <c r="Z240" s="272">
        <v>7</v>
      </c>
      <c r="AA240" s="272">
        <v>0</v>
      </c>
      <c r="AB240" s="272"/>
      <c r="AC240" s="267">
        <v>0</v>
      </c>
      <c r="AD240" s="267">
        <v>5</v>
      </c>
      <c r="AE240" s="266">
        <v>334.42307692307691</v>
      </c>
      <c r="AF240" s="407">
        <v>0</v>
      </c>
      <c r="AG240" s="408">
        <v>5.8181818181818183</v>
      </c>
      <c r="AH240" s="409">
        <v>0</v>
      </c>
      <c r="AI240" s="462">
        <v>176.61538461538458</v>
      </c>
      <c r="AJ240" s="410">
        <v>151.98951048951051</v>
      </c>
      <c r="AK240" s="268"/>
      <c r="AL240" s="290">
        <v>0</v>
      </c>
      <c r="AM240" s="463">
        <v>0</v>
      </c>
      <c r="AN240" s="463">
        <v>2</v>
      </c>
      <c r="AO240" s="463">
        <v>0</v>
      </c>
      <c r="AP240" s="369" t="s">
        <v>789</v>
      </c>
      <c r="AQ240" s="248">
        <v>151</v>
      </c>
      <c r="AR240" s="370">
        <v>4100</v>
      </c>
      <c r="AS240" s="317">
        <v>1</v>
      </c>
      <c r="AT240" s="317">
        <v>1</v>
      </c>
      <c r="AU240" s="317">
        <v>0</v>
      </c>
      <c r="AV240" s="317">
        <v>0</v>
      </c>
      <c r="AW240" s="317">
        <v>0</v>
      </c>
      <c r="AX240" s="317">
        <v>1</v>
      </c>
      <c r="AY240" s="317">
        <v>4</v>
      </c>
      <c r="AZ240" s="317">
        <v>0</v>
      </c>
      <c r="BA240" s="317">
        <v>1</v>
      </c>
      <c r="BB240" s="46" t="s">
        <v>1024</v>
      </c>
      <c r="BC240" s="30">
        <v>0</v>
      </c>
      <c r="BD240" s="327"/>
      <c r="BE240" t="s">
        <v>99</v>
      </c>
      <c r="BF240" s="48">
        <v>0</v>
      </c>
      <c r="BG240" s="48">
        <v>0</v>
      </c>
      <c r="BH240" s="511"/>
      <c r="BI240" s="48"/>
      <c r="BJ240" s="372"/>
      <c r="BK240" s="64"/>
      <c r="BL240" s="81">
        <f t="shared" si="105"/>
        <v>26</v>
      </c>
      <c r="BM240" s="46">
        <f t="shared" si="106"/>
        <v>26</v>
      </c>
      <c r="BN240" s="252"/>
      <c r="BO240" s="193">
        <f t="shared" si="107"/>
        <v>334.42307692307691</v>
      </c>
      <c r="BP240" s="193">
        <v>251.36439053427586</v>
      </c>
      <c r="BQ240" s="193"/>
      <c r="BR240" s="30"/>
      <c r="BS240" s="33">
        <f t="shared" si="108"/>
        <v>304.42307692307691</v>
      </c>
      <c r="BT240" s="226" t="e">
        <f t="shared" si="109"/>
        <v>#REF!</v>
      </c>
      <c r="BU240" s="62"/>
      <c r="BV240" s="367"/>
      <c r="BW240" s="62"/>
      <c r="BX240" s="62"/>
      <c r="BY240" s="62"/>
      <c r="BZ240" s="62"/>
      <c r="CA240" s="62"/>
      <c r="CB240" s="62"/>
      <c r="CC240" s="62"/>
      <c r="CD240" s="62"/>
      <c r="CE240" s="62"/>
      <c r="CF240" s="62"/>
      <c r="CG240" s="62"/>
      <c r="CH240" s="62"/>
      <c r="CI240" s="62"/>
      <c r="CJ240" s="62"/>
      <c r="CK240" s="62"/>
      <c r="CL240" s="62"/>
      <c r="CM240" s="62"/>
      <c r="CN240" s="62"/>
      <c r="CO240" s="62"/>
      <c r="CP240" s="62"/>
      <c r="CQ240" s="62"/>
    </row>
    <row r="241" spans="1:95" s="47" customFormat="1" ht="123.75" customHeight="1">
      <c r="A241" s="512">
        <f t="shared" si="104"/>
        <v>7</v>
      </c>
      <c r="B241" s="534" t="s">
        <v>900</v>
      </c>
      <c r="C241" s="537" t="s">
        <v>71</v>
      </c>
      <c r="D241" s="535" t="s">
        <v>930</v>
      </c>
      <c r="E241" s="538" t="s">
        <v>585</v>
      </c>
      <c r="F241" s="536">
        <v>45240</v>
      </c>
      <c r="G241" s="538" t="s">
        <v>667</v>
      </c>
      <c r="H241" s="534" t="s">
        <v>182</v>
      </c>
      <c r="I241" s="521">
        <v>1</v>
      </c>
      <c r="J241" s="90">
        <v>200</v>
      </c>
      <c r="K241" s="241">
        <v>0</v>
      </c>
      <c r="L241" s="403">
        <v>0</v>
      </c>
      <c r="M241" s="396">
        <v>16</v>
      </c>
      <c r="N241" s="396">
        <v>10</v>
      </c>
      <c r="O241" s="396">
        <v>22</v>
      </c>
      <c r="P241" s="396">
        <v>6</v>
      </c>
      <c r="Q241" s="264"/>
      <c r="R241" s="264"/>
      <c r="S241" s="404">
        <v>31.73076923076923</v>
      </c>
      <c r="T241" s="404">
        <v>11.538461538461538</v>
      </c>
      <c r="U241" s="265">
        <v>0</v>
      </c>
      <c r="V241" s="265">
        <v>0</v>
      </c>
      <c r="W241" s="266">
        <v>10</v>
      </c>
      <c r="X241" s="405">
        <v>6.9230769230769234</v>
      </c>
      <c r="Y241" s="406">
        <v>0</v>
      </c>
      <c r="Z241" s="272">
        <v>7</v>
      </c>
      <c r="AA241" s="272">
        <v>0</v>
      </c>
      <c r="AB241" s="272"/>
      <c r="AC241" s="267">
        <v>0</v>
      </c>
      <c r="AD241" s="267">
        <v>5</v>
      </c>
      <c r="AE241" s="266">
        <v>272.19230769230774</v>
      </c>
      <c r="AF241" s="407">
        <v>61.53846153846154</v>
      </c>
      <c r="AG241" s="408">
        <v>3.873076923076924</v>
      </c>
      <c r="AH241" s="409">
        <v>0</v>
      </c>
      <c r="AI241" s="462">
        <v>64.65384615384616</v>
      </c>
      <c r="AJ241" s="410">
        <v>142.12692307692311</v>
      </c>
      <c r="AK241" s="268"/>
      <c r="AL241" s="290">
        <v>0</v>
      </c>
      <c r="AM241" s="463">
        <v>0</v>
      </c>
      <c r="AN241" s="463">
        <v>2</v>
      </c>
      <c r="AO241" s="463">
        <v>0</v>
      </c>
      <c r="AP241" s="369" t="s">
        <v>900</v>
      </c>
      <c r="AQ241" s="248">
        <v>142</v>
      </c>
      <c r="AR241" s="370">
        <v>500</v>
      </c>
      <c r="AS241" s="317">
        <v>1</v>
      </c>
      <c r="AT241" s="317">
        <v>0</v>
      </c>
      <c r="AU241" s="317">
        <v>2</v>
      </c>
      <c r="AV241" s="317">
        <v>0</v>
      </c>
      <c r="AW241" s="317">
        <v>0</v>
      </c>
      <c r="AX241" s="317">
        <v>2</v>
      </c>
      <c r="AY241" s="317">
        <v>0</v>
      </c>
      <c r="AZ241" s="317">
        <v>1</v>
      </c>
      <c r="BA241" s="317">
        <v>0</v>
      </c>
      <c r="BB241" s="46" t="s">
        <v>1025</v>
      </c>
      <c r="BC241" s="30">
        <v>0</v>
      </c>
      <c r="BD241" s="327"/>
      <c r="BE241" t="s">
        <v>99</v>
      </c>
      <c r="BF241" s="48">
        <v>0</v>
      </c>
      <c r="BG241" s="48">
        <v>0</v>
      </c>
      <c r="BH241" s="511"/>
      <c r="BI241" s="48"/>
      <c r="BJ241" s="372"/>
      <c r="BK241" s="64"/>
      <c r="BL241" s="81">
        <f t="shared" si="105"/>
        <v>18</v>
      </c>
      <c r="BM241" s="46">
        <f t="shared" si="106"/>
        <v>18</v>
      </c>
      <c r="BN241" s="252"/>
      <c r="BO241" s="193">
        <f t="shared" si="107"/>
        <v>210.65384615384619</v>
      </c>
      <c r="BP241" s="193">
        <v>210.65384615384619</v>
      </c>
      <c r="BQ241" s="193"/>
      <c r="BR241" s="30"/>
      <c r="BS241" s="33">
        <f t="shared" si="108"/>
        <v>193.65384615384619</v>
      </c>
      <c r="BT241" s="226" t="e">
        <f t="shared" si="109"/>
        <v>#REF!</v>
      </c>
      <c r="BU241" s="62"/>
      <c r="BV241" s="367"/>
      <c r="BW241" s="62"/>
      <c r="BX241" s="62"/>
      <c r="BY241" s="62"/>
      <c r="BZ241" s="62"/>
      <c r="CA241" s="62"/>
      <c r="CB241" s="62"/>
      <c r="CC241" s="62"/>
      <c r="CD241" s="62"/>
      <c r="CE241" s="62"/>
      <c r="CF241" s="62"/>
      <c r="CG241" s="62"/>
      <c r="CH241" s="62"/>
      <c r="CI241" s="62"/>
      <c r="CJ241" s="62"/>
      <c r="CK241" s="62"/>
      <c r="CL241" s="62"/>
      <c r="CM241" s="62"/>
      <c r="CN241" s="62"/>
      <c r="CO241" s="62"/>
      <c r="CP241" s="62"/>
      <c r="CQ241" s="62"/>
    </row>
    <row r="242" spans="1:95" s="47" customFormat="1" ht="123.75" customHeight="1">
      <c r="A242" s="512">
        <f t="shared" si="104"/>
        <v>8</v>
      </c>
      <c r="B242" s="534" t="s">
        <v>955</v>
      </c>
      <c r="C242" s="537" t="s">
        <v>71</v>
      </c>
      <c r="D242" s="535" t="s">
        <v>956</v>
      </c>
      <c r="E242" s="538" t="s">
        <v>585</v>
      </c>
      <c r="F242" s="536">
        <v>45248</v>
      </c>
      <c r="G242" s="538" t="s">
        <v>667</v>
      </c>
      <c r="H242" s="534" t="s">
        <v>182</v>
      </c>
      <c r="I242" s="521"/>
      <c r="J242" s="90">
        <v>200</v>
      </c>
      <c r="K242" s="241">
        <v>0</v>
      </c>
      <c r="L242" s="403">
        <v>0</v>
      </c>
      <c r="M242" s="396">
        <v>9</v>
      </c>
      <c r="N242" s="396">
        <v>17</v>
      </c>
      <c r="O242" s="396">
        <v>14</v>
      </c>
      <c r="P242" s="396">
        <v>4</v>
      </c>
      <c r="Q242" s="264"/>
      <c r="R242" s="264"/>
      <c r="S242" s="404">
        <v>20.192307692307693</v>
      </c>
      <c r="T242" s="404">
        <v>7.6923076923076925</v>
      </c>
      <c r="U242" s="265">
        <v>0</v>
      </c>
      <c r="V242" s="265">
        <v>0</v>
      </c>
      <c r="W242" s="266">
        <v>6.5</v>
      </c>
      <c r="X242" s="405">
        <v>4.2307692307692308</v>
      </c>
      <c r="Y242" s="406">
        <v>0</v>
      </c>
      <c r="Z242" s="272">
        <v>3.5</v>
      </c>
      <c r="AA242" s="272">
        <v>0</v>
      </c>
      <c r="AB242" s="272"/>
      <c r="AC242" s="267">
        <v>0</v>
      </c>
      <c r="AD242" s="267">
        <v>0</v>
      </c>
      <c r="AE242" s="266">
        <v>242.11538461538458</v>
      </c>
      <c r="AF242" s="407">
        <v>115.38461538461539</v>
      </c>
      <c r="AG242" s="408">
        <v>2.3346153846153839</v>
      </c>
      <c r="AH242" s="409">
        <v>0</v>
      </c>
      <c r="AI242" s="462"/>
      <c r="AJ242" s="410">
        <v>124.39615384615381</v>
      </c>
      <c r="AK242" s="268"/>
      <c r="AL242" s="290">
        <v>0</v>
      </c>
      <c r="AM242" s="463">
        <v>0</v>
      </c>
      <c r="AN242" s="463">
        <v>2</v>
      </c>
      <c r="AO242" s="463">
        <v>0</v>
      </c>
      <c r="AP242" s="369" t="s">
        <v>955</v>
      </c>
      <c r="AQ242" s="248">
        <v>124</v>
      </c>
      <c r="AR242" s="370">
        <v>1600</v>
      </c>
      <c r="AS242" s="317">
        <v>1</v>
      </c>
      <c r="AT242" s="317">
        <v>0</v>
      </c>
      <c r="AU242" s="317">
        <v>1</v>
      </c>
      <c r="AV242" s="317">
        <v>0</v>
      </c>
      <c r="AW242" s="317">
        <v>0</v>
      </c>
      <c r="AX242" s="317">
        <v>4</v>
      </c>
      <c r="AY242" s="317">
        <v>1</v>
      </c>
      <c r="AZ242" s="317">
        <v>1</v>
      </c>
      <c r="BA242" s="317">
        <v>1</v>
      </c>
      <c r="BB242" s="46" t="s">
        <v>1026</v>
      </c>
      <c r="BC242" s="30">
        <v>0</v>
      </c>
      <c r="BD242" s="327"/>
      <c r="BE242" t="s">
        <v>99</v>
      </c>
      <c r="BF242" s="48">
        <v>0</v>
      </c>
      <c r="BG242" s="48">
        <v>0</v>
      </c>
      <c r="BH242" s="511"/>
      <c r="BI242" s="48"/>
      <c r="BJ242" s="372"/>
      <c r="BK242" s="64"/>
      <c r="BL242" s="81">
        <f t="shared" si="99"/>
        <v>11</v>
      </c>
      <c r="BM242" s="46">
        <f t="shared" si="100"/>
        <v>11</v>
      </c>
      <c r="BN242" s="252"/>
      <c r="BO242" s="193">
        <f t="shared" si="101"/>
        <v>126.7307692307692</v>
      </c>
      <c r="BP242" s="193">
        <v>126.7307692307692</v>
      </c>
      <c r="BQ242" s="193"/>
      <c r="BR242" s="30"/>
      <c r="BS242" s="33">
        <f t="shared" si="102"/>
        <v>116.7307692307692</v>
      </c>
      <c r="BT242" s="226" t="e">
        <f t="shared" si="103"/>
        <v>#REF!</v>
      </c>
      <c r="BU242" s="62"/>
      <c r="BV242" s="367"/>
      <c r="BW242" s="62"/>
      <c r="BX242" s="62"/>
      <c r="BY242" s="62"/>
      <c r="BZ242" s="62"/>
      <c r="CA242" s="62"/>
      <c r="CB242" s="62"/>
      <c r="CC242" s="62"/>
      <c r="CD242" s="62"/>
      <c r="CE242" s="62"/>
      <c r="CF242" s="62"/>
      <c r="CG242" s="62"/>
      <c r="CH242" s="62"/>
      <c r="CI242" s="62"/>
      <c r="CJ242" s="62"/>
      <c r="CK242" s="62"/>
      <c r="CL242" s="62"/>
      <c r="CM242" s="62"/>
      <c r="CN242" s="62"/>
      <c r="CO242" s="62"/>
      <c r="CP242" s="62"/>
      <c r="CQ242" s="62"/>
    </row>
    <row r="243" spans="1:95" s="4" customFormat="1" ht="37.5" hidden="1" customHeight="1">
      <c r="A243" s="92"/>
      <c r="B243" s="92"/>
      <c r="C243" s="92"/>
      <c r="D243" s="92"/>
      <c r="E243" s="92"/>
      <c r="F243" s="92"/>
      <c r="G243" s="92"/>
      <c r="H243" s="92"/>
      <c r="I243" s="92"/>
      <c r="J243" s="152">
        <v>1620</v>
      </c>
      <c r="K243" s="152">
        <v>45</v>
      </c>
      <c r="L243" s="152">
        <v>78.99698684392051</v>
      </c>
      <c r="M243" s="152"/>
      <c r="N243" s="152"/>
      <c r="O243" s="152"/>
      <c r="P243" s="152"/>
      <c r="Q243" s="152"/>
      <c r="R243" s="152"/>
      <c r="S243" s="152">
        <v>377.30769230769232</v>
      </c>
      <c r="T243" s="152"/>
      <c r="U243" s="152">
        <v>0</v>
      </c>
      <c r="V243" s="152"/>
      <c r="W243" s="152">
        <v>151.5</v>
      </c>
      <c r="X243" s="152">
        <v>71.153846153846146</v>
      </c>
      <c r="Y243" s="152">
        <v>13</v>
      </c>
      <c r="Z243" s="152">
        <v>52.5</v>
      </c>
      <c r="AA243" s="152">
        <v>107.70810100985665</v>
      </c>
      <c r="AB243" s="152"/>
      <c r="AC243" s="152">
        <v>0</v>
      </c>
      <c r="AD243" s="152">
        <v>10</v>
      </c>
      <c r="AE243" s="152">
        <v>2753.3204724691623</v>
      </c>
      <c r="AF243" s="152">
        <v>176.92307692307693</v>
      </c>
      <c r="AG243" s="152">
        <v>41.116783216783219</v>
      </c>
      <c r="AH243" s="152">
        <v>0.84297520661157022</v>
      </c>
      <c r="AI243" s="152">
        <v>1150.0192307692307</v>
      </c>
      <c r="AJ243" s="152">
        <v>1384.4184063534592</v>
      </c>
      <c r="AK243" s="153"/>
      <c r="AM243" s="83"/>
      <c r="BB243" s="84"/>
      <c r="BF243" s="552"/>
      <c r="BJ243" s="372"/>
    </row>
    <row r="244" spans="1:95" s="13" customFormat="1" ht="33" hidden="1" customHeight="1">
      <c r="A244" s="154"/>
      <c r="B244" s="172"/>
      <c r="C244" s="172"/>
      <c r="D244" s="155"/>
      <c r="E244" s="172"/>
      <c r="F244" s="172"/>
      <c r="G244" s="172"/>
      <c r="H244" s="172"/>
      <c r="I244" s="172"/>
      <c r="J244" s="172"/>
      <c r="K244" s="172"/>
      <c r="L244" s="172"/>
      <c r="M244" s="172"/>
      <c r="N244" s="172"/>
      <c r="O244" s="172"/>
      <c r="P244" s="172"/>
      <c r="Q244" s="172"/>
      <c r="R244" s="172"/>
      <c r="S244" s="172"/>
      <c r="T244" s="172"/>
      <c r="U244" s="172"/>
      <c r="V244" s="172"/>
      <c r="W244" s="172"/>
      <c r="X244" s="172"/>
      <c r="Y244" s="172"/>
      <c r="Z244" s="172"/>
      <c r="AA244" s="172"/>
      <c r="AB244" s="172"/>
      <c r="AC244" s="172"/>
      <c r="AD244" s="172"/>
      <c r="AE244" s="172"/>
      <c r="AF244" s="172"/>
      <c r="AG244" s="172"/>
      <c r="AH244" s="172"/>
      <c r="AI244" s="172"/>
      <c r="AJ244" s="156">
        <v>1385.2613815600707</v>
      </c>
      <c r="AK244" s="172"/>
      <c r="AM244" s="2"/>
      <c r="AN244"/>
      <c r="AO244"/>
      <c r="AP244" s="49"/>
      <c r="AQ244" s="50"/>
      <c r="AR244" s="51"/>
      <c r="AS244" s="89"/>
      <c r="AT244" s="89"/>
      <c r="AU244" s="89"/>
      <c r="AV244" s="89"/>
      <c r="AW244" s="89"/>
      <c r="AX244" s="89"/>
      <c r="AY244" s="89"/>
      <c r="AZ244" s="89"/>
      <c r="BA244" s="62"/>
      <c r="BB244" s="30"/>
      <c r="BF244" s="555"/>
      <c r="BG244"/>
      <c r="BJ244" s="372"/>
    </row>
    <row r="245" spans="1:95" ht="49.5" hidden="1" customHeight="1">
      <c r="A245" s="374" t="str">
        <f>A2</f>
        <v>តារាងបើកប្រាក់ឈ្នួលប្រចាំខែ វិច្ឆិកា ឆ្នាំ ២០២៣(លើកទី2​)</v>
      </c>
      <c r="B245" s="174"/>
      <c r="C245" s="174"/>
      <c r="D245" s="157"/>
      <c r="E245" s="157"/>
      <c r="F245" s="170"/>
      <c r="G245" s="174"/>
      <c r="H245" s="174"/>
      <c r="I245" s="174"/>
      <c r="J245" s="174"/>
      <c r="K245" s="174"/>
      <c r="L245" s="174"/>
      <c r="M245" s="174"/>
      <c r="N245" s="174"/>
      <c r="O245" s="174"/>
      <c r="P245" s="174"/>
      <c r="Q245" s="174"/>
      <c r="R245" s="174"/>
      <c r="S245" s="174"/>
      <c r="T245" s="174"/>
      <c r="U245" s="174"/>
      <c r="V245" s="174"/>
      <c r="W245" s="174"/>
      <c r="X245" s="174"/>
      <c r="Y245" s="174"/>
      <c r="Z245" s="174"/>
      <c r="AA245" s="174"/>
      <c r="AB245" s="174"/>
      <c r="AC245" s="174"/>
      <c r="AD245" s="174"/>
      <c r="AE245" s="174"/>
      <c r="AF245" s="174"/>
      <c r="AG245" s="174"/>
      <c r="AH245" s="174"/>
      <c r="AI245" s="174"/>
      <c r="AJ245" s="174"/>
      <c r="AK245" s="174"/>
      <c r="AL245" s="273"/>
      <c r="AN245"/>
      <c r="AO245"/>
      <c r="AP245" s="49"/>
      <c r="AQ245" s="50"/>
      <c r="AR245" s="51"/>
      <c r="AS245" s="89"/>
      <c r="AT245" s="89"/>
      <c r="AU245" s="89"/>
      <c r="AV245" s="89"/>
      <c r="AW245" s="89"/>
      <c r="AX245" s="89"/>
      <c r="AY245" s="89"/>
      <c r="AZ245" s="89"/>
      <c r="BA245" s="89"/>
      <c r="BB245" s="46"/>
      <c r="BD245"/>
      <c r="BF245" s="48"/>
      <c r="BH245" s="1"/>
      <c r="BJ245" s="372"/>
      <c r="BO245"/>
      <c r="BQ245"/>
    </row>
    <row r="246" spans="1:95" s="4" customFormat="1" ht="28.5" hidden="1" customHeight="1">
      <c r="A246" s="375" t="str">
        <f>A3</f>
        <v>LIST OF SALARIES AND ALLOWANCES  (November/  2023)</v>
      </c>
      <c r="B246" s="96"/>
      <c r="C246" s="96"/>
      <c r="D246" s="97"/>
      <c r="E246" s="56"/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214"/>
      <c r="AJ246" s="96"/>
      <c r="AK246" s="56"/>
      <c r="AL246" s="274"/>
      <c r="AM246" s="2"/>
      <c r="AN246" s="15"/>
      <c r="AO246" s="15"/>
      <c r="AP246" s="22"/>
      <c r="BD246" s="92"/>
      <c r="BF246" s="552"/>
      <c r="BJ246" s="372"/>
      <c r="BO246" s="15"/>
      <c r="BQ246" s="15"/>
    </row>
    <row r="247" spans="1:95" s="62" customFormat="1" ht="51.75" hidden="1" customHeight="1" thickBot="1">
      <c r="A247" s="355" t="str">
        <f>A4</f>
        <v xml:space="preserve">ក្រុមហ៊ុន Fairdon (Cambodia) Limited </v>
      </c>
      <c r="B247" s="99"/>
      <c r="C247" s="100"/>
      <c r="D247" s="101"/>
      <c r="E247" s="102"/>
      <c r="G247" s="283"/>
      <c r="I247" s="103"/>
      <c r="J247" s="104"/>
      <c r="K247" s="356"/>
      <c r="L247" s="104"/>
      <c r="M247" s="104"/>
      <c r="N247" s="195"/>
      <c r="O247" s="200"/>
      <c r="P247" s="200"/>
      <c r="Q247" s="195"/>
      <c r="R247" s="195"/>
      <c r="S247" s="195"/>
      <c r="T247" s="195"/>
      <c r="U247" s="195"/>
      <c r="V247" s="195"/>
      <c r="W247" s="275"/>
      <c r="X247" s="275"/>
      <c r="Y247" s="227"/>
      <c r="Z247" s="275"/>
      <c r="AA247" s="275"/>
      <c r="AB247" s="543"/>
      <c r="AC247" s="221"/>
      <c r="AE247" s="105"/>
      <c r="AF247" s="105"/>
      <c r="AG247" s="346"/>
      <c r="AH247" s="106"/>
      <c r="AI247" s="106"/>
      <c r="AJ247" s="107"/>
      <c r="AK247" s="106"/>
      <c r="AL247" s="106"/>
      <c r="AM247" s="45"/>
      <c r="AN247" s="190"/>
      <c r="AO247" s="190"/>
      <c r="AP247" s="218"/>
      <c r="BF247" s="551"/>
      <c r="BJ247" s="372">
        <v>36.563148707790369</v>
      </c>
      <c r="BO247" s="190"/>
      <c r="BQ247" s="199"/>
    </row>
    <row r="248" spans="1:95" ht="31.5" hidden="1" customHeight="1" thickBot="1">
      <c r="A248" s="348" t="s">
        <v>564</v>
      </c>
      <c r="B248" s="349" t="s">
        <v>565</v>
      </c>
      <c r="C248" s="353" t="s">
        <v>566</v>
      </c>
      <c r="D248" s="349" t="s">
        <v>567</v>
      </c>
      <c r="E248" s="350" t="s">
        <v>568</v>
      </c>
      <c r="F248" s="350" t="s">
        <v>569</v>
      </c>
      <c r="G248" s="350" t="s">
        <v>570</v>
      </c>
      <c r="H248" s="350" t="s">
        <v>154</v>
      </c>
      <c r="I248" s="351" t="s">
        <v>571</v>
      </c>
      <c r="J248" s="350" t="s">
        <v>563</v>
      </c>
      <c r="K248" s="352" t="s">
        <v>706</v>
      </c>
      <c r="L248" s="352" t="s">
        <v>575</v>
      </c>
      <c r="M248" s="363" t="s">
        <v>574</v>
      </c>
      <c r="N248" s="361"/>
      <c r="O248" s="361"/>
      <c r="P248" s="361"/>
      <c r="Q248" s="361"/>
      <c r="R248" s="361"/>
      <c r="S248" s="361"/>
      <c r="T248" s="361"/>
      <c r="U248" s="361"/>
      <c r="V248" s="361"/>
      <c r="W248" s="361"/>
      <c r="X248" s="361"/>
      <c r="Y248" s="361"/>
      <c r="Z248" s="361"/>
      <c r="AA248" s="361"/>
      <c r="AB248" s="361"/>
      <c r="AC248" s="361"/>
      <c r="AD248" s="361"/>
      <c r="AE248" s="362"/>
      <c r="AF248" s="85" t="s">
        <v>3</v>
      </c>
      <c r="AG248" s="67"/>
      <c r="AH248" s="67"/>
      <c r="AI248" s="67"/>
      <c r="AJ248" s="418" t="s">
        <v>727</v>
      </c>
      <c r="AK248" s="332" t="s">
        <v>572</v>
      </c>
      <c r="AL248" s="25"/>
      <c r="AN248"/>
      <c r="AO248"/>
      <c r="AP248"/>
      <c r="BB248" s="30"/>
      <c r="BD248"/>
      <c r="BF248" s="48"/>
      <c r="BJ248" s="372"/>
      <c r="BO248"/>
      <c r="BQ248"/>
    </row>
    <row r="249" spans="1:95" ht="31.5" hidden="1" customHeight="1">
      <c r="A249" s="74"/>
      <c r="B249" s="115"/>
      <c r="C249" s="354"/>
      <c r="D249" s="117"/>
      <c r="E249" s="276"/>
      <c r="F249" s="276"/>
      <c r="G249" s="118"/>
      <c r="H249" s="119"/>
      <c r="I249" s="343" t="s">
        <v>29</v>
      </c>
      <c r="J249" s="330"/>
      <c r="K249" s="176"/>
      <c r="L249" s="176"/>
      <c r="M249" s="437" t="s">
        <v>576</v>
      </c>
      <c r="N249" s="438"/>
      <c r="O249" s="432" t="s">
        <v>751</v>
      </c>
      <c r="P249" s="433"/>
      <c r="Q249" s="446"/>
      <c r="R249" s="488"/>
      <c r="S249" s="437" t="s">
        <v>577</v>
      </c>
      <c r="T249" s="440"/>
      <c r="U249" s="441"/>
      <c r="V249" s="441"/>
      <c r="W249" s="329" t="s">
        <v>578</v>
      </c>
      <c r="X249" s="329" t="s">
        <v>579</v>
      </c>
      <c r="Y249" s="336" t="s">
        <v>580</v>
      </c>
      <c r="Z249" s="86" t="s">
        <v>52</v>
      </c>
      <c r="AA249" s="197" t="s">
        <v>46</v>
      </c>
      <c r="AB249" s="197"/>
      <c r="AC249" s="86" t="s">
        <v>14</v>
      </c>
      <c r="AD249" s="197" t="s">
        <v>367</v>
      </c>
      <c r="AE249" s="68" t="s">
        <v>15</v>
      </c>
      <c r="AF249" s="121" t="s">
        <v>9</v>
      </c>
      <c r="AG249" s="392" t="s">
        <v>707</v>
      </c>
      <c r="AH249" s="332" t="s">
        <v>728</v>
      </c>
      <c r="AI249" s="357" t="s">
        <v>584</v>
      </c>
      <c r="AJ249" s="123" t="s">
        <v>33</v>
      </c>
      <c r="AK249" s="124" t="s">
        <v>34</v>
      </c>
      <c r="AL249" s="26"/>
      <c r="AN249"/>
      <c r="AO249"/>
      <c r="AP249"/>
      <c r="BB249" s="30"/>
      <c r="BD249"/>
      <c r="BF249" s="48"/>
      <c r="BJ249" s="372"/>
      <c r="BO249"/>
      <c r="BQ249"/>
    </row>
    <row r="250" spans="1:95" ht="31.5" hidden="1" customHeight="1">
      <c r="A250" s="74"/>
      <c r="B250" s="115"/>
      <c r="C250" s="116"/>
      <c r="D250" s="117"/>
      <c r="E250" s="276"/>
      <c r="F250" s="276"/>
      <c r="G250" s="118"/>
      <c r="H250" s="277"/>
      <c r="I250" s="331" t="s">
        <v>573</v>
      </c>
      <c r="J250" s="126" t="s">
        <v>38</v>
      </c>
      <c r="K250" s="127" t="s">
        <v>189</v>
      </c>
      <c r="L250" s="127" t="s">
        <v>83</v>
      </c>
      <c r="M250" s="206" t="s">
        <v>35</v>
      </c>
      <c r="N250" s="277" t="s">
        <v>6</v>
      </c>
      <c r="O250" s="428" t="s">
        <v>7</v>
      </c>
      <c r="P250" s="429" t="s">
        <v>7</v>
      </c>
      <c r="Q250" s="431" t="s">
        <v>581</v>
      </c>
      <c r="R250" s="431"/>
      <c r="S250" s="336" t="s">
        <v>582</v>
      </c>
      <c r="T250" s="336" t="s">
        <v>582</v>
      </c>
      <c r="U250" s="331" t="s">
        <v>581</v>
      </c>
      <c r="V250" s="498"/>
      <c r="W250" s="338" t="s">
        <v>81</v>
      </c>
      <c r="X250" s="339" t="s">
        <v>48</v>
      </c>
      <c r="Y250" s="399" t="s">
        <v>526</v>
      </c>
      <c r="Z250" s="340" t="s">
        <v>527</v>
      </c>
      <c r="AA250" s="399" t="s">
        <v>473</v>
      </c>
      <c r="AB250" s="540"/>
      <c r="AC250" s="340" t="s">
        <v>30</v>
      </c>
      <c r="AD250" s="341" t="s">
        <v>665</v>
      </c>
      <c r="AE250" s="342" t="s">
        <v>31</v>
      </c>
      <c r="AF250" s="339" t="s">
        <v>32</v>
      </c>
      <c r="AG250" s="393" t="s">
        <v>708</v>
      </c>
      <c r="AH250" s="340" t="s">
        <v>39</v>
      </c>
      <c r="AI250" s="198" t="s">
        <v>84</v>
      </c>
      <c r="AJ250" s="128"/>
      <c r="AK250" s="129"/>
      <c r="AL250" s="26"/>
      <c r="AN250"/>
      <c r="AO250"/>
      <c r="AP250"/>
      <c r="BB250" s="30"/>
      <c r="BD250"/>
      <c r="BF250" s="48"/>
      <c r="BJ250" s="372"/>
      <c r="BO250"/>
      <c r="BQ250"/>
    </row>
    <row r="251" spans="1:95" ht="28.5" hidden="1" customHeight="1" thickBot="1">
      <c r="A251" s="74"/>
      <c r="B251" s="115"/>
      <c r="C251" s="116"/>
      <c r="D251" s="117"/>
      <c r="E251" s="276"/>
      <c r="F251" s="130"/>
      <c r="G251" s="118"/>
      <c r="H251" s="276"/>
      <c r="I251" s="131"/>
      <c r="J251" s="126"/>
      <c r="K251" s="127"/>
      <c r="L251" s="127"/>
      <c r="M251" s="207"/>
      <c r="N251" s="276"/>
      <c r="O251" s="209"/>
      <c r="P251" s="209"/>
      <c r="Q251" s="276"/>
      <c r="R251" s="276"/>
      <c r="S251" s="430"/>
      <c r="T251" s="430"/>
      <c r="U251" s="276"/>
      <c r="V251" s="499"/>
      <c r="W251" s="70"/>
      <c r="X251" s="87"/>
      <c r="Y251" s="278"/>
      <c r="Z251" s="278"/>
      <c r="AA251" s="198" t="s">
        <v>47</v>
      </c>
      <c r="AB251" s="211"/>
      <c r="AC251" s="278"/>
      <c r="AD251" s="229"/>
      <c r="AE251" s="129"/>
      <c r="AF251" s="87"/>
      <c r="AG251" s="400"/>
      <c r="AH251" s="278"/>
      <c r="AI251" s="211"/>
      <c r="AJ251" s="128"/>
      <c r="AK251" s="129"/>
      <c r="AL251" s="26"/>
      <c r="AN251"/>
      <c r="AO251"/>
      <c r="AP251"/>
      <c r="BB251" s="30"/>
      <c r="BD251"/>
      <c r="BF251" s="48"/>
      <c r="BJ251" s="372"/>
      <c r="BO251"/>
      <c r="BQ251"/>
    </row>
    <row r="252" spans="1:95" s="17" customFormat="1" ht="24.75" hidden="1" customHeight="1" thickBot="1">
      <c r="A252" s="333" t="s">
        <v>24</v>
      </c>
      <c r="B252" s="133" t="s">
        <v>25</v>
      </c>
      <c r="C252" s="334" t="s">
        <v>68</v>
      </c>
      <c r="D252" s="134" t="s">
        <v>26</v>
      </c>
      <c r="E252" s="335" t="s">
        <v>27</v>
      </c>
      <c r="F252" s="136" t="s">
        <v>36</v>
      </c>
      <c r="G252" s="137" t="s">
        <v>37</v>
      </c>
      <c r="H252" s="138" t="s">
        <v>528</v>
      </c>
      <c r="I252" s="139" t="s">
        <v>1</v>
      </c>
      <c r="J252" s="126"/>
      <c r="K252" s="127"/>
      <c r="L252" s="127"/>
      <c r="M252" s="208" t="s">
        <v>5</v>
      </c>
      <c r="N252" s="77" t="s">
        <v>82</v>
      </c>
      <c r="O252" s="426" t="s">
        <v>749</v>
      </c>
      <c r="P252" s="426" t="s">
        <v>750</v>
      </c>
      <c r="Q252" s="337" t="s">
        <v>10</v>
      </c>
      <c r="R252" s="337"/>
      <c r="S252" s="425" t="s">
        <v>747</v>
      </c>
      <c r="T252" s="425" t="s">
        <v>748</v>
      </c>
      <c r="U252" s="337" t="s">
        <v>13</v>
      </c>
      <c r="V252" s="500"/>
      <c r="W252" s="70"/>
      <c r="X252" s="87"/>
      <c r="Y252" s="278"/>
      <c r="Z252" s="278"/>
      <c r="AA252" s="228" t="s">
        <v>404</v>
      </c>
      <c r="AB252" s="228"/>
      <c r="AC252" s="278"/>
      <c r="AD252" s="115"/>
      <c r="AE252" s="129"/>
      <c r="AF252" s="87"/>
      <c r="AG252" s="400"/>
      <c r="AH252" s="278"/>
      <c r="AI252" s="211"/>
      <c r="AJ252" s="128"/>
      <c r="AK252" s="129"/>
      <c r="AL252" s="26"/>
      <c r="AM252" s="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 s="30"/>
      <c r="BF252" s="553"/>
      <c r="BG252"/>
      <c r="BJ252" s="372"/>
    </row>
    <row r="253" spans="1:95" s="17" customFormat="1" ht="18.75" hidden="1" customHeight="1" thickBot="1">
      <c r="A253" s="140"/>
      <c r="B253" s="141"/>
      <c r="C253" s="142"/>
      <c r="D253" s="143"/>
      <c r="E253" s="181"/>
      <c r="F253" s="144" t="s">
        <v>28</v>
      </c>
      <c r="G253" s="145"/>
      <c r="H253" s="146"/>
      <c r="I253" s="147"/>
      <c r="J253" s="148"/>
      <c r="K253" s="149"/>
      <c r="L253" s="149"/>
      <c r="M253" s="78"/>
      <c r="N253" s="79"/>
      <c r="O253" s="427"/>
      <c r="P253" s="210"/>
      <c r="Q253" s="279"/>
      <c r="R253" s="279"/>
      <c r="S253" s="212"/>
      <c r="T253" s="212"/>
      <c r="U253" s="279"/>
      <c r="V253" s="501"/>
      <c r="W253" s="71"/>
      <c r="X253" s="88"/>
      <c r="Y253" s="279"/>
      <c r="Z253" s="279"/>
      <c r="AA253" s="279"/>
      <c r="AB253" s="279"/>
      <c r="AC253" s="279"/>
      <c r="AD253" s="279"/>
      <c r="AE253" s="150"/>
      <c r="AF253" s="88"/>
      <c r="AG253" s="401"/>
      <c r="AH253" s="279"/>
      <c r="AI253" s="212"/>
      <c r="AJ253" s="151"/>
      <c r="AK253" s="150"/>
      <c r="AL253" s="26"/>
      <c r="AM253" s="2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 s="30"/>
      <c r="BF253" s="553"/>
      <c r="BG253"/>
      <c r="BJ253" s="372"/>
    </row>
    <row r="254" spans="1:95" s="17" customFormat="1" ht="19.5" hidden="1" customHeight="1">
      <c r="A254" s="292">
        <v>1</v>
      </c>
      <c r="B254" s="294">
        <v>2</v>
      </c>
      <c r="C254" s="294">
        <v>3</v>
      </c>
      <c r="D254" s="294">
        <v>4</v>
      </c>
      <c r="E254" s="294">
        <v>5</v>
      </c>
      <c r="F254" s="294">
        <v>6</v>
      </c>
      <c r="G254" s="294">
        <v>7</v>
      </c>
      <c r="H254" s="294">
        <v>8</v>
      </c>
      <c r="I254" s="294">
        <v>9</v>
      </c>
      <c r="J254" s="294">
        <v>10</v>
      </c>
      <c r="K254" s="294">
        <v>11</v>
      </c>
      <c r="L254" s="294">
        <v>12</v>
      </c>
      <c r="M254" s="294">
        <v>13</v>
      </c>
      <c r="N254" s="294">
        <v>14</v>
      </c>
      <c r="O254" s="294">
        <v>15</v>
      </c>
      <c r="P254" s="294"/>
      <c r="Q254" s="294">
        <v>16</v>
      </c>
      <c r="R254" s="294"/>
      <c r="S254" s="294">
        <v>17</v>
      </c>
      <c r="T254" s="294"/>
      <c r="U254" s="294">
        <v>18</v>
      </c>
      <c r="V254" s="294"/>
      <c r="W254" s="294">
        <v>19</v>
      </c>
      <c r="X254" s="294">
        <v>20</v>
      </c>
      <c r="Y254" s="294">
        <v>21</v>
      </c>
      <c r="Z254" s="294">
        <v>22</v>
      </c>
      <c r="AA254" s="294">
        <v>23</v>
      </c>
      <c r="AB254" s="294"/>
      <c r="AC254" s="294">
        <v>24</v>
      </c>
      <c r="AD254" s="294">
        <v>25</v>
      </c>
      <c r="AE254" s="294">
        <v>26</v>
      </c>
      <c r="AF254" s="294">
        <v>27</v>
      </c>
      <c r="AG254" s="294"/>
      <c r="AH254" s="294">
        <v>28</v>
      </c>
      <c r="AI254" s="294">
        <v>29</v>
      </c>
      <c r="AJ254" s="294">
        <v>31</v>
      </c>
      <c r="AK254" s="294">
        <v>32</v>
      </c>
      <c r="AL254" s="27"/>
      <c r="AM254" s="2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 s="30"/>
      <c r="BF254" s="553"/>
      <c r="BG254"/>
      <c r="BJ254" s="372"/>
    </row>
    <row r="255" spans="1:95" s="47" customFormat="1" ht="107.25" customHeight="1">
      <c r="A255" s="512">
        <v>9</v>
      </c>
      <c r="B255" s="224" t="s">
        <v>364</v>
      </c>
      <c r="C255" s="271" t="s">
        <v>71</v>
      </c>
      <c r="D255" s="379" t="s">
        <v>119</v>
      </c>
      <c r="E255" s="379" t="s">
        <v>585</v>
      </c>
      <c r="F255" s="383">
        <v>44280</v>
      </c>
      <c r="G255" s="379" t="s">
        <v>667</v>
      </c>
      <c r="H255" s="224" t="s">
        <v>182</v>
      </c>
      <c r="I255" s="521"/>
      <c r="J255" s="288">
        <v>200</v>
      </c>
      <c r="K255" s="402">
        <v>0</v>
      </c>
      <c r="L255" s="403">
        <v>9.6494579945799472</v>
      </c>
      <c r="M255" s="396">
        <v>23</v>
      </c>
      <c r="N255" s="396">
        <v>3</v>
      </c>
      <c r="O255" s="396">
        <v>36</v>
      </c>
      <c r="P255" s="396">
        <v>18</v>
      </c>
      <c r="Q255" s="264"/>
      <c r="R255" s="264"/>
      <c r="S255" s="404">
        <v>51.92307692307692</v>
      </c>
      <c r="T255" s="404">
        <v>34.615384615384613</v>
      </c>
      <c r="U255" s="265">
        <v>0</v>
      </c>
      <c r="V255" s="265">
        <v>0</v>
      </c>
      <c r="W255" s="266">
        <v>22.5</v>
      </c>
      <c r="X255" s="405">
        <v>10</v>
      </c>
      <c r="Y255" s="406">
        <v>3</v>
      </c>
      <c r="Z255" s="272">
        <v>7</v>
      </c>
      <c r="AA255" s="272">
        <v>0</v>
      </c>
      <c r="AB255" s="272"/>
      <c r="AC255" s="267">
        <v>0</v>
      </c>
      <c r="AD255" s="267">
        <v>0</v>
      </c>
      <c r="AE255" s="266">
        <v>338.68791953304151</v>
      </c>
      <c r="AF255" s="407">
        <v>0</v>
      </c>
      <c r="AG255" s="408">
        <v>5.8181818181818183</v>
      </c>
      <c r="AH255" s="409">
        <v>0</v>
      </c>
      <c r="AI255" s="462">
        <v>173.23076923076923</v>
      </c>
      <c r="AJ255" s="410">
        <v>159.63896848409047</v>
      </c>
      <c r="AK255" s="268"/>
      <c r="AL255" s="290">
        <v>1</v>
      </c>
      <c r="AM255" s="463">
        <v>0</v>
      </c>
      <c r="AN255" s="463">
        <v>2</v>
      </c>
      <c r="AO255" s="463">
        <v>0</v>
      </c>
      <c r="AP255" s="36" t="s">
        <v>364</v>
      </c>
      <c r="AQ255" s="66">
        <v>159</v>
      </c>
      <c r="AR255" s="37">
        <v>2600</v>
      </c>
      <c r="AS255" s="315">
        <v>1</v>
      </c>
      <c r="AT255" s="315">
        <v>1</v>
      </c>
      <c r="AU255" s="315">
        <v>0</v>
      </c>
      <c r="AV255" s="315">
        <v>0</v>
      </c>
      <c r="AW255" s="315">
        <v>1</v>
      </c>
      <c r="AX255" s="315">
        <v>4</v>
      </c>
      <c r="AY255" s="316">
        <v>2</v>
      </c>
      <c r="AZ255" s="316">
        <v>1</v>
      </c>
      <c r="BA255" s="316">
        <v>1</v>
      </c>
      <c r="BB255" s="30" t="s">
        <v>1027</v>
      </c>
      <c r="BC255" s="30">
        <v>0</v>
      </c>
      <c r="BD255" s="327"/>
      <c r="BE255" t="s">
        <v>99</v>
      </c>
      <c r="BF255" s="48">
        <v>0</v>
      </c>
      <c r="BG255" s="48">
        <v>9.6494579945799472</v>
      </c>
      <c r="BH255" s="511"/>
      <c r="BI255" s="48"/>
      <c r="BJ255" s="372"/>
      <c r="BK255" s="17"/>
      <c r="BL255" s="81">
        <f t="shared" ref="BL255:BL268" si="110">M255+AL255+AM255+AN255</f>
        <v>26</v>
      </c>
      <c r="BM255" s="30">
        <f t="shared" ref="BM255:BM268" si="111">BL255+AO255</f>
        <v>26</v>
      </c>
      <c r="BN255" s="230"/>
      <c r="BO255" s="193">
        <f t="shared" ref="BO255:BO268" si="112">AJ255+AI255+AG255+AH255</f>
        <v>338.68791953304151</v>
      </c>
      <c r="BP255" s="193">
        <v>291.18159956883858</v>
      </c>
      <c r="BQ255" s="193"/>
      <c r="BR255" s="30"/>
      <c r="BS255" s="33">
        <f t="shared" ref="BS255:BS268" si="113">BO255-W255-Z255-AA255</f>
        <v>309.18791953304151</v>
      </c>
      <c r="BT255" s="226" t="e">
        <f t="shared" ref="BT255:BT268" si="114">INT(YEARFRAC(F255,$BU$11))</f>
        <v>#REF!</v>
      </c>
      <c r="BU255" s="62"/>
      <c r="BV255" s="365"/>
      <c r="BW255" s="62"/>
      <c r="BX255" s="62"/>
      <c r="BY255" s="62"/>
      <c r="BZ255" s="62"/>
      <c r="CA255" s="62"/>
      <c r="CB255" s="62"/>
      <c r="CC255" s="62"/>
      <c r="CD255" s="62"/>
      <c r="CE255" s="62"/>
      <c r="CF255" s="62"/>
      <c r="CG255" s="62"/>
      <c r="CH255" s="62"/>
      <c r="CI255" s="62"/>
      <c r="CJ255" s="62"/>
      <c r="CK255" s="62"/>
      <c r="CL255" s="62"/>
      <c r="CM255" s="62"/>
      <c r="CN255" s="62"/>
      <c r="CO255" s="62"/>
      <c r="CP255" s="62"/>
      <c r="CQ255" s="62"/>
    </row>
    <row r="256" spans="1:95" s="203" customFormat="1" ht="107.25" customHeight="1">
      <c r="A256" s="512">
        <f t="shared" ref="A256:A264" si="115">A255+1</f>
        <v>10</v>
      </c>
      <c r="B256" s="65" t="s">
        <v>368</v>
      </c>
      <c r="C256" s="60" t="s">
        <v>71</v>
      </c>
      <c r="D256" s="378" t="s">
        <v>145</v>
      </c>
      <c r="E256" s="378" t="s">
        <v>585</v>
      </c>
      <c r="F256" s="382">
        <v>44334</v>
      </c>
      <c r="G256" s="378" t="s">
        <v>667</v>
      </c>
      <c r="H256" s="65" t="s">
        <v>182</v>
      </c>
      <c r="I256" s="521"/>
      <c r="J256" s="90">
        <v>200</v>
      </c>
      <c r="K256" s="241">
        <v>0</v>
      </c>
      <c r="L256" s="403">
        <v>9.7383059581320452</v>
      </c>
      <c r="M256" s="396">
        <v>23.5</v>
      </c>
      <c r="N256" s="396">
        <v>2.5</v>
      </c>
      <c r="O256" s="396">
        <v>36</v>
      </c>
      <c r="P256" s="396">
        <v>0</v>
      </c>
      <c r="Q256" s="264"/>
      <c r="R256" s="264"/>
      <c r="S256" s="404">
        <v>51.92307692307692</v>
      </c>
      <c r="T256" s="404">
        <v>0</v>
      </c>
      <c r="U256" s="265">
        <v>0</v>
      </c>
      <c r="V256" s="265">
        <v>0</v>
      </c>
      <c r="W256" s="266">
        <v>9</v>
      </c>
      <c r="X256" s="405">
        <v>10</v>
      </c>
      <c r="Y256" s="406">
        <v>3</v>
      </c>
      <c r="Z256" s="272">
        <v>7</v>
      </c>
      <c r="AA256" s="272">
        <v>0</v>
      </c>
      <c r="AB256" s="272"/>
      <c r="AC256" s="267">
        <v>0</v>
      </c>
      <c r="AD256" s="267">
        <v>0</v>
      </c>
      <c r="AE256" s="266">
        <v>290.66138288120897</v>
      </c>
      <c r="AF256" s="407">
        <v>0</v>
      </c>
      <c r="AG256" s="408">
        <v>5.4932276576241792</v>
      </c>
      <c r="AH256" s="409">
        <v>0</v>
      </c>
      <c r="AI256" s="462">
        <v>130.46153846153845</v>
      </c>
      <c r="AJ256" s="410">
        <v>154.70661676204634</v>
      </c>
      <c r="AK256" s="268"/>
      <c r="AL256" s="290">
        <v>0.5</v>
      </c>
      <c r="AM256" s="463">
        <v>0</v>
      </c>
      <c r="AN256" s="463">
        <v>2</v>
      </c>
      <c r="AO256" s="463">
        <v>0</v>
      </c>
      <c r="AP256" s="36" t="s">
        <v>368</v>
      </c>
      <c r="AQ256" s="66">
        <v>154</v>
      </c>
      <c r="AR256" s="37">
        <v>2900</v>
      </c>
      <c r="AS256" s="315">
        <v>1</v>
      </c>
      <c r="AT256" s="315">
        <v>1</v>
      </c>
      <c r="AU256" s="315">
        <v>0</v>
      </c>
      <c r="AV256" s="315">
        <v>0</v>
      </c>
      <c r="AW256" s="315">
        <v>0</v>
      </c>
      <c r="AX256" s="315">
        <v>4</v>
      </c>
      <c r="AY256" s="316">
        <v>2</v>
      </c>
      <c r="AZ256" s="316">
        <v>1</v>
      </c>
      <c r="BA256" s="316">
        <v>4</v>
      </c>
      <c r="BB256" s="30" t="s">
        <v>1028</v>
      </c>
      <c r="BC256" s="30">
        <v>0</v>
      </c>
      <c r="BD256" s="327"/>
      <c r="BE256" t="s">
        <v>99</v>
      </c>
      <c r="BF256" s="48">
        <v>0</v>
      </c>
      <c r="BG256" s="48">
        <v>9.7383059581320452</v>
      </c>
      <c r="BH256" s="511"/>
      <c r="BI256" s="48"/>
      <c r="BJ256" s="372"/>
      <c r="BK256" s="63"/>
      <c r="BL256" s="81">
        <f t="shared" si="110"/>
        <v>26</v>
      </c>
      <c r="BM256" s="30">
        <f t="shared" si="111"/>
        <v>26</v>
      </c>
      <c r="BN256" s="230"/>
      <c r="BO256" s="193">
        <f t="shared" si="112"/>
        <v>290.66138288120897</v>
      </c>
      <c r="BP256" s="193">
        <v>294.2855158305245</v>
      </c>
      <c r="BQ256" s="193"/>
      <c r="BR256" s="30"/>
      <c r="BS256" s="33">
        <f t="shared" si="113"/>
        <v>274.66138288120897</v>
      </c>
      <c r="BT256" s="226" t="e">
        <f t="shared" si="114"/>
        <v>#REF!</v>
      </c>
      <c r="BU256" s="62"/>
      <c r="BV256" s="365"/>
      <c r="BW256" s="62"/>
      <c r="BX256" s="62"/>
      <c r="BY256" s="62"/>
      <c r="BZ256" s="62"/>
      <c r="CA256" s="62"/>
      <c r="CB256" s="62"/>
      <c r="CC256" s="62"/>
      <c r="CD256" s="62"/>
      <c r="CE256" s="62"/>
      <c r="CF256" s="62"/>
      <c r="CG256" s="62"/>
      <c r="CH256" s="62"/>
      <c r="CI256" s="62"/>
      <c r="CJ256" s="62"/>
      <c r="CK256" s="62"/>
      <c r="CL256" s="62"/>
      <c r="CM256" s="62"/>
      <c r="CN256" s="62"/>
      <c r="CO256" s="62"/>
      <c r="CP256" s="62"/>
      <c r="CQ256" s="62"/>
    </row>
    <row r="257" spans="1:95" s="203" customFormat="1" ht="107.25" customHeight="1">
      <c r="A257" s="512">
        <f t="shared" si="115"/>
        <v>11</v>
      </c>
      <c r="B257" s="65" t="s">
        <v>386</v>
      </c>
      <c r="C257" s="60" t="s">
        <v>71</v>
      </c>
      <c r="D257" s="378" t="s">
        <v>389</v>
      </c>
      <c r="E257" s="378" t="s">
        <v>585</v>
      </c>
      <c r="F257" s="382">
        <v>44351</v>
      </c>
      <c r="G257" s="378" t="s">
        <v>667</v>
      </c>
      <c r="H257" s="65" t="s">
        <v>182</v>
      </c>
      <c r="I257" s="521"/>
      <c r="J257" s="90">
        <v>200</v>
      </c>
      <c r="K257" s="241">
        <v>0</v>
      </c>
      <c r="L257" s="403">
        <v>9.5083724919818007</v>
      </c>
      <c r="M257" s="396">
        <v>23</v>
      </c>
      <c r="N257" s="396">
        <v>3</v>
      </c>
      <c r="O257" s="396">
        <v>36</v>
      </c>
      <c r="P257" s="396">
        <v>18</v>
      </c>
      <c r="Q257" s="264"/>
      <c r="R257" s="264"/>
      <c r="S257" s="404">
        <v>51.92307692307692</v>
      </c>
      <c r="T257" s="404">
        <v>34.615384615384613</v>
      </c>
      <c r="U257" s="265">
        <v>0</v>
      </c>
      <c r="V257" s="265">
        <v>0</v>
      </c>
      <c r="W257" s="266">
        <v>22.5</v>
      </c>
      <c r="X257" s="405">
        <v>10</v>
      </c>
      <c r="Y257" s="406">
        <v>3</v>
      </c>
      <c r="Z257" s="272">
        <v>7</v>
      </c>
      <c r="AA257" s="272">
        <v>0</v>
      </c>
      <c r="AB257" s="272"/>
      <c r="AC257" s="267">
        <v>0</v>
      </c>
      <c r="AD257" s="267">
        <v>0</v>
      </c>
      <c r="AE257" s="266">
        <v>338.54683403044328</v>
      </c>
      <c r="AF257" s="407">
        <v>0</v>
      </c>
      <c r="AG257" s="408">
        <v>5.8181818181818183</v>
      </c>
      <c r="AH257" s="409">
        <v>0</v>
      </c>
      <c r="AI257" s="462">
        <v>176.61538461538458</v>
      </c>
      <c r="AJ257" s="410">
        <v>156.11326759687688</v>
      </c>
      <c r="AK257" s="268"/>
      <c r="AL257" s="290">
        <v>1</v>
      </c>
      <c r="AM257" s="463">
        <v>0</v>
      </c>
      <c r="AN257" s="463">
        <v>2</v>
      </c>
      <c r="AO257" s="463">
        <v>0</v>
      </c>
      <c r="AP257" s="36" t="s">
        <v>386</v>
      </c>
      <c r="AQ257" s="66">
        <v>156</v>
      </c>
      <c r="AR257" s="37">
        <v>500</v>
      </c>
      <c r="AS257" s="315">
        <v>1</v>
      </c>
      <c r="AT257" s="315">
        <v>1</v>
      </c>
      <c r="AU257" s="315">
        <v>0</v>
      </c>
      <c r="AV257" s="315">
        <v>0</v>
      </c>
      <c r="AW257" s="315">
        <v>1</v>
      </c>
      <c r="AX257" s="315">
        <v>1</v>
      </c>
      <c r="AY257" s="316">
        <v>0</v>
      </c>
      <c r="AZ257" s="316">
        <v>1</v>
      </c>
      <c r="BA257" s="316">
        <v>0</v>
      </c>
      <c r="BB257" s="30" t="s">
        <v>1029</v>
      </c>
      <c r="BC257" s="30">
        <v>0</v>
      </c>
      <c r="BD257" s="327"/>
      <c r="BE257" t="s">
        <v>99</v>
      </c>
      <c r="BF257" s="48">
        <v>0</v>
      </c>
      <c r="BG257" s="48">
        <v>9.5083724919818007</v>
      </c>
      <c r="BH257" s="511"/>
      <c r="BI257" s="48"/>
      <c r="BJ257" s="372"/>
      <c r="BK257" s="63"/>
      <c r="BL257" s="81">
        <f t="shared" si="110"/>
        <v>26</v>
      </c>
      <c r="BM257" s="30">
        <f t="shared" si="111"/>
        <v>26</v>
      </c>
      <c r="BN257" s="230"/>
      <c r="BO257" s="193">
        <f t="shared" si="112"/>
        <v>338.54683403044328</v>
      </c>
      <c r="BP257" s="193">
        <v>306.31281385748139</v>
      </c>
      <c r="BQ257" s="193"/>
      <c r="BR257" s="30"/>
      <c r="BS257" s="33">
        <f t="shared" si="113"/>
        <v>309.04683403044328</v>
      </c>
      <c r="BT257" s="226" t="e">
        <f t="shared" si="114"/>
        <v>#REF!</v>
      </c>
      <c r="BU257" s="62"/>
      <c r="BV257" s="365"/>
      <c r="BW257" s="62"/>
      <c r="BX257" s="62"/>
      <c r="BY257" s="62"/>
      <c r="BZ257" s="62"/>
      <c r="CA257" s="62"/>
      <c r="CB257" s="62"/>
      <c r="CC257" s="62"/>
      <c r="CD257" s="62"/>
      <c r="CE257" s="62"/>
      <c r="CF257" s="62"/>
      <c r="CG257" s="62"/>
      <c r="CH257" s="62"/>
      <c r="CI257" s="62"/>
      <c r="CJ257" s="62"/>
      <c r="CK257" s="62"/>
      <c r="CL257" s="62"/>
      <c r="CM257" s="62"/>
      <c r="CN257" s="62"/>
      <c r="CO257" s="62"/>
      <c r="CP257" s="62"/>
      <c r="CQ257" s="62"/>
    </row>
    <row r="258" spans="1:95" s="203" customFormat="1" ht="107.25" customHeight="1">
      <c r="A258" s="512">
        <f t="shared" si="115"/>
        <v>12</v>
      </c>
      <c r="B258" s="65" t="s">
        <v>387</v>
      </c>
      <c r="C258" s="60" t="s">
        <v>71</v>
      </c>
      <c r="D258" s="378" t="s">
        <v>288</v>
      </c>
      <c r="E258" s="378" t="s">
        <v>585</v>
      </c>
      <c r="F258" s="382">
        <v>44351</v>
      </c>
      <c r="G258" s="378" t="s">
        <v>667</v>
      </c>
      <c r="H258" s="65" t="s">
        <v>182</v>
      </c>
      <c r="I258" s="521"/>
      <c r="J258" s="90">
        <v>200</v>
      </c>
      <c r="K258" s="241">
        <v>0</v>
      </c>
      <c r="L258" s="403">
        <v>5</v>
      </c>
      <c r="M258" s="396">
        <v>24</v>
      </c>
      <c r="N258" s="396">
        <v>2</v>
      </c>
      <c r="O258" s="396">
        <v>36</v>
      </c>
      <c r="P258" s="396">
        <v>18</v>
      </c>
      <c r="Q258" s="264"/>
      <c r="R258" s="264"/>
      <c r="S258" s="404">
        <v>51.92307692307692</v>
      </c>
      <c r="T258" s="404">
        <v>34.615384615384613</v>
      </c>
      <c r="U258" s="265">
        <v>0</v>
      </c>
      <c r="V258" s="265">
        <v>0</v>
      </c>
      <c r="W258" s="266">
        <v>22.5</v>
      </c>
      <c r="X258" s="405">
        <v>10</v>
      </c>
      <c r="Y258" s="406">
        <v>3</v>
      </c>
      <c r="Z258" s="272">
        <v>7</v>
      </c>
      <c r="AA258" s="272">
        <v>0</v>
      </c>
      <c r="AB258" s="272"/>
      <c r="AC258" s="267">
        <v>0</v>
      </c>
      <c r="AD258" s="267">
        <v>0</v>
      </c>
      <c r="AE258" s="266">
        <v>334.03846153846155</v>
      </c>
      <c r="AF258" s="407">
        <v>0</v>
      </c>
      <c r="AG258" s="408">
        <v>5.8181818181818183</v>
      </c>
      <c r="AH258" s="409">
        <v>0</v>
      </c>
      <c r="AI258" s="462">
        <v>173.23076923076923</v>
      </c>
      <c r="AJ258" s="410">
        <v>154.98951048951051</v>
      </c>
      <c r="AK258" s="268"/>
      <c r="AL258" s="290">
        <v>0</v>
      </c>
      <c r="AM258" s="463">
        <v>0</v>
      </c>
      <c r="AN258" s="463">
        <v>2</v>
      </c>
      <c r="AO258" s="463">
        <v>0</v>
      </c>
      <c r="AP258" s="36" t="s">
        <v>387</v>
      </c>
      <c r="AQ258" s="66">
        <v>154</v>
      </c>
      <c r="AR258" s="37">
        <v>4100</v>
      </c>
      <c r="AS258" s="315">
        <v>1</v>
      </c>
      <c r="AT258" s="315">
        <v>1</v>
      </c>
      <c r="AU258" s="315">
        <v>0</v>
      </c>
      <c r="AV258" s="315">
        <v>0</v>
      </c>
      <c r="AW258" s="315">
        <v>0</v>
      </c>
      <c r="AX258" s="315">
        <v>4</v>
      </c>
      <c r="AY258" s="316">
        <v>4</v>
      </c>
      <c r="AZ258" s="316">
        <v>0</v>
      </c>
      <c r="BA258" s="316">
        <v>1</v>
      </c>
      <c r="BB258" s="30" t="s">
        <v>1030</v>
      </c>
      <c r="BC258" s="30">
        <v>0</v>
      </c>
      <c r="BD258" s="327"/>
      <c r="BE258" t="s">
        <v>99</v>
      </c>
      <c r="BF258" s="48">
        <v>0</v>
      </c>
      <c r="BG258" s="48">
        <v>5</v>
      </c>
      <c r="BH258" s="511"/>
      <c r="BI258" s="48"/>
      <c r="BJ258" s="372"/>
      <c r="BK258" s="63"/>
      <c r="BL258" s="81">
        <f t="shared" si="110"/>
        <v>26</v>
      </c>
      <c r="BM258" s="30">
        <f t="shared" si="111"/>
        <v>26</v>
      </c>
      <c r="BN258" s="230"/>
      <c r="BO258" s="193">
        <f t="shared" si="112"/>
        <v>334.03846153846155</v>
      </c>
      <c r="BP258" s="193">
        <v>287.88880909257421</v>
      </c>
      <c r="BQ258" s="193"/>
      <c r="BR258" s="30"/>
      <c r="BS258" s="33">
        <f t="shared" si="113"/>
        <v>304.53846153846155</v>
      </c>
      <c r="BT258" s="226" t="e">
        <f t="shared" si="114"/>
        <v>#REF!</v>
      </c>
      <c r="BU258" s="62"/>
      <c r="BV258" s="365"/>
      <c r="BW258" s="62"/>
      <c r="BX258" s="62"/>
      <c r="BY258" s="62"/>
      <c r="BZ258" s="62"/>
      <c r="CA258" s="62"/>
      <c r="CB258" s="62"/>
      <c r="CC258" s="62"/>
      <c r="CD258" s="62"/>
      <c r="CE258" s="62"/>
      <c r="CF258" s="62"/>
      <c r="CG258" s="62"/>
      <c r="CH258" s="62"/>
      <c r="CI258" s="62"/>
      <c r="CJ258" s="62"/>
      <c r="CK258" s="62"/>
      <c r="CL258" s="62"/>
      <c r="CM258" s="62"/>
      <c r="CN258" s="62"/>
      <c r="CO258" s="62"/>
      <c r="CP258" s="62"/>
      <c r="CQ258" s="62"/>
    </row>
    <row r="259" spans="1:95" s="203" customFormat="1" ht="107.25" customHeight="1">
      <c r="A259" s="512">
        <f t="shared" si="115"/>
        <v>13</v>
      </c>
      <c r="B259" s="65" t="s">
        <v>388</v>
      </c>
      <c r="C259" s="60" t="s">
        <v>71</v>
      </c>
      <c r="D259" s="378" t="s">
        <v>390</v>
      </c>
      <c r="E259" s="378" t="s">
        <v>585</v>
      </c>
      <c r="F259" s="382">
        <v>44355</v>
      </c>
      <c r="G259" s="378" t="s">
        <v>667</v>
      </c>
      <c r="H259" s="65" t="s">
        <v>182</v>
      </c>
      <c r="I259" s="521"/>
      <c r="J259" s="90">
        <v>200</v>
      </c>
      <c r="K259" s="241">
        <v>0</v>
      </c>
      <c r="L259" s="403">
        <v>0</v>
      </c>
      <c r="M259" s="396">
        <v>24</v>
      </c>
      <c r="N259" s="396">
        <v>2</v>
      </c>
      <c r="O259" s="396">
        <v>38</v>
      </c>
      <c r="P259" s="396">
        <v>14</v>
      </c>
      <c r="Q259" s="264"/>
      <c r="R259" s="264"/>
      <c r="S259" s="404">
        <v>54.807692307692307</v>
      </c>
      <c r="T259" s="404">
        <v>26.923076923076923</v>
      </c>
      <c r="U259" s="265">
        <v>0</v>
      </c>
      <c r="V259" s="265">
        <v>0</v>
      </c>
      <c r="W259" s="266">
        <v>20</v>
      </c>
      <c r="X259" s="405">
        <v>10</v>
      </c>
      <c r="Y259" s="406">
        <v>3</v>
      </c>
      <c r="Z259" s="272">
        <v>7</v>
      </c>
      <c r="AA259" s="272">
        <v>0</v>
      </c>
      <c r="AB259" s="272"/>
      <c r="AC259" s="267">
        <v>0</v>
      </c>
      <c r="AD259" s="267">
        <v>0</v>
      </c>
      <c r="AE259" s="266">
        <v>321.73076923076923</v>
      </c>
      <c r="AF259" s="407">
        <v>0</v>
      </c>
      <c r="AG259" s="408">
        <v>5.8181818181818183</v>
      </c>
      <c r="AH259" s="409">
        <v>0</v>
      </c>
      <c r="AI259" s="462">
        <v>162.53846153846155</v>
      </c>
      <c r="AJ259" s="410">
        <v>153.37412587412587</v>
      </c>
      <c r="AK259" s="268"/>
      <c r="AL259" s="290">
        <v>0</v>
      </c>
      <c r="AM259" s="463">
        <v>0</v>
      </c>
      <c r="AN259" s="463">
        <v>2</v>
      </c>
      <c r="AO259" s="463">
        <v>0</v>
      </c>
      <c r="AP259" s="36" t="s">
        <v>388</v>
      </c>
      <c r="AQ259" s="66">
        <v>153</v>
      </c>
      <c r="AR259" s="37">
        <v>1500</v>
      </c>
      <c r="AS259" s="315">
        <v>1</v>
      </c>
      <c r="AT259" s="315">
        <v>1</v>
      </c>
      <c r="AU259" s="315">
        <v>0</v>
      </c>
      <c r="AV259" s="315">
        <v>0</v>
      </c>
      <c r="AW259" s="315">
        <v>0</v>
      </c>
      <c r="AX259" s="315">
        <v>3</v>
      </c>
      <c r="AY259" s="316">
        <v>1</v>
      </c>
      <c r="AZ259" s="316">
        <v>1</v>
      </c>
      <c r="BA259" s="316">
        <v>0</v>
      </c>
      <c r="BB259" s="30" t="s">
        <v>1031</v>
      </c>
      <c r="BC259" s="30">
        <v>0</v>
      </c>
      <c r="BD259" s="327"/>
      <c r="BE259" t="s">
        <v>99</v>
      </c>
      <c r="BF259" s="48">
        <v>0</v>
      </c>
      <c r="BG259" s="48">
        <v>0</v>
      </c>
      <c r="BH259" s="511"/>
      <c r="BI259" s="48"/>
      <c r="BJ259" s="372"/>
      <c r="BK259" s="63"/>
      <c r="BL259" s="81">
        <f t="shared" si="110"/>
        <v>26</v>
      </c>
      <c r="BM259" s="30">
        <f t="shared" si="111"/>
        <v>26</v>
      </c>
      <c r="BN259" s="230"/>
      <c r="BO259" s="193">
        <f t="shared" si="112"/>
        <v>321.73076923076923</v>
      </c>
      <c r="BP259" s="193">
        <v>256.24566217132502</v>
      </c>
      <c r="BQ259" s="193"/>
      <c r="BR259" s="30"/>
      <c r="BS259" s="33">
        <f t="shared" si="113"/>
        <v>294.73076923076923</v>
      </c>
      <c r="BT259" s="226" t="e">
        <f t="shared" si="114"/>
        <v>#REF!</v>
      </c>
      <c r="BU259" s="62"/>
      <c r="BV259" s="365"/>
      <c r="BW259" s="62"/>
      <c r="BX259" s="62"/>
      <c r="BY259" s="62"/>
      <c r="BZ259" s="62"/>
      <c r="CA259" s="62"/>
      <c r="CB259" s="62"/>
      <c r="CC259" s="62"/>
      <c r="CD259" s="62"/>
      <c r="CE259" s="62"/>
      <c r="CF259" s="62"/>
      <c r="CG259" s="62"/>
      <c r="CH259" s="62"/>
      <c r="CI259" s="62"/>
      <c r="CJ259" s="62"/>
      <c r="CK259" s="62"/>
      <c r="CL259" s="62"/>
      <c r="CM259" s="62"/>
      <c r="CN259" s="62"/>
      <c r="CO259" s="62"/>
      <c r="CP259" s="62"/>
      <c r="CQ259" s="62"/>
    </row>
    <row r="260" spans="1:95" s="203" customFormat="1" ht="107.25" customHeight="1">
      <c r="A260" s="512">
        <f t="shared" si="115"/>
        <v>14</v>
      </c>
      <c r="B260" s="65" t="s">
        <v>645</v>
      </c>
      <c r="C260" s="60" t="s">
        <v>71</v>
      </c>
      <c r="D260" s="378" t="s">
        <v>252</v>
      </c>
      <c r="E260" s="378" t="s">
        <v>585</v>
      </c>
      <c r="F260" s="382">
        <v>44713</v>
      </c>
      <c r="G260" s="378" t="s">
        <v>667</v>
      </c>
      <c r="H260" s="65" t="s">
        <v>182</v>
      </c>
      <c r="I260" s="521"/>
      <c r="J260" s="90">
        <v>200</v>
      </c>
      <c r="K260" s="241">
        <v>0</v>
      </c>
      <c r="L260" s="403">
        <v>4.9980453479280689</v>
      </c>
      <c r="M260" s="396">
        <v>24</v>
      </c>
      <c r="N260" s="396">
        <v>2</v>
      </c>
      <c r="O260" s="396">
        <v>40</v>
      </c>
      <c r="P260" s="396">
        <v>18</v>
      </c>
      <c r="Q260" s="264"/>
      <c r="R260" s="264"/>
      <c r="S260" s="404">
        <v>57.692307692307693</v>
      </c>
      <c r="T260" s="404">
        <v>34.615384615384613</v>
      </c>
      <c r="U260" s="265">
        <v>0</v>
      </c>
      <c r="V260" s="265">
        <v>0</v>
      </c>
      <c r="W260" s="266">
        <v>23.5</v>
      </c>
      <c r="X260" s="405">
        <v>10</v>
      </c>
      <c r="Y260" s="406">
        <v>2</v>
      </c>
      <c r="Z260" s="272">
        <v>7</v>
      </c>
      <c r="AA260" s="272">
        <v>0</v>
      </c>
      <c r="AB260" s="272"/>
      <c r="AC260" s="267">
        <v>0</v>
      </c>
      <c r="AD260" s="267">
        <v>0</v>
      </c>
      <c r="AE260" s="266">
        <v>339.80573765562031</v>
      </c>
      <c r="AF260" s="407">
        <v>0</v>
      </c>
      <c r="AG260" s="408">
        <v>5.8181818181818183</v>
      </c>
      <c r="AH260" s="409">
        <v>0</v>
      </c>
      <c r="AI260" s="462">
        <v>176.61538461538458</v>
      </c>
      <c r="AJ260" s="410">
        <v>157.37217122205391</v>
      </c>
      <c r="AK260" s="268"/>
      <c r="AL260" s="290">
        <v>0</v>
      </c>
      <c r="AM260" s="463">
        <v>0</v>
      </c>
      <c r="AN260" s="463">
        <v>2</v>
      </c>
      <c r="AO260" s="463">
        <v>0</v>
      </c>
      <c r="AP260" s="36" t="s">
        <v>645</v>
      </c>
      <c r="AQ260" s="66">
        <v>157</v>
      </c>
      <c r="AR260" s="37">
        <v>1500</v>
      </c>
      <c r="AS260" s="315">
        <v>1</v>
      </c>
      <c r="AT260" s="315">
        <v>1</v>
      </c>
      <c r="AU260" s="315">
        <v>0</v>
      </c>
      <c r="AV260" s="315">
        <v>0</v>
      </c>
      <c r="AW260" s="315">
        <v>1</v>
      </c>
      <c r="AX260" s="315">
        <v>2</v>
      </c>
      <c r="AY260" s="316">
        <v>1</v>
      </c>
      <c r="AZ260" s="316">
        <v>1</v>
      </c>
      <c r="BA260" s="316">
        <v>0</v>
      </c>
      <c r="BB260" s="30" t="s">
        <v>1032</v>
      </c>
      <c r="BC260" s="30">
        <v>0</v>
      </c>
      <c r="BD260" s="327"/>
      <c r="BE260" t="s">
        <v>99</v>
      </c>
      <c r="BF260" s="48">
        <v>0</v>
      </c>
      <c r="BG260" s="48">
        <v>4.9980453479280689</v>
      </c>
      <c r="BH260" s="511"/>
      <c r="BI260" s="48"/>
      <c r="BJ260" s="372"/>
      <c r="BK260" s="63"/>
      <c r="BL260" s="81">
        <f t="shared" si="110"/>
        <v>26</v>
      </c>
      <c r="BM260" s="30">
        <f t="shared" si="111"/>
        <v>26</v>
      </c>
      <c r="BN260" s="230"/>
      <c r="BO260" s="193">
        <f t="shared" si="112"/>
        <v>339.80573765562031</v>
      </c>
      <c r="BP260" s="193">
        <v>264.30458810903275</v>
      </c>
      <c r="BQ260" s="193"/>
      <c r="BR260" s="30"/>
      <c r="BS260" s="33">
        <f t="shared" si="113"/>
        <v>309.30573765562031</v>
      </c>
      <c r="BT260" s="226" t="e">
        <f t="shared" si="114"/>
        <v>#REF!</v>
      </c>
      <c r="BU260" s="62"/>
      <c r="BV260" s="365"/>
      <c r="BW260" s="62"/>
      <c r="BX260" s="62"/>
      <c r="BY260" s="62"/>
      <c r="BZ260" s="62"/>
      <c r="CA260" s="62"/>
      <c r="CB260" s="62"/>
      <c r="CC260" s="62"/>
      <c r="CD260" s="62"/>
      <c r="CE260" s="62"/>
      <c r="CF260" s="62"/>
      <c r="CG260" s="62"/>
      <c r="CH260" s="62"/>
      <c r="CI260" s="62"/>
      <c r="CJ260" s="62"/>
      <c r="CK260" s="62"/>
      <c r="CL260" s="62"/>
      <c r="CM260" s="62"/>
      <c r="CN260" s="62"/>
      <c r="CO260" s="62"/>
      <c r="CP260" s="62"/>
      <c r="CQ260" s="62"/>
    </row>
    <row r="261" spans="1:95" s="47" customFormat="1" ht="107.25" customHeight="1">
      <c r="A261" s="512">
        <f t="shared" si="115"/>
        <v>15</v>
      </c>
      <c r="B261" s="65" t="s">
        <v>615</v>
      </c>
      <c r="C261" s="60" t="s">
        <v>71</v>
      </c>
      <c r="D261" s="378" t="s">
        <v>638</v>
      </c>
      <c r="E261" s="378" t="s">
        <v>585</v>
      </c>
      <c r="F261" s="382">
        <v>44711</v>
      </c>
      <c r="G261" s="378" t="s">
        <v>667</v>
      </c>
      <c r="H261" s="65" t="s">
        <v>182</v>
      </c>
      <c r="I261" s="521"/>
      <c r="J261" s="90">
        <v>200</v>
      </c>
      <c r="K261" s="241">
        <v>0</v>
      </c>
      <c r="L261" s="403">
        <v>5</v>
      </c>
      <c r="M261" s="396">
        <v>24</v>
      </c>
      <c r="N261" s="396">
        <v>2</v>
      </c>
      <c r="O261" s="396">
        <v>36</v>
      </c>
      <c r="P261" s="396">
        <v>18</v>
      </c>
      <c r="Q261" s="264"/>
      <c r="R261" s="264"/>
      <c r="S261" s="404">
        <v>51.92307692307692</v>
      </c>
      <c r="T261" s="404">
        <v>34.615384615384613</v>
      </c>
      <c r="U261" s="265">
        <v>0</v>
      </c>
      <c r="V261" s="265">
        <v>0</v>
      </c>
      <c r="W261" s="266">
        <v>22.5</v>
      </c>
      <c r="X261" s="405">
        <v>10</v>
      </c>
      <c r="Y261" s="406">
        <v>2</v>
      </c>
      <c r="Z261" s="272">
        <v>7</v>
      </c>
      <c r="AA261" s="272">
        <v>31.332280219780245</v>
      </c>
      <c r="AB261" s="272"/>
      <c r="AC261" s="267">
        <v>0</v>
      </c>
      <c r="AD261" s="267">
        <v>0</v>
      </c>
      <c r="AE261" s="266">
        <v>364.37074175824182</v>
      </c>
      <c r="AF261" s="407">
        <v>0</v>
      </c>
      <c r="AG261" s="408">
        <v>5.8181818181818183</v>
      </c>
      <c r="AH261" s="409">
        <v>0</v>
      </c>
      <c r="AI261" s="462">
        <v>173.23076923076923</v>
      </c>
      <c r="AJ261" s="410">
        <v>185.32179070929078</v>
      </c>
      <c r="AK261" s="268"/>
      <c r="AL261" s="290">
        <v>0</v>
      </c>
      <c r="AM261" s="463">
        <v>0</v>
      </c>
      <c r="AN261" s="463">
        <v>2</v>
      </c>
      <c r="AO261" s="463">
        <v>0</v>
      </c>
      <c r="AP261" s="369" t="s">
        <v>615</v>
      </c>
      <c r="AQ261" s="248">
        <v>185</v>
      </c>
      <c r="AR261" s="370">
        <v>1300</v>
      </c>
      <c r="AS261" s="317">
        <v>1</v>
      </c>
      <c r="AT261" s="317">
        <v>1</v>
      </c>
      <c r="AU261" s="317">
        <v>1</v>
      </c>
      <c r="AV261" s="317">
        <v>1</v>
      </c>
      <c r="AW261" s="317">
        <v>1</v>
      </c>
      <c r="AX261" s="317">
        <v>0</v>
      </c>
      <c r="AY261" s="317">
        <v>1</v>
      </c>
      <c r="AZ261" s="317">
        <v>0</v>
      </c>
      <c r="BA261" s="317">
        <v>3</v>
      </c>
      <c r="BB261" s="46" t="s">
        <v>1033</v>
      </c>
      <c r="BC261" s="30">
        <v>31.332280219780245</v>
      </c>
      <c r="BD261" s="327"/>
      <c r="BE261" t="s">
        <v>99</v>
      </c>
      <c r="BF261" s="48">
        <v>0</v>
      </c>
      <c r="BG261" s="48">
        <v>5</v>
      </c>
      <c r="BH261" s="511"/>
      <c r="BI261" s="48"/>
      <c r="BJ261" s="372"/>
      <c r="BK261" s="63"/>
      <c r="BL261" s="81">
        <f t="shared" si="110"/>
        <v>26</v>
      </c>
      <c r="BM261" s="46">
        <f t="shared" si="111"/>
        <v>26</v>
      </c>
      <c r="BN261" s="252"/>
      <c r="BO261" s="193">
        <f t="shared" si="112"/>
        <v>364.37074175824182</v>
      </c>
      <c r="BP261" s="193">
        <v>279.68242168515201</v>
      </c>
      <c r="BQ261" s="193"/>
      <c r="BR261" s="30"/>
      <c r="BS261" s="33">
        <f t="shared" si="113"/>
        <v>303.53846153846155</v>
      </c>
      <c r="BT261" s="226" t="e">
        <f t="shared" si="114"/>
        <v>#REF!</v>
      </c>
      <c r="BU261" s="62"/>
      <c r="BV261" s="367"/>
      <c r="BW261" s="62"/>
      <c r="BX261" s="62"/>
      <c r="BY261" s="62"/>
      <c r="BZ261" s="62"/>
      <c r="CA261" s="62"/>
      <c r="CB261" s="62"/>
      <c r="CC261" s="62"/>
      <c r="CD261" s="62"/>
      <c r="CE261" s="62"/>
      <c r="CF261" s="62"/>
      <c r="CG261" s="62"/>
      <c r="CH261" s="62"/>
      <c r="CI261" s="62"/>
      <c r="CJ261" s="62"/>
      <c r="CK261" s="62"/>
      <c r="CL261" s="62"/>
      <c r="CM261" s="62"/>
      <c r="CN261" s="62"/>
      <c r="CO261" s="62"/>
      <c r="CP261" s="62"/>
      <c r="CQ261" s="62"/>
    </row>
    <row r="262" spans="1:95" s="47" customFormat="1" ht="107.25" customHeight="1">
      <c r="A262" s="512">
        <f t="shared" si="115"/>
        <v>16</v>
      </c>
      <c r="B262" s="65" t="s">
        <v>617</v>
      </c>
      <c r="C262" s="60" t="s">
        <v>71</v>
      </c>
      <c r="D262" s="378" t="s">
        <v>640</v>
      </c>
      <c r="E262" s="378" t="s">
        <v>585</v>
      </c>
      <c r="F262" s="382">
        <v>44711</v>
      </c>
      <c r="G262" s="378" t="s">
        <v>667</v>
      </c>
      <c r="H262" s="65" t="s">
        <v>182</v>
      </c>
      <c r="I262" s="521"/>
      <c r="J262" s="90">
        <v>200</v>
      </c>
      <c r="K262" s="241">
        <v>0</v>
      </c>
      <c r="L262" s="403">
        <v>0</v>
      </c>
      <c r="M262" s="396">
        <v>24</v>
      </c>
      <c r="N262" s="396">
        <v>2</v>
      </c>
      <c r="O262" s="396">
        <v>38</v>
      </c>
      <c r="P262" s="396">
        <v>18</v>
      </c>
      <c r="Q262" s="264"/>
      <c r="R262" s="264"/>
      <c r="S262" s="404">
        <v>54.807692307692307</v>
      </c>
      <c r="T262" s="404">
        <v>34.615384615384613</v>
      </c>
      <c r="U262" s="265">
        <v>0</v>
      </c>
      <c r="V262" s="265">
        <v>0</v>
      </c>
      <c r="W262" s="266">
        <v>23</v>
      </c>
      <c r="X262" s="405">
        <v>10</v>
      </c>
      <c r="Y262" s="406">
        <v>2</v>
      </c>
      <c r="Z262" s="272">
        <v>7</v>
      </c>
      <c r="AA262" s="272">
        <v>31.707692307692326</v>
      </c>
      <c r="AB262" s="272"/>
      <c r="AC262" s="267">
        <v>0</v>
      </c>
      <c r="AD262" s="267">
        <v>0</v>
      </c>
      <c r="AE262" s="266">
        <v>363.13076923076926</v>
      </c>
      <c r="AF262" s="407">
        <v>0</v>
      </c>
      <c r="AG262" s="408">
        <v>5.8181818181818183</v>
      </c>
      <c r="AH262" s="409">
        <v>0</v>
      </c>
      <c r="AI262" s="462">
        <v>176.61538461538458</v>
      </c>
      <c r="AJ262" s="410">
        <v>180.69720279720286</v>
      </c>
      <c r="AK262" s="268"/>
      <c r="AL262" s="290">
        <v>0</v>
      </c>
      <c r="AM262" s="463">
        <v>0</v>
      </c>
      <c r="AN262" s="463">
        <v>2</v>
      </c>
      <c r="AO262" s="463">
        <v>0</v>
      </c>
      <c r="AP262" s="369" t="s">
        <v>617</v>
      </c>
      <c r="AQ262" s="248">
        <v>180</v>
      </c>
      <c r="AR262" s="370">
        <v>2900</v>
      </c>
      <c r="AS262" s="317">
        <v>1</v>
      </c>
      <c r="AT262" s="317">
        <v>1</v>
      </c>
      <c r="AU262" s="317">
        <v>1</v>
      </c>
      <c r="AV262" s="317">
        <v>1</v>
      </c>
      <c r="AW262" s="317">
        <v>0</v>
      </c>
      <c r="AX262" s="317">
        <v>0</v>
      </c>
      <c r="AY262" s="317">
        <v>2</v>
      </c>
      <c r="AZ262" s="317">
        <v>1</v>
      </c>
      <c r="BA262" s="317">
        <v>4</v>
      </c>
      <c r="BB262" s="46" t="s">
        <v>1034</v>
      </c>
      <c r="BC262" s="30">
        <v>31.707692307692326</v>
      </c>
      <c r="BD262" s="327"/>
      <c r="BE262" t="s">
        <v>99</v>
      </c>
      <c r="BF262" s="48">
        <v>0</v>
      </c>
      <c r="BG262" s="48">
        <v>0</v>
      </c>
      <c r="BH262" s="511"/>
      <c r="BI262" s="48"/>
      <c r="BJ262" s="372"/>
      <c r="BK262" s="63"/>
      <c r="BL262" s="81">
        <f t="shared" si="110"/>
        <v>26</v>
      </c>
      <c r="BM262" s="46">
        <f t="shared" si="111"/>
        <v>26</v>
      </c>
      <c r="BN262" s="252"/>
      <c r="BO262" s="193">
        <f t="shared" si="112"/>
        <v>363.13076923076926</v>
      </c>
      <c r="BP262" s="193">
        <v>283.55815751784047</v>
      </c>
      <c r="BQ262" s="193"/>
      <c r="BR262" s="30"/>
      <c r="BS262" s="33">
        <f t="shared" si="113"/>
        <v>301.42307692307691</v>
      </c>
      <c r="BT262" s="226" t="e">
        <f t="shared" si="114"/>
        <v>#REF!</v>
      </c>
      <c r="BU262" s="62"/>
      <c r="BV262" s="367"/>
      <c r="BW262" s="62"/>
      <c r="BX262" s="62"/>
      <c r="BY262" s="62"/>
      <c r="BZ262" s="62"/>
      <c r="CA262" s="62"/>
      <c r="CB262" s="62"/>
      <c r="CC262" s="62"/>
      <c r="CD262" s="62"/>
      <c r="CE262" s="62"/>
      <c r="CF262" s="62"/>
      <c r="CG262" s="62"/>
      <c r="CH262" s="62"/>
      <c r="CI262" s="62"/>
      <c r="CJ262" s="62"/>
      <c r="CK262" s="62"/>
      <c r="CL262" s="62"/>
      <c r="CM262" s="62"/>
      <c r="CN262" s="62"/>
      <c r="CO262" s="62"/>
      <c r="CP262" s="62"/>
      <c r="CQ262" s="62"/>
    </row>
    <row r="263" spans="1:95" s="47" customFormat="1" ht="107.25" customHeight="1">
      <c r="A263" s="512">
        <f t="shared" si="115"/>
        <v>17</v>
      </c>
      <c r="B263" s="65" t="s">
        <v>619</v>
      </c>
      <c r="C263" s="60" t="s">
        <v>71</v>
      </c>
      <c r="D263" s="378" t="s">
        <v>642</v>
      </c>
      <c r="E263" s="378" t="s">
        <v>585</v>
      </c>
      <c r="F263" s="382">
        <v>44711</v>
      </c>
      <c r="G263" s="378" t="s">
        <v>667</v>
      </c>
      <c r="H263" s="65" t="s">
        <v>182</v>
      </c>
      <c r="I263" s="521"/>
      <c r="J263" s="90">
        <v>200</v>
      </c>
      <c r="K263" s="241">
        <v>0</v>
      </c>
      <c r="L263" s="403">
        <v>0</v>
      </c>
      <c r="M263" s="396">
        <v>24</v>
      </c>
      <c r="N263" s="396">
        <v>2</v>
      </c>
      <c r="O263" s="396">
        <v>34</v>
      </c>
      <c r="P263" s="396">
        <v>20</v>
      </c>
      <c r="Q263" s="264"/>
      <c r="R263" s="264"/>
      <c r="S263" s="404">
        <v>49.03846153846154</v>
      </c>
      <c r="T263" s="404">
        <v>38.46153846153846</v>
      </c>
      <c r="U263" s="265">
        <v>0</v>
      </c>
      <c r="V263" s="265">
        <v>0</v>
      </c>
      <c r="W263" s="266">
        <v>23.5</v>
      </c>
      <c r="X263" s="405">
        <v>10</v>
      </c>
      <c r="Y263" s="406">
        <v>2</v>
      </c>
      <c r="Z263" s="272">
        <v>7</v>
      </c>
      <c r="AA263" s="272">
        <v>31.298076923076906</v>
      </c>
      <c r="AB263" s="272"/>
      <c r="AC263" s="267">
        <v>0</v>
      </c>
      <c r="AD263" s="267">
        <v>0</v>
      </c>
      <c r="AE263" s="266">
        <v>361.29807692307691</v>
      </c>
      <c r="AF263" s="407">
        <v>0</v>
      </c>
      <c r="AG263" s="408">
        <v>5.8181818181818183</v>
      </c>
      <c r="AH263" s="409">
        <v>0</v>
      </c>
      <c r="AI263" s="462">
        <v>164.5</v>
      </c>
      <c r="AJ263" s="410">
        <v>190.97989510489509</v>
      </c>
      <c r="AK263" s="268"/>
      <c r="AL263" s="290">
        <v>0</v>
      </c>
      <c r="AM263" s="463">
        <v>0</v>
      </c>
      <c r="AN263" s="463">
        <v>2</v>
      </c>
      <c r="AO263" s="463">
        <v>0</v>
      </c>
      <c r="AP263" s="369" t="s">
        <v>619</v>
      </c>
      <c r="AQ263" s="248">
        <v>190</v>
      </c>
      <c r="AR263" s="370">
        <v>4000</v>
      </c>
      <c r="AS263" s="317">
        <v>1</v>
      </c>
      <c r="AT263" s="317">
        <v>1</v>
      </c>
      <c r="AU263" s="317">
        <v>2</v>
      </c>
      <c r="AV263" s="317">
        <v>0</v>
      </c>
      <c r="AW263" s="317">
        <v>0</v>
      </c>
      <c r="AX263" s="317">
        <v>0</v>
      </c>
      <c r="AY263" s="317">
        <v>4</v>
      </c>
      <c r="AZ263" s="317">
        <v>0</v>
      </c>
      <c r="BA263" s="317">
        <v>0</v>
      </c>
      <c r="BB263" s="46" t="s">
        <v>1035</v>
      </c>
      <c r="BC263" s="30">
        <v>31.298076923076906</v>
      </c>
      <c r="BD263" s="327"/>
      <c r="BE263" t="s">
        <v>99</v>
      </c>
      <c r="BF263" s="48">
        <v>0</v>
      </c>
      <c r="BG263" s="48">
        <v>0</v>
      </c>
      <c r="BH263" s="511"/>
      <c r="BI263" s="48"/>
      <c r="BJ263" s="372"/>
      <c r="BK263" s="63"/>
      <c r="BL263" s="81">
        <f t="shared" si="110"/>
        <v>26</v>
      </c>
      <c r="BM263" s="46">
        <f t="shared" si="111"/>
        <v>26</v>
      </c>
      <c r="BN263" s="252"/>
      <c r="BO263" s="193">
        <f t="shared" si="112"/>
        <v>361.29807692307691</v>
      </c>
      <c r="BP263" s="193">
        <v>274.83624390430197</v>
      </c>
      <c r="BQ263" s="193"/>
      <c r="BR263" s="30"/>
      <c r="BS263" s="33">
        <f t="shared" si="113"/>
        <v>299.5</v>
      </c>
      <c r="BT263" s="226" t="e">
        <f t="shared" si="114"/>
        <v>#REF!</v>
      </c>
      <c r="BU263" s="62"/>
      <c r="BV263" s="367"/>
      <c r="BW263" s="62"/>
      <c r="BX263" s="62"/>
      <c r="BY263" s="62"/>
      <c r="BZ263" s="62"/>
      <c r="CA263" s="62"/>
      <c r="CB263" s="62"/>
      <c r="CC263" s="62"/>
      <c r="CD263" s="62"/>
      <c r="CE263" s="62"/>
      <c r="CF263" s="62"/>
      <c r="CG263" s="62"/>
      <c r="CH263" s="62"/>
      <c r="CI263" s="62"/>
      <c r="CJ263" s="62"/>
      <c r="CK263" s="62"/>
      <c r="CL263" s="62"/>
      <c r="CM263" s="62"/>
      <c r="CN263" s="62"/>
      <c r="CO263" s="62"/>
      <c r="CP263" s="62"/>
      <c r="CQ263" s="62"/>
    </row>
    <row r="264" spans="1:95" s="12" customFormat="1" ht="107.25" customHeight="1">
      <c r="A264" s="512">
        <f t="shared" si="115"/>
        <v>18</v>
      </c>
      <c r="B264" s="65" t="s">
        <v>508</v>
      </c>
      <c r="C264" s="60" t="s">
        <v>71</v>
      </c>
      <c r="D264" s="378" t="s">
        <v>216</v>
      </c>
      <c r="E264" s="378" t="s">
        <v>585</v>
      </c>
      <c r="F264" s="382">
        <v>44581</v>
      </c>
      <c r="G264" s="378" t="s">
        <v>667</v>
      </c>
      <c r="H264" s="65" t="s">
        <v>182</v>
      </c>
      <c r="I264" s="521"/>
      <c r="J264" s="90">
        <v>200</v>
      </c>
      <c r="K264" s="241">
        <v>0</v>
      </c>
      <c r="L264" s="403">
        <v>0</v>
      </c>
      <c r="M264" s="396">
        <v>23.5</v>
      </c>
      <c r="N264" s="396">
        <v>2.5</v>
      </c>
      <c r="O264" s="396">
        <v>32</v>
      </c>
      <c r="P264" s="396">
        <v>16</v>
      </c>
      <c r="Q264" s="264"/>
      <c r="R264" s="264"/>
      <c r="S264" s="404">
        <v>46.153846153846153</v>
      </c>
      <c r="T264" s="404">
        <v>30.76923076923077</v>
      </c>
      <c r="U264" s="265">
        <v>0</v>
      </c>
      <c r="V264" s="265">
        <v>0</v>
      </c>
      <c r="W264" s="266">
        <v>20</v>
      </c>
      <c r="X264" s="405">
        <v>8</v>
      </c>
      <c r="Y264" s="406">
        <v>2</v>
      </c>
      <c r="Z264" s="272">
        <v>7</v>
      </c>
      <c r="AA264" s="272">
        <v>29.610679945054926</v>
      </c>
      <c r="AB264" s="272"/>
      <c r="AC264" s="267">
        <v>0</v>
      </c>
      <c r="AD264" s="267">
        <v>0</v>
      </c>
      <c r="AE264" s="266">
        <v>343.53375686813189</v>
      </c>
      <c r="AF264" s="407">
        <v>3.8461538461538463</v>
      </c>
      <c r="AG264" s="408">
        <v>5.6615384615384619</v>
      </c>
      <c r="AH264" s="409">
        <v>0</v>
      </c>
      <c r="AI264" s="462">
        <v>173.23076923076923</v>
      </c>
      <c r="AJ264" s="410">
        <v>160.79529532967032</v>
      </c>
      <c r="AK264" s="268"/>
      <c r="AL264" s="290">
        <v>0</v>
      </c>
      <c r="AM264" s="463">
        <v>0</v>
      </c>
      <c r="AN264" s="463">
        <v>2</v>
      </c>
      <c r="AO264" s="463">
        <v>0.5</v>
      </c>
      <c r="AP264" s="36" t="s">
        <v>508</v>
      </c>
      <c r="AQ264" s="66">
        <v>160</v>
      </c>
      <c r="AR264" s="37">
        <v>3300</v>
      </c>
      <c r="AS264" s="315">
        <v>1</v>
      </c>
      <c r="AT264" s="315">
        <v>1</v>
      </c>
      <c r="AU264" s="315">
        <v>0</v>
      </c>
      <c r="AV264" s="315">
        <v>1</v>
      </c>
      <c r="AW264" s="315">
        <v>0</v>
      </c>
      <c r="AX264" s="315">
        <v>0</v>
      </c>
      <c r="AY264" s="316">
        <v>3</v>
      </c>
      <c r="AZ264" s="316">
        <v>0</v>
      </c>
      <c r="BA264" s="316">
        <v>3</v>
      </c>
      <c r="BB264" s="30" t="s">
        <v>1036</v>
      </c>
      <c r="BC264" s="30">
        <v>29.610679945054926</v>
      </c>
      <c r="BD264" s="327"/>
      <c r="BE264" t="s">
        <v>99</v>
      </c>
      <c r="BF264" s="48">
        <v>0</v>
      </c>
      <c r="BG264" s="48">
        <v>0</v>
      </c>
      <c r="BH264" s="511"/>
      <c r="BI264" s="48"/>
      <c r="BJ264" s="372"/>
      <c r="BK264" s="63"/>
      <c r="BL264" s="81">
        <f t="shared" si="110"/>
        <v>25.5</v>
      </c>
      <c r="BM264" s="30">
        <f t="shared" si="111"/>
        <v>26</v>
      </c>
      <c r="BN264" s="230"/>
      <c r="BO264" s="193">
        <f t="shared" si="112"/>
        <v>339.68760302197796</v>
      </c>
      <c r="BP264" s="193">
        <v>277.85852511810413</v>
      </c>
      <c r="BQ264" s="193"/>
      <c r="BR264" s="30"/>
      <c r="BS264" s="33">
        <f t="shared" si="113"/>
        <v>283.07692307692304</v>
      </c>
      <c r="BT264" s="226" t="e">
        <f t="shared" si="114"/>
        <v>#REF!</v>
      </c>
      <c r="BV264" s="365"/>
    </row>
    <row r="265" spans="1:95" s="203" customFormat="1" ht="107.25" customHeight="1">
      <c r="A265" s="512">
        <f>A264+1</f>
        <v>19</v>
      </c>
      <c r="B265" s="242" t="s">
        <v>678</v>
      </c>
      <c r="C265" s="526" t="s">
        <v>71</v>
      </c>
      <c r="D265" s="380" t="s">
        <v>320</v>
      </c>
      <c r="E265" s="527" t="s">
        <v>585</v>
      </c>
      <c r="F265" s="528">
        <v>44749</v>
      </c>
      <c r="G265" s="380" t="s">
        <v>667</v>
      </c>
      <c r="H265" s="242" t="s">
        <v>182</v>
      </c>
      <c r="I265" s="521"/>
      <c r="J265" s="253">
        <v>200</v>
      </c>
      <c r="K265" s="394">
        <v>0</v>
      </c>
      <c r="L265" s="395">
        <v>0</v>
      </c>
      <c r="M265" s="396">
        <v>0</v>
      </c>
      <c r="N265" s="390">
        <v>26</v>
      </c>
      <c r="O265" s="396">
        <v>0</v>
      </c>
      <c r="P265" s="396">
        <v>0</v>
      </c>
      <c r="Q265" s="264"/>
      <c r="R265" s="244"/>
      <c r="S265" s="389">
        <v>0</v>
      </c>
      <c r="T265" s="389">
        <v>0</v>
      </c>
      <c r="U265" s="269">
        <v>0</v>
      </c>
      <c r="V265" s="269">
        <v>0</v>
      </c>
      <c r="W265" s="266">
        <v>0</v>
      </c>
      <c r="X265" s="405">
        <v>0</v>
      </c>
      <c r="Y265" s="406">
        <v>0</v>
      </c>
      <c r="Z265" s="272"/>
      <c r="AA265" s="284">
        <v>0</v>
      </c>
      <c r="AB265" s="284"/>
      <c r="AC265" s="245">
        <v>0</v>
      </c>
      <c r="AD265" s="507">
        <v>134.52978671027844</v>
      </c>
      <c r="AE265" s="270">
        <v>334.52978671027847</v>
      </c>
      <c r="AF265" s="529">
        <v>200</v>
      </c>
      <c r="AG265" s="408">
        <v>2.6905957342055693</v>
      </c>
      <c r="AH265" s="411">
        <v>0</v>
      </c>
      <c r="AI265" s="462">
        <v>131.83919097607287</v>
      </c>
      <c r="AJ265" s="410">
        <v>0</v>
      </c>
      <c r="AK265" s="532" t="s">
        <v>891</v>
      </c>
      <c r="AL265" s="290">
        <v>0</v>
      </c>
      <c r="AM265" s="463">
        <v>0</v>
      </c>
      <c r="AN265" s="463"/>
      <c r="AO265" s="463">
        <v>0</v>
      </c>
      <c r="AP265" s="36" t="s">
        <v>678</v>
      </c>
      <c r="AQ265" s="66">
        <v>0</v>
      </c>
      <c r="AR265" s="37">
        <v>0</v>
      </c>
      <c r="AS265" s="315">
        <v>0</v>
      </c>
      <c r="AT265" s="315">
        <v>0</v>
      </c>
      <c r="AU265" s="315">
        <v>0</v>
      </c>
      <c r="AV265" s="315">
        <v>0</v>
      </c>
      <c r="AW265" s="315">
        <v>0</v>
      </c>
      <c r="AX265" s="315">
        <v>0</v>
      </c>
      <c r="AY265" s="316">
        <v>0</v>
      </c>
      <c r="AZ265" s="316">
        <v>0</v>
      </c>
      <c r="BA265" s="316">
        <v>0</v>
      </c>
      <c r="BB265" s="30" t="s">
        <v>1037</v>
      </c>
      <c r="BC265" s="30">
        <v>0</v>
      </c>
      <c r="BD265" s="327"/>
      <c r="BE265" t="s">
        <v>99</v>
      </c>
      <c r="BF265" s="48">
        <v>0</v>
      </c>
      <c r="BG265" s="48">
        <v>0</v>
      </c>
      <c r="BH265" s="511"/>
      <c r="BI265" s="48"/>
      <c r="BJ265" s="372"/>
      <c r="BK265" s="63"/>
      <c r="BL265" s="81">
        <f t="shared" ref="BL265:BL267" si="116">M265+AL265+AM265+AN265</f>
        <v>0</v>
      </c>
      <c r="BM265" s="30">
        <f t="shared" ref="BM265:BM267" si="117">BL265+AO265</f>
        <v>0</v>
      </c>
      <c r="BN265" s="230"/>
      <c r="BO265" s="193">
        <f t="shared" ref="BO265:BO267" si="118">AJ265+AI265+AG265+AH265</f>
        <v>134.52978671027844</v>
      </c>
      <c r="BP265" s="193">
        <v>238.33381059378519</v>
      </c>
      <c r="BQ265" s="193"/>
      <c r="BR265" s="30"/>
      <c r="BS265" s="33">
        <f t="shared" si="113"/>
        <v>134.52978671027844</v>
      </c>
      <c r="BT265" s="226" t="e">
        <f t="shared" ref="BT265:BT267" si="119">INT(YEARFRAC(F265,$BU$11))</f>
        <v>#REF!</v>
      </c>
      <c r="BU265" s="62"/>
      <c r="BV265" s="365"/>
      <c r="BW265" s="62"/>
      <c r="BX265" s="62"/>
      <c r="BY265" s="62"/>
      <c r="BZ265" s="62"/>
      <c r="CA265" s="62"/>
      <c r="CB265" s="62"/>
      <c r="CC265" s="62"/>
      <c r="CD265" s="62"/>
      <c r="CE265" s="62"/>
      <c r="CF265" s="62"/>
      <c r="CG265" s="62"/>
      <c r="CH265" s="62"/>
      <c r="CI265" s="62"/>
      <c r="CJ265" s="62"/>
      <c r="CK265" s="62"/>
      <c r="CL265" s="62"/>
      <c r="CM265" s="62"/>
      <c r="CN265" s="62"/>
      <c r="CO265" s="62"/>
      <c r="CP265" s="62"/>
      <c r="CQ265" s="62"/>
    </row>
    <row r="266" spans="1:95" s="203" customFormat="1" ht="107.25" customHeight="1">
      <c r="A266" s="512">
        <f t="shared" ref="A266:A268" si="120">A265+1</f>
        <v>20</v>
      </c>
      <c r="B266" s="491" t="s">
        <v>769</v>
      </c>
      <c r="C266" s="495" t="s">
        <v>71</v>
      </c>
      <c r="D266" s="492" t="s">
        <v>111</v>
      </c>
      <c r="E266" s="496" t="s">
        <v>585</v>
      </c>
      <c r="F266" s="493">
        <v>45007</v>
      </c>
      <c r="G266" s="492" t="s">
        <v>667</v>
      </c>
      <c r="H266" s="491" t="s">
        <v>182</v>
      </c>
      <c r="I266" s="521"/>
      <c r="J266" s="90">
        <v>200</v>
      </c>
      <c r="K266" s="241">
        <v>0</v>
      </c>
      <c r="L266" s="403">
        <v>4.9142790697674421</v>
      </c>
      <c r="M266" s="396">
        <v>23.5</v>
      </c>
      <c r="N266" s="396">
        <v>2.5</v>
      </c>
      <c r="O266" s="396">
        <v>40</v>
      </c>
      <c r="P266" s="396">
        <v>18</v>
      </c>
      <c r="Q266" s="264"/>
      <c r="R266" s="264"/>
      <c r="S266" s="404">
        <v>57.692307692307693</v>
      </c>
      <c r="T266" s="404">
        <v>34.615384615384613</v>
      </c>
      <c r="U266" s="265">
        <v>0</v>
      </c>
      <c r="V266" s="265">
        <v>0</v>
      </c>
      <c r="W266" s="266">
        <v>23.5</v>
      </c>
      <c r="X266" s="405">
        <v>8</v>
      </c>
      <c r="Y266" s="406">
        <v>0</v>
      </c>
      <c r="Z266" s="272">
        <v>7</v>
      </c>
      <c r="AA266" s="272">
        <v>32.549560107334528</v>
      </c>
      <c r="AB266" s="272"/>
      <c r="AC266" s="267">
        <v>0</v>
      </c>
      <c r="AD266" s="267">
        <v>0</v>
      </c>
      <c r="AE266" s="266">
        <v>368.2715314847942</v>
      </c>
      <c r="AF266" s="407">
        <v>3.8461538461538463</v>
      </c>
      <c r="AG266" s="408">
        <v>5.8181818181818183</v>
      </c>
      <c r="AH266" s="409">
        <v>0</v>
      </c>
      <c r="AI266" s="462">
        <v>176.61538461538458</v>
      </c>
      <c r="AJ266" s="410">
        <v>181.99181120507393</v>
      </c>
      <c r="AK266" s="268"/>
      <c r="AL266" s="290">
        <v>0</v>
      </c>
      <c r="AM266" s="463">
        <v>0</v>
      </c>
      <c r="AN266" s="463">
        <v>2</v>
      </c>
      <c r="AO266" s="463">
        <v>0.5</v>
      </c>
      <c r="AP266" s="36" t="s">
        <v>769</v>
      </c>
      <c r="AQ266" s="66">
        <v>181</v>
      </c>
      <c r="AR266" s="37">
        <v>4100</v>
      </c>
      <c r="AS266" s="315">
        <v>1</v>
      </c>
      <c r="AT266" s="315">
        <v>1</v>
      </c>
      <c r="AU266" s="315">
        <v>1</v>
      </c>
      <c r="AV266" s="315">
        <v>1</v>
      </c>
      <c r="AW266" s="315">
        <v>0</v>
      </c>
      <c r="AX266" s="315">
        <v>1</v>
      </c>
      <c r="AY266" s="316">
        <v>4</v>
      </c>
      <c r="AZ266" s="316">
        <v>0</v>
      </c>
      <c r="BA266" s="316">
        <v>1</v>
      </c>
      <c r="BB266" s="30" t="s">
        <v>1038</v>
      </c>
      <c r="BC266" s="30">
        <v>32.549560107334528</v>
      </c>
      <c r="BD266" s="327"/>
      <c r="BE266" t="s">
        <v>99</v>
      </c>
      <c r="BF266" s="48">
        <v>0</v>
      </c>
      <c r="BG266" s="48">
        <v>4.9142790697674421</v>
      </c>
      <c r="BH266" s="511"/>
      <c r="BI266" s="48"/>
      <c r="BJ266" s="372"/>
      <c r="BK266" s="63"/>
      <c r="BL266" s="81">
        <f t="shared" si="116"/>
        <v>25.5</v>
      </c>
      <c r="BM266" s="30">
        <f t="shared" si="117"/>
        <v>26</v>
      </c>
      <c r="BN266" s="230"/>
      <c r="BO266" s="193">
        <f t="shared" si="118"/>
        <v>364.42537763864033</v>
      </c>
      <c r="BP266" s="193">
        <v>293.39959833512899</v>
      </c>
      <c r="BQ266" s="193"/>
      <c r="BR266" s="30"/>
      <c r="BS266" s="33">
        <f t="shared" si="113"/>
        <v>301.37581753130581</v>
      </c>
      <c r="BT266" s="226" t="e">
        <f t="shared" si="119"/>
        <v>#REF!</v>
      </c>
      <c r="BU266" s="62"/>
      <c r="BV266" s="365"/>
      <c r="BW266" s="62"/>
      <c r="BX266" s="62"/>
      <c r="BY266" s="62"/>
      <c r="BZ266" s="62"/>
      <c r="CA266" s="62"/>
      <c r="CB266" s="62"/>
      <c r="CC266" s="62"/>
      <c r="CD266" s="62"/>
      <c r="CE266" s="62"/>
      <c r="CF266" s="62"/>
      <c r="CG266" s="62"/>
      <c r="CH266" s="62"/>
      <c r="CI266" s="62"/>
      <c r="CJ266" s="62"/>
      <c r="CK266" s="62"/>
      <c r="CL266" s="62"/>
      <c r="CM266" s="62"/>
      <c r="CN266" s="62"/>
      <c r="CO266" s="62"/>
      <c r="CP266" s="62"/>
      <c r="CQ266" s="62"/>
    </row>
    <row r="267" spans="1:95" s="203" customFormat="1" ht="107.25" customHeight="1">
      <c r="A267" s="512">
        <f t="shared" si="120"/>
        <v>21</v>
      </c>
      <c r="B267" s="491" t="s">
        <v>770</v>
      </c>
      <c r="C267" s="495" t="s">
        <v>71</v>
      </c>
      <c r="D267" s="492" t="s">
        <v>120</v>
      </c>
      <c r="E267" s="496" t="s">
        <v>585</v>
      </c>
      <c r="F267" s="493">
        <v>45014</v>
      </c>
      <c r="G267" s="492" t="s">
        <v>667</v>
      </c>
      <c r="H267" s="491" t="s">
        <v>182</v>
      </c>
      <c r="I267" s="521"/>
      <c r="J267" s="90">
        <v>200</v>
      </c>
      <c r="K267" s="241">
        <v>0</v>
      </c>
      <c r="L267" s="403">
        <v>9.5743252091598059</v>
      </c>
      <c r="M267" s="396">
        <v>23</v>
      </c>
      <c r="N267" s="396">
        <v>3</v>
      </c>
      <c r="O267" s="396">
        <v>34</v>
      </c>
      <c r="P267" s="396">
        <v>18</v>
      </c>
      <c r="Q267" s="264"/>
      <c r="R267" s="264"/>
      <c r="S267" s="404">
        <v>49.03846153846154</v>
      </c>
      <c r="T267" s="404">
        <v>34.615384615384613</v>
      </c>
      <c r="U267" s="265">
        <v>0</v>
      </c>
      <c r="V267" s="265">
        <v>0</v>
      </c>
      <c r="W267" s="266">
        <v>22</v>
      </c>
      <c r="X267" s="405">
        <v>10</v>
      </c>
      <c r="Y267" s="406">
        <v>0</v>
      </c>
      <c r="Z267" s="272">
        <v>7</v>
      </c>
      <c r="AA267" s="272">
        <v>32.162667646231739</v>
      </c>
      <c r="AB267" s="272"/>
      <c r="AC267" s="267">
        <v>0</v>
      </c>
      <c r="AD267" s="267">
        <v>0</v>
      </c>
      <c r="AE267" s="266">
        <v>364.39083900923765</v>
      </c>
      <c r="AF267" s="407">
        <v>0</v>
      </c>
      <c r="AG267" s="408">
        <v>5.8181818181818183</v>
      </c>
      <c r="AH267" s="409">
        <v>0</v>
      </c>
      <c r="AI267" s="462">
        <v>176.61538461538458</v>
      </c>
      <c r="AJ267" s="410">
        <v>181.95727257567125</v>
      </c>
      <c r="AK267" s="268"/>
      <c r="AL267" s="290">
        <v>1</v>
      </c>
      <c r="AM267" s="463">
        <v>0</v>
      </c>
      <c r="AN267" s="463">
        <v>2</v>
      </c>
      <c r="AO267" s="463">
        <v>0</v>
      </c>
      <c r="AP267" s="36" t="s">
        <v>770</v>
      </c>
      <c r="AQ267" s="66">
        <v>181</v>
      </c>
      <c r="AR267" s="37">
        <v>3900</v>
      </c>
      <c r="AS267" s="315">
        <v>1</v>
      </c>
      <c r="AT267" s="315">
        <v>1</v>
      </c>
      <c r="AU267" s="315">
        <v>1</v>
      </c>
      <c r="AV267" s="315">
        <v>1</v>
      </c>
      <c r="AW267" s="315">
        <v>0</v>
      </c>
      <c r="AX267" s="315">
        <v>1</v>
      </c>
      <c r="AY267" s="316">
        <v>3</v>
      </c>
      <c r="AZ267" s="316">
        <v>1</v>
      </c>
      <c r="BA267" s="316">
        <v>4</v>
      </c>
      <c r="BB267" s="30" t="s">
        <v>1039</v>
      </c>
      <c r="BC267" s="30">
        <v>32.162667646231739</v>
      </c>
      <c r="BD267" s="327"/>
      <c r="BE267" t="s">
        <v>99</v>
      </c>
      <c r="BF267" s="48">
        <v>0</v>
      </c>
      <c r="BG267" s="48">
        <v>9.5743252091598059</v>
      </c>
      <c r="BH267" s="511"/>
      <c r="BI267" s="48"/>
      <c r="BJ267" s="372"/>
      <c r="BK267" s="63"/>
      <c r="BL267" s="81">
        <f t="shared" si="116"/>
        <v>26</v>
      </c>
      <c r="BM267" s="30">
        <f t="shared" si="117"/>
        <v>26</v>
      </c>
      <c r="BN267" s="230"/>
      <c r="BO267" s="193">
        <f t="shared" si="118"/>
        <v>364.39083900923765</v>
      </c>
      <c r="BP267" s="193">
        <v>281.28793243373536</v>
      </c>
      <c r="BQ267" s="193"/>
      <c r="BR267" s="30"/>
      <c r="BS267" s="33">
        <f t="shared" si="113"/>
        <v>303.22817136300591</v>
      </c>
      <c r="BT267" s="226" t="e">
        <f t="shared" si="119"/>
        <v>#REF!</v>
      </c>
      <c r="BU267" s="62"/>
      <c r="BV267" s="365"/>
      <c r="BW267" s="62"/>
      <c r="BX267" s="62"/>
      <c r="BY267" s="62"/>
      <c r="BZ267" s="62"/>
      <c r="CA267" s="62"/>
      <c r="CB267" s="62"/>
      <c r="CC267" s="62"/>
      <c r="CD267" s="62"/>
      <c r="CE267" s="62"/>
      <c r="CF267" s="62"/>
      <c r="CG267" s="62"/>
      <c r="CH267" s="62"/>
      <c r="CI267" s="62"/>
      <c r="CJ267" s="62"/>
      <c r="CK267" s="62"/>
      <c r="CL267" s="62"/>
      <c r="CM267" s="62"/>
      <c r="CN267" s="62"/>
      <c r="CO267" s="62"/>
      <c r="CP267" s="62"/>
      <c r="CQ267" s="62"/>
    </row>
    <row r="268" spans="1:95" s="203" customFormat="1" ht="107.25" customHeight="1">
      <c r="A268" s="512">
        <f t="shared" si="120"/>
        <v>22</v>
      </c>
      <c r="B268" s="491" t="s">
        <v>771</v>
      </c>
      <c r="C268" s="495" t="s">
        <v>71</v>
      </c>
      <c r="D268" s="492" t="s">
        <v>118</v>
      </c>
      <c r="E268" s="496" t="s">
        <v>585</v>
      </c>
      <c r="F268" s="493">
        <v>45015</v>
      </c>
      <c r="G268" s="492" t="s">
        <v>667</v>
      </c>
      <c r="H268" s="491" t="s">
        <v>182</v>
      </c>
      <c r="I268" s="521"/>
      <c r="J268" s="90">
        <v>200</v>
      </c>
      <c r="K268" s="241">
        <v>0</v>
      </c>
      <c r="L268" s="403">
        <v>28.135026737967912</v>
      </c>
      <c r="M268" s="396">
        <v>22.5</v>
      </c>
      <c r="N268" s="396">
        <v>3.5</v>
      </c>
      <c r="O268" s="396">
        <v>30</v>
      </c>
      <c r="P268" s="396">
        <v>14</v>
      </c>
      <c r="Q268" s="264"/>
      <c r="R268" s="264"/>
      <c r="S268" s="404">
        <v>43.269230769230766</v>
      </c>
      <c r="T268" s="404">
        <v>26.923076923076923</v>
      </c>
      <c r="U268" s="265">
        <v>0</v>
      </c>
      <c r="V268" s="265">
        <v>0</v>
      </c>
      <c r="W268" s="266">
        <v>18</v>
      </c>
      <c r="X268" s="405">
        <v>10</v>
      </c>
      <c r="Y268" s="406">
        <v>0</v>
      </c>
      <c r="Z268" s="272">
        <v>7</v>
      </c>
      <c r="AA268" s="272">
        <v>33.06560321660784</v>
      </c>
      <c r="AB268" s="272"/>
      <c r="AC268" s="267">
        <v>0</v>
      </c>
      <c r="AD268" s="267">
        <v>0</v>
      </c>
      <c r="AE268" s="266">
        <v>366.39293764688341</v>
      </c>
      <c r="AF268" s="407">
        <v>0</v>
      </c>
      <c r="AG268" s="408">
        <v>5.8181818181818183</v>
      </c>
      <c r="AH268" s="409">
        <v>0</v>
      </c>
      <c r="AI268" s="462">
        <v>159.15384615384613</v>
      </c>
      <c r="AJ268" s="410">
        <v>201.42090967485547</v>
      </c>
      <c r="AK268" s="268"/>
      <c r="AL268" s="290">
        <v>1.5</v>
      </c>
      <c r="AM268" s="463">
        <v>0</v>
      </c>
      <c r="AN268" s="463">
        <v>2</v>
      </c>
      <c r="AO268" s="463">
        <v>0</v>
      </c>
      <c r="AP268" s="36" t="s">
        <v>771</v>
      </c>
      <c r="AQ268" s="66">
        <v>201</v>
      </c>
      <c r="AR268" s="37">
        <v>1700</v>
      </c>
      <c r="AS268" s="315">
        <v>2</v>
      </c>
      <c r="AT268" s="315">
        <v>0</v>
      </c>
      <c r="AU268" s="315">
        <v>0</v>
      </c>
      <c r="AV268" s="315">
        <v>0</v>
      </c>
      <c r="AW268" s="315">
        <v>0</v>
      </c>
      <c r="AX268" s="315">
        <v>1</v>
      </c>
      <c r="AY268" s="316">
        <v>1</v>
      </c>
      <c r="AZ268" s="316">
        <v>1</v>
      </c>
      <c r="BA268" s="316">
        <v>2</v>
      </c>
      <c r="BB268" s="30" t="s">
        <v>1040</v>
      </c>
      <c r="BC268" s="30">
        <v>33.06560321660784</v>
      </c>
      <c r="BD268" s="327"/>
      <c r="BE268" t="s">
        <v>99</v>
      </c>
      <c r="BF268" s="48">
        <v>0</v>
      </c>
      <c r="BG268" s="48">
        <v>28.135026737967912</v>
      </c>
      <c r="BH268" s="511"/>
      <c r="BI268" s="48"/>
      <c r="BJ268" s="372"/>
      <c r="BK268" s="63"/>
      <c r="BL268" s="81">
        <f t="shared" si="110"/>
        <v>26</v>
      </c>
      <c r="BM268" s="30">
        <f t="shared" si="111"/>
        <v>26</v>
      </c>
      <c r="BN268" s="230"/>
      <c r="BO268" s="193">
        <f t="shared" si="112"/>
        <v>366.39293764688341</v>
      </c>
      <c r="BP268" s="193">
        <v>292.55212704656009</v>
      </c>
      <c r="BQ268" s="193"/>
      <c r="BR268" s="30"/>
      <c r="BS268" s="33">
        <f t="shared" si="113"/>
        <v>308.32733443027558</v>
      </c>
      <c r="BT268" s="226" t="e">
        <f t="shared" si="114"/>
        <v>#REF!</v>
      </c>
      <c r="BU268" s="62"/>
      <c r="BV268" s="365"/>
      <c r="BW268" s="62"/>
      <c r="BX268" s="62"/>
      <c r="BY268" s="62"/>
      <c r="BZ268" s="62"/>
      <c r="CA268" s="62"/>
      <c r="CB268" s="62"/>
      <c r="CC268" s="62"/>
      <c r="CD268" s="62"/>
      <c r="CE268" s="62"/>
      <c r="CF268" s="62"/>
      <c r="CG268" s="62"/>
      <c r="CH268" s="62"/>
      <c r="CI268" s="62"/>
      <c r="CJ268" s="62"/>
      <c r="CK268" s="62"/>
      <c r="CL268" s="62"/>
      <c r="CM268" s="62"/>
      <c r="CN268" s="62"/>
      <c r="CO268" s="62"/>
      <c r="CP268" s="62"/>
      <c r="CQ268" s="62"/>
    </row>
    <row r="269" spans="1:95" s="4" customFormat="1" ht="37.5" hidden="1" customHeight="1">
      <c r="A269" s="92"/>
      <c r="B269" s="92"/>
      <c r="C269" s="92"/>
      <c r="D269" s="92"/>
      <c r="E269" s="92"/>
      <c r="F269" s="92"/>
      <c r="G269" s="92"/>
      <c r="H269" s="92"/>
      <c r="I269" s="92"/>
      <c r="J269" s="152">
        <v>2800</v>
      </c>
      <c r="K269" s="152">
        <v>0</v>
      </c>
      <c r="L269" s="152">
        <v>86.517812809517039</v>
      </c>
      <c r="M269" s="152"/>
      <c r="N269" s="152"/>
      <c r="O269" s="152"/>
      <c r="P269" s="152"/>
      <c r="Q269" s="152"/>
      <c r="R269" s="152"/>
      <c r="S269" s="152">
        <v>672.11538461538464</v>
      </c>
      <c r="T269" s="152"/>
      <c r="U269" s="152">
        <v>0</v>
      </c>
      <c r="V269" s="152"/>
      <c r="W269" s="152">
        <v>272.5</v>
      </c>
      <c r="X269" s="152">
        <v>126</v>
      </c>
      <c r="Y269" s="152">
        <v>25</v>
      </c>
      <c r="Z269" s="152">
        <v>91</v>
      </c>
      <c r="AA269" s="152">
        <v>221.72656036577848</v>
      </c>
      <c r="AB269" s="152"/>
      <c r="AC269" s="152"/>
      <c r="AD269" s="152">
        <v>0</v>
      </c>
      <c r="AE269" s="152">
        <v>4829.3895445009584</v>
      </c>
      <c r="AF269" s="152">
        <v>207.69230769230768</v>
      </c>
      <c r="AG269" s="152">
        <v>77.845361853368203</v>
      </c>
      <c r="AH269" s="152">
        <v>0</v>
      </c>
      <c r="AI269" s="152">
        <v>2324.4930371299188</v>
      </c>
      <c r="AJ269" s="152">
        <v>2219.3588378253639</v>
      </c>
      <c r="AK269" s="152"/>
      <c r="AM269" s="83"/>
      <c r="BB269" s="84"/>
      <c r="BF269" s="552"/>
      <c r="BJ269" s="372"/>
    </row>
    <row r="270" spans="1:95" s="13" customFormat="1" ht="33" hidden="1" customHeight="1">
      <c r="A270" s="154"/>
      <c r="B270" s="172"/>
      <c r="C270" s="172"/>
      <c r="D270" s="155"/>
      <c r="E270" s="172"/>
      <c r="F270" s="172"/>
      <c r="G270" s="172"/>
      <c r="H270" s="172"/>
      <c r="I270" s="172"/>
      <c r="J270" s="172"/>
      <c r="K270" s="172"/>
      <c r="L270" s="172"/>
      <c r="M270" s="172"/>
      <c r="N270" s="172"/>
      <c r="O270" s="172"/>
      <c r="P270" s="172"/>
      <c r="Q270" s="172"/>
      <c r="R270" s="172"/>
      <c r="S270" s="172"/>
      <c r="T270" s="172"/>
      <c r="U270" s="172"/>
      <c r="V270" s="172"/>
      <c r="W270" s="172"/>
      <c r="X270" s="172"/>
      <c r="Y270" s="172"/>
      <c r="Z270" s="172"/>
      <c r="AA270" s="172"/>
      <c r="AB270" s="172"/>
      <c r="AC270" s="172"/>
      <c r="AD270" s="172"/>
      <c r="AE270" s="172"/>
      <c r="AF270" s="172"/>
      <c r="AG270" s="172"/>
      <c r="AH270" s="172"/>
      <c r="AI270" s="172"/>
      <c r="AJ270" s="156">
        <v>2219.3588378253639</v>
      </c>
      <c r="AK270" s="156"/>
      <c r="AM270" s="2"/>
      <c r="AN270"/>
      <c r="AO270"/>
      <c r="AP270" s="49"/>
      <c r="AQ270" s="50"/>
      <c r="AR270" s="51"/>
      <c r="AS270" s="89"/>
      <c r="AT270" s="89"/>
      <c r="AU270" s="89"/>
      <c r="AV270" s="89"/>
      <c r="AW270" s="89"/>
      <c r="AX270" s="89"/>
      <c r="AY270" s="89"/>
      <c r="AZ270" s="89"/>
      <c r="BA270" s="62"/>
      <c r="BB270" s="30"/>
      <c r="BF270" s="555"/>
      <c r="BG270"/>
      <c r="BJ270" s="372"/>
    </row>
    <row r="271" spans="1:95" ht="49.5" hidden="1" customHeight="1">
      <c r="A271" s="374" t="str">
        <f>A2</f>
        <v>តារាងបើកប្រាក់ឈ្នួលប្រចាំខែ វិច្ឆិកា ឆ្នាំ ២០២៣(លើកទី2​)</v>
      </c>
      <c r="B271" s="174"/>
      <c r="C271" s="174"/>
      <c r="D271" s="157"/>
      <c r="E271" s="157"/>
      <c r="F271" s="170"/>
      <c r="G271" s="174"/>
      <c r="H271" s="174"/>
      <c r="I271" s="174"/>
      <c r="J271" s="174"/>
      <c r="K271" s="174"/>
      <c r="L271" s="174"/>
      <c r="M271" s="174"/>
      <c r="N271" s="174"/>
      <c r="O271" s="174"/>
      <c r="P271" s="174"/>
      <c r="Q271" s="174"/>
      <c r="R271" s="174"/>
      <c r="S271" s="174"/>
      <c r="T271" s="174"/>
      <c r="U271" s="174"/>
      <c r="V271" s="174"/>
      <c r="W271" s="174"/>
      <c r="X271" s="174"/>
      <c r="Y271" s="174"/>
      <c r="Z271" s="174"/>
      <c r="AA271" s="174"/>
      <c r="AB271" s="174"/>
      <c r="AC271" s="174"/>
      <c r="AD271" s="174"/>
      <c r="AE271" s="174"/>
      <c r="AF271" s="174"/>
      <c r="AG271" s="174"/>
      <c r="AH271" s="174"/>
      <c r="AI271" s="174"/>
      <c r="AJ271" s="174"/>
      <c r="AK271" s="174"/>
      <c r="AL271" s="273"/>
      <c r="AN271"/>
      <c r="AO271"/>
      <c r="AP271" s="49"/>
      <c r="AQ271" s="50"/>
      <c r="AR271" s="51"/>
      <c r="AS271" s="89"/>
      <c r="AT271" s="89"/>
      <c r="AU271" s="89"/>
      <c r="AV271" s="89"/>
      <c r="AW271" s="89"/>
      <c r="AX271" s="89"/>
      <c r="AY271" s="89"/>
      <c r="AZ271" s="89"/>
      <c r="BA271" s="89"/>
      <c r="BB271" s="46"/>
      <c r="BD271"/>
      <c r="BF271" s="48"/>
      <c r="BH271" s="1"/>
      <c r="BJ271" s="372"/>
      <c r="BO271"/>
      <c r="BQ271"/>
    </row>
    <row r="272" spans="1:95" s="4" customFormat="1" ht="28.5" hidden="1" customHeight="1">
      <c r="A272" s="375" t="str">
        <f>A3</f>
        <v>LIST OF SALARIES AND ALLOWANCES  (November/  2023)</v>
      </c>
      <c r="B272" s="96"/>
      <c r="C272" s="96"/>
      <c r="D272" s="97"/>
      <c r="E272" s="56"/>
      <c r="F272" s="56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214"/>
      <c r="AJ272" s="96"/>
      <c r="AK272" s="56"/>
      <c r="AL272" s="274"/>
      <c r="AM272" s="2"/>
      <c r="AN272" s="15"/>
      <c r="AO272" s="15"/>
      <c r="AP272" s="22"/>
      <c r="BD272" s="92"/>
      <c r="BF272" s="552"/>
      <c r="BJ272" s="372"/>
      <c r="BO272" s="15"/>
      <c r="BQ272" s="15"/>
    </row>
    <row r="273" spans="1:74" s="62" customFormat="1" ht="51.75" hidden="1" customHeight="1" thickBot="1">
      <c r="A273" s="355" t="str">
        <f>A4</f>
        <v xml:space="preserve">ក្រុមហ៊ុន Fairdon (Cambodia) Limited </v>
      </c>
      <c r="B273" s="99"/>
      <c r="C273" s="100"/>
      <c r="D273" s="101"/>
      <c r="E273" s="102"/>
      <c r="G273" s="283"/>
      <c r="I273" s="103"/>
      <c r="J273" s="104"/>
      <c r="K273" s="356"/>
      <c r="L273" s="104"/>
      <c r="M273" s="104"/>
      <c r="N273" s="195"/>
      <c r="O273" s="200"/>
      <c r="P273" s="200"/>
      <c r="Q273" s="195"/>
      <c r="R273" s="195"/>
      <c r="S273" s="195"/>
      <c r="T273" s="195"/>
      <c r="U273" s="195"/>
      <c r="V273" s="195"/>
      <c r="W273" s="275"/>
      <c r="X273" s="275"/>
      <c r="Y273" s="227"/>
      <c r="Z273" s="275"/>
      <c r="AA273" s="275"/>
      <c r="AB273" s="543"/>
      <c r="AC273" s="221"/>
      <c r="AE273" s="105"/>
      <c r="AF273" s="105"/>
      <c r="AG273" s="346"/>
      <c r="AH273" s="106"/>
      <c r="AI273" s="106"/>
      <c r="AJ273" s="107"/>
      <c r="AK273" s="106"/>
      <c r="AL273" s="106"/>
      <c r="AM273" s="45"/>
      <c r="AN273" s="190"/>
      <c r="AO273" s="190"/>
      <c r="AP273" s="218"/>
      <c r="BF273" s="551"/>
      <c r="BJ273" s="372"/>
      <c r="BO273" s="190"/>
      <c r="BQ273" s="199"/>
    </row>
    <row r="274" spans="1:74" ht="36.950000000000003" hidden="1" customHeight="1" thickBot="1">
      <c r="A274" s="348" t="s">
        <v>564</v>
      </c>
      <c r="B274" s="349" t="s">
        <v>565</v>
      </c>
      <c r="C274" s="353" t="s">
        <v>566</v>
      </c>
      <c r="D274" s="349" t="s">
        <v>567</v>
      </c>
      <c r="E274" s="350" t="s">
        <v>568</v>
      </c>
      <c r="F274" s="350" t="s">
        <v>569</v>
      </c>
      <c r="G274" s="350" t="s">
        <v>570</v>
      </c>
      <c r="H274" s="350" t="s">
        <v>154</v>
      </c>
      <c r="I274" s="351" t="s">
        <v>571</v>
      </c>
      <c r="J274" s="350" t="s">
        <v>563</v>
      </c>
      <c r="K274" s="352" t="s">
        <v>706</v>
      </c>
      <c r="L274" s="352" t="s">
        <v>575</v>
      </c>
      <c r="M274" s="363" t="s">
        <v>574</v>
      </c>
      <c r="N274" s="361"/>
      <c r="O274" s="361"/>
      <c r="P274" s="361"/>
      <c r="Q274" s="361"/>
      <c r="R274" s="361"/>
      <c r="S274" s="361"/>
      <c r="T274" s="361"/>
      <c r="U274" s="361"/>
      <c r="V274" s="361"/>
      <c r="W274" s="361"/>
      <c r="X274" s="361"/>
      <c r="Y274" s="361"/>
      <c r="Z274" s="361"/>
      <c r="AA274" s="361"/>
      <c r="AB274" s="361"/>
      <c r="AC274" s="361"/>
      <c r="AD274" s="361"/>
      <c r="AE274" s="362"/>
      <c r="AF274" s="85" t="s">
        <v>3</v>
      </c>
      <c r="AG274" s="67"/>
      <c r="AH274" s="67"/>
      <c r="AI274" s="67"/>
      <c r="AJ274" s="418" t="s">
        <v>727</v>
      </c>
      <c r="AK274" s="332" t="s">
        <v>572</v>
      </c>
      <c r="AL274" s="25"/>
      <c r="AN274"/>
      <c r="AO274"/>
      <c r="AP274"/>
      <c r="BB274" s="30"/>
      <c r="BD274"/>
      <c r="BF274" s="48"/>
      <c r="BJ274" s="372"/>
      <c r="BO274"/>
      <c r="BQ274"/>
    </row>
    <row r="275" spans="1:74" ht="36.950000000000003" hidden="1" customHeight="1">
      <c r="A275" s="74"/>
      <c r="B275" s="115"/>
      <c r="C275" s="354"/>
      <c r="D275" s="117"/>
      <c r="E275" s="276"/>
      <c r="F275" s="276"/>
      <c r="G275" s="118"/>
      <c r="H275" s="119"/>
      <c r="I275" s="343" t="s">
        <v>29</v>
      </c>
      <c r="J275" s="330"/>
      <c r="K275" s="176"/>
      <c r="L275" s="176"/>
      <c r="M275" s="437" t="s">
        <v>576</v>
      </c>
      <c r="N275" s="438"/>
      <c r="O275" s="432" t="s">
        <v>751</v>
      </c>
      <c r="P275" s="433"/>
      <c r="Q275" s="446"/>
      <c r="R275" s="488"/>
      <c r="S275" s="437" t="s">
        <v>577</v>
      </c>
      <c r="T275" s="440"/>
      <c r="U275" s="441"/>
      <c r="V275" s="441"/>
      <c r="W275" s="329" t="s">
        <v>578</v>
      </c>
      <c r="X275" s="329" t="s">
        <v>579</v>
      </c>
      <c r="Y275" s="336" t="s">
        <v>580</v>
      </c>
      <c r="Z275" s="86" t="s">
        <v>52</v>
      </c>
      <c r="AA275" s="197" t="s">
        <v>46</v>
      </c>
      <c r="AB275" s="197"/>
      <c r="AC275" s="86" t="s">
        <v>14</v>
      </c>
      <c r="AD275" s="197" t="s">
        <v>367</v>
      </c>
      <c r="AE275" s="68" t="s">
        <v>15</v>
      </c>
      <c r="AF275" s="121" t="s">
        <v>9</v>
      </c>
      <c r="AG275" s="392" t="s">
        <v>707</v>
      </c>
      <c r="AH275" s="332" t="s">
        <v>728</v>
      </c>
      <c r="AI275" s="357" t="s">
        <v>584</v>
      </c>
      <c r="AJ275" s="123" t="s">
        <v>33</v>
      </c>
      <c r="AK275" s="124" t="s">
        <v>34</v>
      </c>
      <c r="AL275" s="26"/>
      <c r="AN275"/>
      <c r="AO275"/>
      <c r="AP275"/>
      <c r="BB275" s="30"/>
      <c r="BD275"/>
      <c r="BF275" s="48"/>
      <c r="BJ275" s="372"/>
      <c r="BO275"/>
      <c r="BQ275"/>
    </row>
    <row r="276" spans="1:74" ht="36.950000000000003" hidden="1" customHeight="1">
      <c r="A276" s="74"/>
      <c r="B276" s="115"/>
      <c r="C276" s="116"/>
      <c r="D276" s="117"/>
      <c r="E276" s="276"/>
      <c r="F276" s="276"/>
      <c r="G276" s="118"/>
      <c r="H276" s="277"/>
      <c r="I276" s="331" t="s">
        <v>573</v>
      </c>
      <c r="J276" s="126" t="s">
        <v>38</v>
      </c>
      <c r="K276" s="127" t="s">
        <v>189</v>
      </c>
      <c r="L276" s="127" t="s">
        <v>83</v>
      </c>
      <c r="M276" s="206" t="s">
        <v>35</v>
      </c>
      <c r="N276" s="277" t="s">
        <v>6</v>
      </c>
      <c r="O276" s="428" t="s">
        <v>7</v>
      </c>
      <c r="P276" s="429" t="s">
        <v>7</v>
      </c>
      <c r="Q276" s="431" t="s">
        <v>581</v>
      </c>
      <c r="R276" s="431"/>
      <c r="S276" s="336" t="s">
        <v>582</v>
      </c>
      <c r="T276" s="336" t="s">
        <v>582</v>
      </c>
      <c r="U276" s="331" t="s">
        <v>581</v>
      </c>
      <c r="V276" s="498"/>
      <c r="W276" s="338" t="s">
        <v>81</v>
      </c>
      <c r="X276" s="339" t="s">
        <v>48</v>
      </c>
      <c r="Y276" s="399" t="s">
        <v>526</v>
      </c>
      <c r="Z276" s="340" t="s">
        <v>527</v>
      </c>
      <c r="AA276" s="399" t="s">
        <v>473</v>
      </c>
      <c r="AB276" s="540"/>
      <c r="AC276" s="340" t="s">
        <v>30</v>
      </c>
      <c r="AD276" s="341" t="s">
        <v>665</v>
      </c>
      <c r="AE276" s="342" t="s">
        <v>31</v>
      </c>
      <c r="AF276" s="339" t="s">
        <v>32</v>
      </c>
      <c r="AG276" s="393" t="s">
        <v>708</v>
      </c>
      <c r="AH276" s="340" t="s">
        <v>39</v>
      </c>
      <c r="AI276" s="198" t="s">
        <v>84</v>
      </c>
      <c r="AJ276" s="128"/>
      <c r="AK276" s="129"/>
      <c r="AL276" s="26"/>
      <c r="AN276"/>
      <c r="AO276"/>
      <c r="AP276"/>
      <c r="BB276" s="30"/>
      <c r="BD276"/>
      <c r="BF276" s="48"/>
      <c r="BJ276" s="372"/>
      <c r="BO276"/>
      <c r="BQ276"/>
    </row>
    <row r="277" spans="1:74" ht="28.5" hidden="1" customHeight="1" thickBot="1">
      <c r="A277" s="74"/>
      <c r="B277" s="115"/>
      <c r="C277" s="116"/>
      <c r="D277" s="117"/>
      <c r="E277" s="276"/>
      <c r="F277" s="130"/>
      <c r="G277" s="118"/>
      <c r="H277" s="276"/>
      <c r="I277" s="131"/>
      <c r="J277" s="126"/>
      <c r="K277" s="127"/>
      <c r="L277" s="127"/>
      <c r="M277" s="207"/>
      <c r="N277" s="276"/>
      <c r="O277" s="209"/>
      <c r="P277" s="209"/>
      <c r="Q277" s="276"/>
      <c r="R277" s="276"/>
      <c r="S277" s="430"/>
      <c r="T277" s="430"/>
      <c r="U277" s="276"/>
      <c r="V277" s="499"/>
      <c r="W277" s="70"/>
      <c r="X277" s="87"/>
      <c r="Y277" s="278"/>
      <c r="Z277" s="278"/>
      <c r="AA277" s="198" t="s">
        <v>47</v>
      </c>
      <c r="AB277" s="211"/>
      <c r="AC277" s="278"/>
      <c r="AD277" s="229"/>
      <c r="AE277" s="129"/>
      <c r="AF277" s="87"/>
      <c r="AG277" s="400"/>
      <c r="AH277" s="278"/>
      <c r="AI277" s="211"/>
      <c r="AJ277" s="128"/>
      <c r="AK277" s="129"/>
      <c r="AL277" s="26"/>
      <c r="AN277"/>
      <c r="AO277"/>
      <c r="AP277"/>
      <c r="BB277" s="30"/>
      <c r="BD277"/>
      <c r="BF277" s="48"/>
      <c r="BJ277" s="372"/>
      <c r="BO277"/>
      <c r="BQ277"/>
    </row>
    <row r="278" spans="1:74" s="17" customFormat="1" ht="24.75" hidden="1" customHeight="1" thickBot="1">
      <c r="A278" s="333" t="s">
        <v>24</v>
      </c>
      <c r="B278" s="133" t="s">
        <v>25</v>
      </c>
      <c r="C278" s="334" t="s">
        <v>68</v>
      </c>
      <c r="D278" s="134" t="s">
        <v>26</v>
      </c>
      <c r="E278" s="335" t="s">
        <v>27</v>
      </c>
      <c r="F278" s="136" t="s">
        <v>36</v>
      </c>
      <c r="G278" s="137" t="s">
        <v>37</v>
      </c>
      <c r="H278" s="138" t="s">
        <v>528</v>
      </c>
      <c r="I278" s="139" t="s">
        <v>1</v>
      </c>
      <c r="J278" s="126"/>
      <c r="K278" s="127"/>
      <c r="L278" s="127"/>
      <c r="M278" s="208" t="s">
        <v>5</v>
      </c>
      <c r="N278" s="77" t="s">
        <v>82</v>
      </c>
      <c r="O278" s="426" t="s">
        <v>749</v>
      </c>
      <c r="P278" s="426" t="s">
        <v>750</v>
      </c>
      <c r="Q278" s="337" t="s">
        <v>10</v>
      </c>
      <c r="R278" s="337"/>
      <c r="S278" s="425" t="s">
        <v>747</v>
      </c>
      <c r="T278" s="425" t="s">
        <v>748</v>
      </c>
      <c r="U278" s="337" t="s">
        <v>13</v>
      </c>
      <c r="V278" s="500"/>
      <c r="W278" s="70"/>
      <c r="X278" s="87"/>
      <c r="Y278" s="278"/>
      <c r="Z278" s="278"/>
      <c r="AA278" s="228" t="s">
        <v>404</v>
      </c>
      <c r="AB278" s="228"/>
      <c r="AC278" s="278"/>
      <c r="AD278" s="115"/>
      <c r="AE278" s="129"/>
      <c r="AF278" s="87"/>
      <c r="AG278" s="400"/>
      <c r="AH278" s="278"/>
      <c r="AI278" s="211"/>
      <c r="AJ278" s="128"/>
      <c r="AK278" s="129"/>
      <c r="AL278" s="26"/>
      <c r="AM278" s="2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 s="30"/>
      <c r="BF278" s="553"/>
      <c r="BG278"/>
      <c r="BJ278" s="372"/>
    </row>
    <row r="279" spans="1:74" s="17" customFormat="1" ht="18.75" hidden="1" customHeight="1" thickBot="1">
      <c r="A279" s="140"/>
      <c r="B279" s="141"/>
      <c r="C279" s="142"/>
      <c r="D279" s="143"/>
      <c r="E279" s="181"/>
      <c r="F279" s="144" t="s">
        <v>28</v>
      </c>
      <c r="G279" s="145"/>
      <c r="H279" s="146"/>
      <c r="I279" s="147"/>
      <c r="J279" s="148"/>
      <c r="K279" s="149"/>
      <c r="L279" s="149"/>
      <c r="M279" s="78"/>
      <c r="N279" s="79"/>
      <c r="O279" s="427"/>
      <c r="P279" s="210"/>
      <c r="Q279" s="279"/>
      <c r="R279" s="279"/>
      <c r="S279" s="212"/>
      <c r="T279" s="212"/>
      <c r="U279" s="279"/>
      <c r="V279" s="501"/>
      <c r="W279" s="71"/>
      <c r="X279" s="88"/>
      <c r="Y279" s="279"/>
      <c r="Z279" s="279"/>
      <c r="AA279" s="279"/>
      <c r="AB279" s="279"/>
      <c r="AC279" s="279"/>
      <c r="AD279" s="279"/>
      <c r="AE279" s="150"/>
      <c r="AF279" s="88"/>
      <c r="AG279" s="401"/>
      <c r="AH279" s="279"/>
      <c r="AI279" s="212"/>
      <c r="AJ279" s="151"/>
      <c r="AK279" s="150"/>
      <c r="AL279" s="26"/>
      <c r="AM279" s="2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 s="30"/>
      <c r="BF279" s="553"/>
      <c r="BG279"/>
      <c r="BJ279" s="372">
        <v>71.398545364891504</v>
      </c>
    </row>
    <row r="280" spans="1:74" s="17" customFormat="1" ht="20.25" hidden="1" customHeight="1">
      <c r="A280" s="292">
        <v>1</v>
      </c>
      <c r="B280" s="294">
        <v>2</v>
      </c>
      <c r="C280" s="294">
        <v>3</v>
      </c>
      <c r="D280" s="294">
        <v>4</v>
      </c>
      <c r="E280" s="294">
        <v>5</v>
      </c>
      <c r="F280" s="294">
        <v>6</v>
      </c>
      <c r="G280" s="294">
        <v>7</v>
      </c>
      <c r="H280" s="294">
        <v>8</v>
      </c>
      <c r="I280" s="294">
        <v>9</v>
      </c>
      <c r="J280" s="294">
        <v>10</v>
      </c>
      <c r="K280" s="294">
        <v>11</v>
      </c>
      <c r="L280" s="294">
        <v>12</v>
      </c>
      <c r="M280" s="294">
        <v>13</v>
      </c>
      <c r="N280" s="294">
        <v>14</v>
      </c>
      <c r="O280" s="294">
        <v>15</v>
      </c>
      <c r="P280" s="294"/>
      <c r="Q280" s="294">
        <v>16</v>
      </c>
      <c r="R280" s="294"/>
      <c r="S280" s="294">
        <v>17</v>
      </c>
      <c r="T280" s="294"/>
      <c r="U280" s="294">
        <v>18</v>
      </c>
      <c r="V280" s="294"/>
      <c r="W280" s="294">
        <v>19</v>
      </c>
      <c r="X280" s="294">
        <v>20</v>
      </c>
      <c r="Y280" s="294">
        <v>21</v>
      </c>
      <c r="Z280" s="294">
        <v>22</v>
      </c>
      <c r="AA280" s="294">
        <v>23</v>
      </c>
      <c r="AB280" s="294"/>
      <c r="AC280" s="294">
        <v>24</v>
      </c>
      <c r="AD280" s="294">
        <v>25</v>
      </c>
      <c r="AE280" s="294">
        <v>26</v>
      </c>
      <c r="AF280" s="294">
        <v>27</v>
      </c>
      <c r="AG280" s="294"/>
      <c r="AH280" s="294">
        <v>28</v>
      </c>
      <c r="AI280" s="294">
        <v>29</v>
      </c>
      <c r="AJ280" s="294">
        <v>31</v>
      </c>
      <c r="AK280" s="294">
        <v>32</v>
      </c>
      <c r="AL280" s="27"/>
      <c r="AM280" s="2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 s="30"/>
      <c r="BF280" s="553"/>
      <c r="BG280"/>
      <c r="BJ280" s="372"/>
    </row>
    <row r="281" spans="1:74" s="47" customFormat="1" ht="100.5" customHeight="1">
      <c r="A281" s="539">
        <v>23</v>
      </c>
      <c r="B281" s="242" t="s">
        <v>407</v>
      </c>
      <c r="C281" s="243" t="s">
        <v>71</v>
      </c>
      <c r="D281" s="380" t="s">
        <v>408</v>
      </c>
      <c r="E281" s="380" t="s">
        <v>585</v>
      </c>
      <c r="F281" s="384">
        <v>44384</v>
      </c>
      <c r="G281" s="380" t="s">
        <v>667</v>
      </c>
      <c r="H281" s="242" t="s">
        <v>182</v>
      </c>
      <c r="I281" s="521"/>
      <c r="J281" s="253">
        <v>200</v>
      </c>
      <c r="K281" s="394">
        <v>0</v>
      </c>
      <c r="L281" s="395">
        <v>0</v>
      </c>
      <c r="M281" s="396">
        <v>9</v>
      </c>
      <c r="N281" s="390">
        <v>17</v>
      </c>
      <c r="O281" s="396">
        <v>6</v>
      </c>
      <c r="P281" s="396">
        <v>0</v>
      </c>
      <c r="Q281" s="264"/>
      <c r="R281" s="244"/>
      <c r="S281" s="389">
        <v>8.6538461538461533</v>
      </c>
      <c r="T281" s="389">
        <v>0</v>
      </c>
      <c r="U281" s="269">
        <v>0</v>
      </c>
      <c r="V281" s="269">
        <v>0</v>
      </c>
      <c r="W281" s="266">
        <v>1.5</v>
      </c>
      <c r="X281" s="405">
        <v>4.6153846153846159</v>
      </c>
      <c r="Y281" s="547">
        <v>3</v>
      </c>
      <c r="Z281" s="548">
        <v>7</v>
      </c>
      <c r="AA281" s="284">
        <v>21.519164216404761</v>
      </c>
      <c r="AB281" s="284"/>
      <c r="AC281" s="245">
        <v>0</v>
      </c>
      <c r="AD281" s="267">
        <v>0</v>
      </c>
      <c r="AE281" s="270">
        <v>246.28839498563553</v>
      </c>
      <c r="AF281" s="529">
        <v>107.69230769230769</v>
      </c>
      <c r="AG281" s="408">
        <v>2.1715384615384621</v>
      </c>
      <c r="AH281" s="411">
        <v>0</v>
      </c>
      <c r="AI281" s="462">
        <v>0</v>
      </c>
      <c r="AJ281" s="410">
        <v>136.42454883178939</v>
      </c>
      <c r="AK281" s="532" t="s">
        <v>876</v>
      </c>
      <c r="AL281" s="290">
        <v>1</v>
      </c>
      <c r="AM281" s="463">
        <v>0</v>
      </c>
      <c r="AN281" s="463">
        <v>2</v>
      </c>
      <c r="AO281" s="463">
        <v>0</v>
      </c>
      <c r="AP281" s="36" t="s">
        <v>407</v>
      </c>
      <c r="AQ281" s="66">
        <v>136</v>
      </c>
      <c r="AR281" s="37">
        <v>1700</v>
      </c>
      <c r="AS281" s="315">
        <v>1</v>
      </c>
      <c r="AT281" s="315">
        <v>0</v>
      </c>
      <c r="AU281" s="315">
        <v>1</v>
      </c>
      <c r="AV281" s="315">
        <v>1</v>
      </c>
      <c r="AW281" s="315">
        <v>1</v>
      </c>
      <c r="AX281" s="315">
        <v>1</v>
      </c>
      <c r="AY281" s="316">
        <v>1</v>
      </c>
      <c r="AZ281" s="316">
        <v>1</v>
      </c>
      <c r="BA281" s="316">
        <v>2</v>
      </c>
      <c r="BB281" s="30" t="s">
        <v>1041</v>
      </c>
      <c r="BC281" s="30">
        <v>21.519164216404761</v>
      </c>
      <c r="BD281" s="327"/>
      <c r="BE281" t="s">
        <v>99</v>
      </c>
      <c r="BF281" s="48">
        <v>0</v>
      </c>
      <c r="BG281" s="48">
        <v>0</v>
      </c>
      <c r="BH281" s="511"/>
      <c r="BI281" s="48"/>
      <c r="BJ281" s="372"/>
      <c r="BK281" s="63"/>
      <c r="BL281" s="81">
        <f t="shared" ref="BL281:BL290" si="121">M281+AL281+AM281+AN281</f>
        <v>12</v>
      </c>
      <c r="BM281" s="30">
        <f t="shared" ref="BM281:BM287" si="122">BL281+AO281</f>
        <v>12</v>
      </c>
      <c r="BN281" s="230"/>
      <c r="BO281" s="193">
        <f t="shared" ref="BO281:BO293" si="123">AJ281+AI281+AG281+AH281</f>
        <v>138.59608729332786</v>
      </c>
      <c r="BP281" s="193">
        <v>207.69482258257099</v>
      </c>
      <c r="BQ281" s="193"/>
      <c r="BR281" s="30"/>
      <c r="BS281" s="33">
        <f t="shared" ref="BS281:BS293" si="124">BO281-W281-Z281-AA281</f>
        <v>108.57692307692309</v>
      </c>
      <c r="BT281" s="226" t="e">
        <f t="shared" ref="BT281:BT290" si="125">INT(YEARFRAC(F281,$BU$11))</f>
        <v>#REF!</v>
      </c>
      <c r="BV281" s="365"/>
    </row>
    <row r="282" spans="1:74" s="251" customFormat="1" ht="100.5" customHeight="1">
      <c r="A282" s="512">
        <f>A281+1</f>
        <v>24</v>
      </c>
      <c r="B282" s="65" t="s">
        <v>418</v>
      </c>
      <c r="C282" s="60" t="s">
        <v>71</v>
      </c>
      <c r="D282" s="378" t="s">
        <v>419</v>
      </c>
      <c r="E282" s="378" t="s">
        <v>585</v>
      </c>
      <c r="F282" s="382">
        <v>44420</v>
      </c>
      <c r="G282" s="378" t="s">
        <v>667</v>
      </c>
      <c r="H282" s="65" t="s">
        <v>182</v>
      </c>
      <c r="I282" s="521"/>
      <c r="J282" s="90">
        <v>200</v>
      </c>
      <c r="K282" s="241">
        <v>0</v>
      </c>
      <c r="L282" s="403">
        <v>0</v>
      </c>
      <c r="M282" s="396">
        <v>24</v>
      </c>
      <c r="N282" s="396">
        <v>2</v>
      </c>
      <c r="O282" s="396">
        <v>34</v>
      </c>
      <c r="P282" s="396">
        <v>10</v>
      </c>
      <c r="Q282" s="264"/>
      <c r="R282" s="264"/>
      <c r="S282" s="404">
        <v>49.03846153846154</v>
      </c>
      <c r="T282" s="404">
        <v>19.23076923076923</v>
      </c>
      <c r="U282" s="265">
        <v>0</v>
      </c>
      <c r="V282" s="265">
        <v>0</v>
      </c>
      <c r="W282" s="266">
        <v>16</v>
      </c>
      <c r="X282" s="405">
        <v>10</v>
      </c>
      <c r="Y282" s="406">
        <v>3</v>
      </c>
      <c r="Z282" s="272">
        <v>7</v>
      </c>
      <c r="AA282" s="272">
        <v>0</v>
      </c>
      <c r="AB282" s="272"/>
      <c r="AC282" s="267">
        <v>0</v>
      </c>
      <c r="AD282" s="267">
        <v>0</v>
      </c>
      <c r="AE282" s="266">
        <v>304.26923076923077</v>
      </c>
      <c r="AF282" s="407">
        <v>0</v>
      </c>
      <c r="AG282" s="408">
        <v>5.6253846153846156</v>
      </c>
      <c r="AH282" s="409">
        <v>0</v>
      </c>
      <c r="AI282" s="462">
        <v>151.84615384615384</v>
      </c>
      <c r="AJ282" s="410">
        <v>146.79769230769233</v>
      </c>
      <c r="AK282" s="268"/>
      <c r="AL282" s="290">
        <v>0</v>
      </c>
      <c r="AM282" s="463">
        <v>0</v>
      </c>
      <c r="AN282" s="463">
        <v>2</v>
      </c>
      <c r="AO282" s="463">
        <v>0</v>
      </c>
      <c r="AP282" s="36" t="s">
        <v>418</v>
      </c>
      <c r="AQ282" s="66">
        <v>146</v>
      </c>
      <c r="AR282" s="37">
        <v>3300</v>
      </c>
      <c r="AS282" s="315">
        <v>1</v>
      </c>
      <c r="AT282" s="315">
        <v>0</v>
      </c>
      <c r="AU282" s="315">
        <v>2</v>
      </c>
      <c r="AV282" s="315">
        <v>0</v>
      </c>
      <c r="AW282" s="315">
        <v>1</v>
      </c>
      <c r="AX282" s="315">
        <v>1</v>
      </c>
      <c r="AY282" s="316">
        <v>3</v>
      </c>
      <c r="AZ282" s="316">
        <v>0</v>
      </c>
      <c r="BA282" s="316">
        <v>3</v>
      </c>
      <c r="BB282" s="30" t="s">
        <v>1042</v>
      </c>
      <c r="BC282" s="30">
        <v>0</v>
      </c>
      <c r="BD282" s="327"/>
      <c r="BE282" t="s">
        <v>99</v>
      </c>
      <c r="BF282" s="48">
        <v>0</v>
      </c>
      <c r="BG282" s="48">
        <v>0</v>
      </c>
      <c r="BH282" s="511"/>
      <c r="BI282" s="48"/>
      <c r="BJ282" s="372"/>
      <c r="BK282" s="249"/>
      <c r="BL282" s="81">
        <f t="shared" si="121"/>
        <v>26</v>
      </c>
      <c r="BM282" s="30">
        <f t="shared" si="122"/>
        <v>26</v>
      </c>
      <c r="BN282" s="250"/>
      <c r="BO282" s="193">
        <f t="shared" si="123"/>
        <v>304.26923076923083</v>
      </c>
      <c r="BP282" s="193">
        <v>253.45719216020996</v>
      </c>
      <c r="BQ282" s="193"/>
      <c r="BR282" s="30"/>
      <c r="BS282" s="33">
        <f t="shared" si="124"/>
        <v>281.26923076923083</v>
      </c>
      <c r="BT282" s="226" t="e">
        <f t="shared" si="125"/>
        <v>#REF!</v>
      </c>
      <c r="BV282" s="365"/>
    </row>
    <row r="283" spans="1:74" s="203" customFormat="1" ht="100.5" customHeight="1">
      <c r="A283" s="512">
        <f t="shared" ref="A283:A293" si="126">A282+1</f>
        <v>25</v>
      </c>
      <c r="B283" s="65" t="s">
        <v>452</v>
      </c>
      <c r="C283" s="60" t="s">
        <v>71</v>
      </c>
      <c r="D283" s="378" t="s">
        <v>453</v>
      </c>
      <c r="E283" s="378" t="s">
        <v>585</v>
      </c>
      <c r="F283" s="382">
        <v>44501</v>
      </c>
      <c r="G283" s="378" t="s">
        <v>667</v>
      </c>
      <c r="H283" s="65" t="s">
        <v>182</v>
      </c>
      <c r="I283" s="521"/>
      <c r="J283" s="90">
        <v>200</v>
      </c>
      <c r="K283" s="241">
        <v>0</v>
      </c>
      <c r="L283" s="403">
        <v>0</v>
      </c>
      <c r="M283" s="396">
        <v>21</v>
      </c>
      <c r="N283" s="396">
        <v>5</v>
      </c>
      <c r="O283" s="396">
        <v>28</v>
      </c>
      <c r="P283" s="396">
        <v>8</v>
      </c>
      <c r="Q283" s="264"/>
      <c r="R283" s="264"/>
      <c r="S283" s="404">
        <v>40.384615384615387</v>
      </c>
      <c r="T283" s="404">
        <v>15.384615384615385</v>
      </c>
      <c r="U283" s="265">
        <v>0</v>
      </c>
      <c r="V283" s="265">
        <v>0</v>
      </c>
      <c r="W283" s="266">
        <v>13</v>
      </c>
      <c r="X283" s="405">
        <v>0</v>
      </c>
      <c r="Y283" s="406">
        <v>3</v>
      </c>
      <c r="Z283" s="272">
        <v>7</v>
      </c>
      <c r="AA283" s="272">
        <v>26.607084287946179</v>
      </c>
      <c r="AB283" s="272"/>
      <c r="AC283" s="267">
        <v>0</v>
      </c>
      <c r="AD283" s="267">
        <v>0</v>
      </c>
      <c r="AE283" s="266">
        <v>305.3763150571769</v>
      </c>
      <c r="AF283" s="407">
        <v>23.076923076923077</v>
      </c>
      <c r="AG283" s="408">
        <v>4.7138461538461529</v>
      </c>
      <c r="AH283" s="409">
        <v>0</v>
      </c>
      <c r="AI283" s="462">
        <v>145.07692307692307</v>
      </c>
      <c r="AJ283" s="410">
        <v>132.50862274948457</v>
      </c>
      <c r="AK283" s="268"/>
      <c r="AL283" s="290">
        <v>0</v>
      </c>
      <c r="AM283" s="463">
        <v>0</v>
      </c>
      <c r="AN283" s="463">
        <v>2</v>
      </c>
      <c r="AO283" s="463">
        <v>3</v>
      </c>
      <c r="AP283" s="36" t="s">
        <v>452</v>
      </c>
      <c r="AQ283" s="66">
        <v>132</v>
      </c>
      <c r="AR283" s="37">
        <v>2100</v>
      </c>
      <c r="AS283" s="315">
        <v>1</v>
      </c>
      <c r="AT283" s="315">
        <v>0</v>
      </c>
      <c r="AU283" s="315">
        <v>1</v>
      </c>
      <c r="AV283" s="315">
        <v>1</v>
      </c>
      <c r="AW283" s="315">
        <v>0</v>
      </c>
      <c r="AX283" s="315">
        <v>2</v>
      </c>
      <c r="AY283" s="316">
        <v>2</v>
      </c>
      <c r="AZ283" s="316">
        <v>0</v>
      </c>
      <c r="BA283" s="316">
        <v>1</v>
      </c>
      <c r="BB283" s="30" t="s">
        <v>1043</v>
      </c>
      <c r="BC283" s="30">
        <v>26.607084287946179</v>
      </c>
      <c r="BD283" s="327"/>
      <c r="BE283" t="s">
        <v>99</v>
      </c>
      <c r="BF283" s="48">
        <v>0</v>
      </c>
      <c r="BG283" s="48">
        <v>0</v>
      </c>
      <c r="BH283" s="511"/>
      <c r="BI283" s="48"/>
      <c r="BJ283" s="372"/>
      <c r="BK283" s="64"/>
      <c r="BL283" s="81">
        <f t="shared" si="121"/>
        <v>23</v>
      </c>
      <c r="BM283" s="30">
        <f t="shared" si="122"/>
        <v>26</v>
      </c>
      <c r="BN283" s="230"/>
      <c r="BO283" s="193">
        <f t="shared" si="123"/>
        <v>282.29939198025374</v>
      </c>
      <c r="BP283" s="193">
        <v>233.38673942977377</v>
      </c>
      <c r="BQ283" s="193"/>
      <c r="BR283" s="30"/>
      <c r="BS283" s="33">
        <f t="shared" si="124"/>
        <v>235.69230769230757</v>
      </c>
      <c r="BT283" s="226" t="e">
        <f t="shared" si="125"/>
        <v>#REF!</v>
      </c>
      <c r="BV283" s="365"/>
    </row>
    <row r="284" spans="1:74" s="31" customFormat="1" ht="100.5" customHeight="1">
      <c r="A284" s="512">
        <f t="shared" si="126"/>
        <v>26</v>
      </c>
      <c r="B284" s="65" t="s">
        <v>476</v>
      </c>
      <c r="C284" s="60" t="s">
        <v>71</v>
      </c>
      <c r="D284" s="378" t="s">
        <v>477</v>
      </c>
      <c r="E284" s="378" t="s">
        <v>585</v>
      </c>
      <c r="F284" s="382">
        <v>44531</v>
      </c>
      <c r="G284" s="378" t="s">
        <v>667</v>
      </c>
      <c r="H284" s="65" t="s">
        <v>182</v>
      </c>
      <c r="I284" s="521"/>
      <c r="J284" s="90">
        <v>200</v>
      </c>
      <c r="K284" s="241">
        <v>0</v>
      </c>
      <c r="L284" s="403">
        <v>14.442259864219936</v>
      </c>
      <c r="M284" s="396">
        <v>23</v>
      </c>
      <c r="N284" s="396">
        <v>3</v>
      </c>
      <c r="O284" s="396">
        <v>36</v>
      </c>
      <c r="P284" s="396">
        <v>0</v>
      </c>
      <c r="Q284" s="264"/>
      <c r="R284" s="264"/>
      <c r="S284" s="404">
        <v>51.92307692307692</v>
      </c>
      <c r="T284" s="404">
        <v>0</v>
      </c>
      <c r="U284" s="265">
        <v>0</v>
      </c>
      <c r="V284" s="265">
        <v>0</v>
      </c>
      <c r="W284" s="266">
        <v>9</v>
      </c>
      <c r="X284" s="405">
        <v>10</v>
      </c>
      <c r="Y284" s="406">
        <v>2</v>
      </c>
      <c r="Z284" s="272">
        <v>7</v>
      </c>
      <c r="AA284" s="272">
        <v>0</v>
      </c>
      <c r="AB284" s="272"/>
      <c r="AC284" s="267">
        <v>0</v>
      </c>
      <c r="AD284" s="267">
        <v>0</v>
      </c>
      <c r="AE284" s="266">
        <v>294.36533678729683</v>
      </c>
      <c r="AF284" s="407">
        <v>0</v>
      </c>
      <c r="AG284" s="408">
        <v>5.5673067357459365</v>
      </c>
      <c r="AH284" s="409">
        <v>0</v>
      </c>
      <c r="AI284" s="462">
        <v>133.84615384615384</v>
      </c>
      <c r="AJ284" s="410">
        <v>154.95187620539704</v>
      </c>
      <c r="AK284" s="268"/>
      <c r="AL284" s="290">
        <v>1</v>
      </c>
      <c r="AM284" s="463">
        <v>0</v>
      </c>
      <c r="AN284" s="463">
        <v>2</v>
      </c>
      <c r="AO284" s="463">
        <v>0</v>
      </c>
      <c r="AP284" s="36" t="s">
        <v>476</v>
      </c>
      <c r="AQ284" s="66">
        <v>154</v>
      </c>
      <c r="AR284" s="37">
        <v>3900</v>
      </c>
      <c r="AS284" s="315">
        <v>1</v>
      </c>
      <c r="AT284" s="315">
        <v>1</v>
      </c>
      <c r="AU284" s="315">
        <v>0</v>
      </c>
      <c r="AV284" s="315">
        <v>0</v>
      </c>
      <c r="AW284" s="315">
        <v>0</v>
      </c>
      <c r="AX284" s="315">
        <v>4</v>
      </c>
      <c r="AY284" s="316">
        <v>3</v>
      </c>
      <c r="AZ284" s="316">
        <v>1</v>
      </c>
      <c r="BA284" s="316">
        <v>4</v>
      </c>
      <c r="BB284" s="30" t="s">
        <v>1044</v>
      </c>
      <c r="BC284" s="30">
        <v>0</v>
      </c>
      <c r="BD284" s="327"/>
      <c r="BE284" t="s">
        <v>99</v>
      </c>
      <c r="BF284" s="48">
        <v>0</v>
      </c>
      <c r="BG284" s="48">
        <v>14.442259864219936</v>
      </c>
      <c r="BH284" s="511"/>
      <c r="BI284" s="48"/>
      <c r="BJ284" s="372"/>
      <c r="BK284" s="63"/>
      <c r="BL284" s="81">
        <f t="shared" si="121"/>
        <v>26</v>
      </c>
      <c r="BM284" s="30">
        <f t="shared" si="122"/>
        <v>26</v>
      </c>
      <c r="BN284" s="230"/>
      <c r="BO284" s="193">
        <f t="shared" si="123"/>
        <v>294.36533678729683</v>
      </c>
      <c r="BP284" s="193">
        <v>283.17169698904917</v>
      </c>
      <c r="BQ284" s="193"/>
      <c r="BR284" s="30"/>
      <c r="BS284" s="33">
        <f t="shared" si="124"/>
        <v>278.36533678729683</v>
      </c>
      <c r="BT284" s="226" t="e">
        <f t="shared" si="125"/>
        <v>#REF!</v>
      </c>
      <c r="BV284" s="365"/>
    </row>
    <row r="285" spans="1:74" s="31" customFormat="1" ht="100.5" customHeight="1">
      <c r="A285" s="512">
        <f t="shared" si="126"/>
        <v>27</v>
      </c>
      <c r="B285" s="65" t="s">
        <v>499</v>
      </c>
      <c r="C285" s="60" t="s">
        <v>71</v>
      </c>
      <c r="D285" s="378" t="s">
        <v>337</v>
      </c>
      <c r="E285" s="378" t="s">
        <v>585</v>
      </c>
      <c r="F285" s="382">
        <v>44567</v>
      </c>
      <c r="G285" s="378" t="s">
        <v>667</v>
      </c>
      <c r="H285" s="65" t="s">
        <v>182</v>
      </c>
      <c r="I285" s="521"/>
      <c r="J285" s="90">
        <v>200</v>
      </c>
      <c r="K285" s="241">
        <v>0</v>
      </c>
      <c r="L285" s="403">
        <v>4.9974686107735931</v>
      </c>
      <c r="M285" s="396">
        <v>24</v>
      </c>
      <c r="N285" s="396">
        <v>2</v>
      </c>
      <c r="O285" s="396">
        <v>40</v>
      </c>
      <c r="P285" s="396">
        <v>12</v>
      </c>
      <c r="Q285" s="264"/>
      <c r="R285" s="264"/>
      <c r="S285" s="404">
        <v>57.692307692307693</v>
      </c>
      <c r="T285" s="404">
        <v>23.076923076923077</v>
      </c>
      <c r="U285" s="265">
        <v>0</v>
      </c>
      <c r="V285" s="265">
        <v>0</v>
      </c>
      <c r="W285" s="266">
        <v>19</v>
      </c>
      <c r="X285" s="405">
        <v>10</v>
      </c>
      <c r="Y285" s="406">
        <v>2</v>
      </c>
      <c r="Z285" s="272">
        <v>7</v>
      </c>
      <c r="AA285" s="272">
        <v>31.20947414379259</v>
      </c>
      <c r="AB285" s="272"/>
      <c r="AC285" s="267">
        <v>0</v>
      </c>
      <c r="AD285" s="267">
        <v>0</v>
      </c>
      <c r="AE285" s="266">
        <v>354.97617352379694</v>
      </c>
      <c r="AF285" s="407">
        <v>0</v>
      </c>
      <c r="AG285" s="408">
        <v>5.8181818181818183</v>
      </c>
      <c r="AH285" s="409">
        <v>0</v>
      </c>
      <c r="AI285" s="462">
        <v>160.57692307692309</v>
      </c>
      <c r="AJ285" s="410">
        <v>188.58106862869204</v>
      </c>
      <c r="AK285" s="268"/>
      <c r="AL285" s="290">
        <v>0</v>
      </c>
      <c r="AM285" s="463">
        <v>0</v>
      </c>
      <c r="AN285" s="463">
        <v>2</v>
      </c>
      <c r="AO285" s="463">
        <v>0</v>
      </c>
      <c r="AP285" s="36" t="s">
        <v>499</v>
      </c>
      <c r="AQ285" s="66">
        <v>188</v>
      </c>
      <c r="AR285" s="37">
        <v>2400</v>
      </c>
      <c r="AS285" s="315">
        <v>1</v>
      </c>
      <c r="AT285" s="315">
        <v>1</v>
      </c>
      <c r="AU285" s="315">
        <v>1</v>
      </c>
      <c r="AV285" s="315">
        <v>1</v>
      </c>
      <c r="AW285" s="315">
        <v>1</v>
      </c>
      <c r="AX285" s="315">
        <v>3</v>
      </c>
      <c r="AY285" s="316">
        <v>2</v>
      </c>
      <c r="AZ285" s="316">
        <v>0</v>
      </c>
      <c r="BA285" s="316">
        <v>4</v>
      </c>
      <c r="BB285" s="30" t="s">
        <v>1045</v>
      </c>
      <c r="BC285" s="30">
        <v>31.20947414379259</v>
      </c>
      <c r="BD285" s="327"/>
      <c r="BE285" t="s">
        <v>99</v>
      </c>
      <c r="BF285" s="48">
        <v>0</v>
      </c>
      <c r="BG285" s="48">
        <v>4.9974686107735931</v>
      </c>
      <c r="BH285" s="511"/>
      <c r="BI285" s="48"/>
      <c r="BJ285" s="372"/>
      <c r="BK285" s="63"/>
      <c r="BL285" s="81">
        <f t="shared" si="121"/>
        <v>26</v>
      </c>
      <c r="BM285" s="30">
        <f t="shared" si="122"/>
        <v>26</v>
      </c>
      <c r="BN285" s="230"/>
      <c r="BO285" s="193">
        <f t="shared" si="123"/>
        <v>354.97617352379694</v>
      </c>
      <c r="BP285" s="193">
        <v>280.91843647621869</v>
      </c>
      <c r="BQ285" s="193"/>
      <c r="BR285" s="30"/>
      <c r="BS285" s="33">
        <f t="shared" si="124"/>
        <v>297.76669938000435</v>
      </c>
      <c r="BT285" s="226" t="e">
        <f t="shared" si="125"/>
        <v>#REF!</v>
      </c>
      <c r="BV285" s="365"/>
    </row>
    <row r="286" spans="1:74" s="31" customFormat="1" ht="100.5" customHeight="1">
      <c r="A286" s="512">
        <f t="shared" si="126"/>
        <v>28</v>
      </c>
      <c r="B286" s="65" t="s">
        <v>500</v>
      </c>
      <c r="C286" s="60" t="s">
        <v>71</v>
      </c>
      <c r="D286" s="378" t="s">
        <v>215</v>
      </c>
      <c r="E286" s="378" t="s">
        <v>585</v>
      </c>
      <c r="F286" s="382">
        <v>44580</v>
      </c>
      <c r="G286" s="378" t="s">
        <v>667</v>
      </c>
      <c r="H286" s="65" t="s">
        <v>182</v>
      </c>
      <c r="I286" s="521"/>
      <c r="J286" s="90">
        <v>200</v>
      </c>
      <c r="K286" s="241">
        <v>10</v>
      </c>
      <c r="L286" s="403">
        <v>0</v>
      </c>
      <c r="M286" s="396">
        <v>24</v>
      </c>
      <c r="N286" s="396">
        <v>2</v>
      </c>
      <c r="O286" s="396">
        <v>36</v>
      </c>
      <c r="P286" s="396">
        <v>16</v>
      </c>
      <c r="Q286" s="264"/>
      <c r="R286" s="264"/>
      <c r="S286" s="404">
        <v>51.92307692307692</v>
      </c>
      <c r="T286" s="404">
        <v>30.76923076923077</v>
      </c>
      <c r="U286" s="265">
        <v>0</v>
      </c>
      <c r="V286" s="265">
        <v>0</v>
      </c>
      <c r="W286" s="266">
        <v>21</v>
      </c>
      <c r="X286" s="405">
        <v>10</v>
      </c>
      <c r="Y286" s="406">
        <v>2</v>
      </c>
      <c r="Z286" s="272">
        <v>7</v>
      </c>
      <c r="AA286" s="272">
        <v>31.567307692307679</v>
      </c>
      <c r="AB286" s="272"/>
      <c r="AC286" s="267">
        <v>0</v>
      </c>
      <c r="AD286" s="267">
        <v>0</v>
      </c>
      <c r="AE286" s="266">
        <v>364.25961538461536</v>
      </c>
      <c r="AF286" s="407">
        <v>0</v>
      </c>
      <c r="AG286" s="408">
        <v>5.8181818181818183</v>
      </c>
      <c r="AH286" s="409">
        <v>0</v>
      </c>
      <c r="AI286" s="462">
        <v>172.88461538461536</v>
      </c>
      <c r="AJ286" s="410">
        <v>185.55681818181819</v>
      </c>
      <c r="AK286" s="268"/>
      <c r="AL286" s="290">
        <v>0</v>
      </c>
      <c r="AM286" s="463">
        <v>0</v>
      </c>
      <c r="AN286" s="463">
        <v>2</v>
      </c>
      <c r="AO286" s="463">
        <v>0</v>
      </c>
      <c r="AP286" s="36" t="s">
        <v>500</v>
      </c>
      <c r="AQ286" s="66">
        <v>185</v>
      </c>
      <c r="AR286" s="37">
        <v>2300</v>
      </c>
      <c r="AS286" s="315">
        <v>1</v>
      </c>
      <c r="AT286" s="315">
        <v>1</v>
      </c>
      <c r="AU286" s="315">
        <v>1</v>
      </c>
      <c r="AV286" s="315">
        <v>1</v>
      </c>
      <c r="AW286" s="315">
        <v>1</v>
      </c>
      <c r="AX286" s="315">
        <v>0</v>
      </c>
      <c r="AY286" s="316">
        <v>2</v>
      </c>
      <c r="AZ286" s="316">
        <v>0</v>
      </c>
      <c r="BA286" s="316">
        <v>3</v>
      </c>
      <c r="BB286" s="30" t="s">
        <v>1046</v>
      </c>
      <c r="BC286" s="30">
        <v>31.567307692307679</v>
      </c>
      <c r="BD286" s="327">
        <v>10</v>
      </c>
      <c r="BE286" t="s">
        <v>140</v>
      </c>
      <c r="BF286" s="48">
        <v>0</v>
      </c>
      <c r="BG286" s="48">
        <v>0</v>
      </c>
      <c r="BH286" s="511"/>
      <c r="BI286" s="48"/>
      <c r="BJ286" s="372"/>
      <c r="BK286" s="63"/>
      <c r="BL286" s="81">
        <f t="shared" si="121"/>
        <v>26</v>
      </c>
      <c r="BM286" s="30">
        <f t="shared" si="122"/>
        <v>26</v>
      </c>
      <c r="BN286" s="230"/>
      <c r="BO286" s="193">
        <f t="shared" si="123"/>
        <v>364.25961538461536</v>
      </c>
      <c r="BP286" s="193">
        <v>294.22693895712308</v>
      </c>
      <c r="BQ286" s="193"/>
      <c r="BR286" s="30"/>
      <c r="BS286" s="33">
        <f t="shared" si="124"/>
        <v>304.69230769230768</v>
      </c>
      <c r="BT286" s="226" t="e">
        <f t="shared" si="125"/>
        <v>#REF!</v>
      </c>
      <c r="BV286" s="365"/>
    </row>
    <row r="287" spans="1:74" s="31" customFormat="1" ht="100.5" customHeight="1">
      <c r="A287" s="512">
        <f t="shared" si="126"/>
        <v>29</v>
      </c>
      <c r="B287" s="491" t="s">
        <v>512</v>
      </c>
      <c r="C287" s="494" t="s">
        <v>71</v>
      </c>
      <c r="D287" s="492" t="s">
        <v>290</v>
      </c>
      <c r="E287" s="492" t="s">
        <v>585</v>
      </c>
      <c r="F287" s="493">
        <v>44596</v>
      </c>
      <c r="G287" s="492" t="s">
        <v>667</v>
      </c>
      <c r="H287" s="491" t="s">
        <v>182</v>
      </c>
      <c r="I287" s="521"/>
      <c r="J287" s="515">
        <v>200</v>
      </c>
      <c r="K287" s="402">
        <v>0</v>
      </c>
      <c r="L287" s="516">
        <v>7.5676652892561984</v>
      </c>
      <c r="M287" s="396">
        <v>17.5</v>
      </c>
      <c r="N287" s="525">
        <v>8.5</v>
      </c>
      <c r="O287" s="396">
        <v>28</v>
      </c>
      <c r="P287" s="396">
        <v>0</v>
      </c>
      <c r="Q287" s="264"/>
      <c r="R287" s="510"/>
      <c r="S287" s="404">
        <v>40.384615384615387</v>
      </c>
      <c r="T287" s="404">
        <v>0</v>
      </c>
      <c r="U287" s="517">
        <v>0</v>
      </c>
      <c r="V287" s="517">
        <v>0</v>
      </c>
      <c r="W287" s="266">
        <v>7</v>
      </c>
      <c r="X287" s="405">
        <v>0</v>
      </c>
      <c r="Y287" s="406">
        <v>2</v>
      </c>
      <c r="Z287" s="272">
        <v>7</v>
      </c>
      <c r="AA287" s="272">
        <v>0</v>
      </c>
      <c r="AB287" s="272"/>
      <c r="AC287" s="507">
        <v>0</v>
      </c>
      <c r="AD287" s="267">
        <v>0</v>
      </c>
      <c r="AE287" s="518">
        <v>263.95228067387154</v>
      </c>
      <c r="AF287" s="407">
        <v>30.76923076923077</v>
      </c>
      <c r="AG287" s="408">
        <v>4.3836609980928154</v>
      </c>
      <c r="AH287" s="409">
        <v>0</v>
      </c>
      <c r="AI287" s="462">
        <v>89.538461538461547</v>
      </c>
      <c r="AJ287" s="410">
        <v>139.26092736808641</v>
      </c>
      <c r="AK287" s="268"/>
      <c r="AL287" s="290">
        <v>2.5</v>
      </c>
      <c r="AM287" s="463">
        <v>0</v>
      </c>
      <c r="AN287" s="463">
        <v>2</v>
      </c>
      <c r="AO287" s="463">
        <v>4</v>
      </c>
      <c r="AP287" s="36" t="s">
        <v>512</v>
      </c>
      <c r="AQ287" s="66">
        <v>139</v>
      </c>
      <c r="AR287" s="37">
        <v>1100</v>
      </c>
      <c r="AS287" s="315">
        <v>1</v>
      </c>
      <c r="AT287" s="315">
        <v>0</v>
      </c>
      <c r="AU287" s="315">
        <v>1</v>
      </c>
      <c r="AV287" s="315">
        <v>1</v>
      </c>
      <c r="AW287" s="315">
        <v>1</v>
      </c>
      <c r="AX287" s="315">
        <v>4</v>
      </c>
      <c r="AY287" s="316">
        <v>1</v>
      </c>
      <c r="AZ287" s="316">
        <v>0</v>
      </c>
      <c r="BA287" s="316">
        <v>1</v>
      </c>
      <c r="BB287" s="30" t="s">
        <v>1047</v>
      </c>
      <c r="BC287" s="30">
        <v>0</v>
      </c>
      <c r="BD287" s="327"/>
      <c r="BE287" t="s">
        <v>99</v>
      </c>
      <c r="BF287" s="48">
        <v>0</v>
      </c>
      <c r="BG287" s="48">
        <v>7.5676652892561984</v>
      </c>
      <c r="BH287" s="511"/>
      <c r="BI287" s="48"/>
      <c r="BJ287" s="372"/>
      <c r="BK287" s="63"/>
      <c r="BL287" s="81">
        <f t="shared" si="121"/>
        <v>22</v>
      </c>
      <c r="BM287" s="30">
        <f t="shared" si="122"/>
        <v>26</v>
      </c>
      <c r="BN287" s="230"/>
      <c r="BO287" s="193">
        <f t="shared" si="123"/>
        <v>233.18304990464077</v>
      </c>
      <c r="BP287" s="193">
        <v>220.13574850389753</v>
      </c>
      <c r="BQ287" s="193"/>
      <c r="BR287" s="30"/>
      <c r="BS287" s="33">
        <f t="shared" si="124"/>
        <v>219.18304990464077</v>
      </c>
      <c r="BT287" s="226" t="e">
        <f t="shared" si="125"/>
        <v>#REF!</v>
      </c>
      <c r="BV287" s="365"/>
    </row>
    <row r="288" spans="1:74" s="31" customFormat="1" ht="100.5" customHeight="1">
      <c r="A288" s="512">
        <f t="shared" si="126"/>
        <v>30</v>
      </c>
      <c r="B288" s="242" t="s">
        <v>551</v>
      </c>
      <c r="C288" s="243" t="s">
        <v>71</v>
      </c>
      <c r="D288" s="380" t="s">
        <v>552</v>
      </c>
      <c r="E288" s="380" t="s">
        <v>585</v>
      </c>
      <c r="F288" s="384">
        <v>44670</v>
      </c>
      <c r="G288" s="380" t="s">
        <v>667</v>
      </c>
      <c r="H288" s="242" t="s">
        <v>182</v>
      </c>
      <c r="I288" s="521"/>
      <c r="J288" s="253">
        <v>200</v>
      </c>
      <c r="K288" s="394">
        <v>0</v>
      </c>
      <c r="L288" s="395">
        <v>0</v>
      </c>
      <c r="M288" s="396">
        <v>0</v>
      </c>
      <c r="N288" s="390">
        <v>26</v>
      </c>
      <c r="O288" s="396">
        <v>0</v>
      </c>
      <c r="P288" s="396">
        <v>0</v>
      </c>
      <c r="Q288" s="264"/>
      <c r="R288" s="244"/>
      <c r="S288" s="389">
        <v>0</v>
      </c>
      <c r="T288" s="389">
        <v>0</v>
      </c>
      <c r="U288" s="269">
        <v>0</v>
      </c>
      <c r="V288" s="269">
        <v>0</v>
      </c>
      <c r="W288" s="266">
        <v>0</v>
      </c>
      <c r="X288" s="405">
        <v>0</v>
      </c>
      <c r="Y288" s="406">
        <v>0</v>
      </c>
      <c r="Z288" s="272"/>
      <c r="AA288" s="284">
        <v>0</v>
      </c>
      <c r="AB288" s="284"/>
      <c r="AC288" s="245">
        <v>0</v>
      </c>
      <c r="AD288" s="267">
        <v>125.99018286857506</v>
      </c>
      <c r="AE288" s="270">
        <v>325.99018286857506</v>
      </c>
      <c r="AF288" s="529">
        <v>200</v>
      </c>
      <c r="AG288" s="408">
        <v>2.5198036573715012</v>
      </c>
      <c r="AH288" s="411">
        <v>0</v>
      </c>
      <c r="AI288" s="462">
        <v>123.47037921120358</v>
      </c>
      <c r="AJ288" s="410">
        <v>0</v>
      </c>
      <c r="AK288" s="532" t="s">
        <v>875</v>
      </c>
      <c r="AL288" s="290">
        <v>0</v>
      </c>
      <c r="AM288" s="463">
        <v>0</v>
      </c>
      <c r="AN288" s="463"/>
      <c r="AO288" s="463">
        <v>0</v>
      </c>
      <c r="AP288" s="36" t="s">
        <v>551</v>
      </c>
      <c r="AQ288" s="66">
        <v>0</v>
      </c>
      <c r="AR288" s="37">
        <v>0</v>
      </c>
      <c r="AS288" s="315">
        <v>0</v>
      </c>
      <c r="AT288" s="315">
        <v>0</v>
      </c>
      <c r="AU288" s="315">
        <v>0</v>
      </c>
      <c r="AV288" s="315">
        <v>0</v>
      </c>
      <c r="AW288" s="315">
        <v>0</v>
      </c>
      <c r="AX288" s="315">
        <v>0</v>
      </c>
      <c r="AY288" s="316">
        <v>0</v>
      </c>
      <c r="AZ288" s="316">
        <v>0</v>
      </c>
      <c r="BA288" s="316">
        <v>0</v>
      </c>
      <c r="BB288" s="30"/>
      <c r="BC288" s="30">
        <v>0</v>
      </c>
      <c r="BD288" s="327"/>
      <c r="BE288" t="s">
        <v>99</v>
      </c>
      <c r="BF288" s="48">
        <v>0</v>
      </c>
      <c r="BG288" s="48">
        <v>0</v>
      </c>
      <c r="BH288" s="511"/>
      <c r="BI288" s="48"/>
      <c r="BJ288" s="372"/>
      <c r="BK288" s="63"/>
      <c r="BL288" s="81">
        <f t="shared" si="121"/>
        <v>0</v>
      </c>
      <c r="BM288" s="30"/>
      <c r="BN288" s="230"/>
      <c r="BO288" s="193">
        <f t="shared" si="123"/>
        <v>125.99018286857508</v>
      </c>
      <c r="BP288" s="193">
        <v>238.34050098231626</v>
      </c>
      <c r="BQ288" s="193"/>
      <c r="BR288" s="30"/>
      <c r="BS288" s="33">
        <f t="shared" si="124"/>
        <v>125.99018286857508</v>
      </c>
      <c r="BT288" s="226" t="e">
        <f t="shared" si="125"/>
        <v>#REF!</v>
      </c>
      <c r="BV288" s="365"/>
    </row>
    <row r="289" spans="1:74" s="31" customFormat="1" ht="100.5" customHeight="1">
      <c r="A289" s="512">
        <f t="shared" si="126"/>
        <v>31</v>
      </c>
      <c r="B289" s="65" t="s">
        <v>556</v>
      </c>
      <c r="C289" s="60" t="s">
        <v>71</v>
      </c>
      <c r="D289" s="378" t="s">
        <v>553</v>
      </c>
      <c r="E289" s="378" t="s">
        <v>585</v>
      </c>
      <c r="F289" s="382">
        <v>44671</v>
      </c>
      <c r="G289" s="378" t="s">
        <v>667</v>
      </c>
      <c r="H289" s="65" t="s">
        <v>182</v>
      </c>
      <c r="I289" s="521"/>
      <c r="J289" s="90">
        <v>200</v>
      </c>
      <c r="K289" s="241">
        <v>0</v>
      </c>
      <c r="L289" s="403">
        <v>0</v>
      </c>
      <c r="M289" s="396">
        <v>24</v>
      </c>
      <c r="N289" s="396">
        <v>2</v>
      </c>
      <c r="O289" s="396">
        <v>36</v>
      </c>
      <c r="P289" s="396">
        <v>18</v>
      </c>
      <c r="Q289" s="264"/>
      <c r="R289" s="264"/>
      <c r="S289" s="404">
        <v>51.92307692307692</v>
      </c>
      <c r="T289" s="404">
        <v>34.615384615384613</v>
      </c>
      <c r="U289" s="265">
        <v>0</v>
      </c>
      <c r="V289" s="265">
        <v>0</v>
      </c>
      <c r="W289" s="266">
        <v>22.5</v>
      </c>
      <c r="X289" s="405">
        <v>10</v>
      </c>
      <c r="Y289" s="406">
        <v>2</v>
      </c>
      <c r="Z289" s="272">
        <v>7</v>
      </c>
      <c r="AA289" s="272">
        <v>0</v>
      </c>
      <c r="AB289" s="272"/>
      <c r="AC289" s="267">
        <v>0</v>
      </c>
      <c r="AD289" s="267">
        <v>0</v>
      </c>
      <c r="AE289" s="266">
        <v>328.03846153846155</v>
      </c>
      <c r="AF289" s="407">
        <v>0</v>
      </c>
      <c r="AG289" s="408">
        <v>5.8181818181818183</v>
      </c>
      <c r="AH289" s="409">
        <v>0</v>
      </c>
      <c r="AI289" s="462">
        <v>173.23076923076923</v>
      </c>
      <c r="AJ289" s="410">
        <v>148.98951048951051</v>
      </c>
      <c r="AK289" s="268"/>
      <c r="AL289" s="290">
        <v>0</v>
      </c>
      <c r="AM289" s="463">
        <v>0</v>
      </c>
      <c r="AN289" s="463">
        <v>2</v>
      </c>
      <c r="AO289" s="463">
        <v>0</v>
      </c>
      <c r="AP289" s="36" t="s">
        <v>556</v>
      </c>
      <c r="AQ289" s="66">
        <v>148</v>
      </c>
      <c r="AR289" s="37">
        <v>4100</v>
      </c>
      <c r="AS289" s="315">
        <v>1</v>
      </c>
      <c r="AT289" s="315">
        <v>0</v>
      </c>
      <c r="AU289" s="315">
        <v>2</v>
      </c>
      <c r="AV289" s="315">
        <v>0</v>
      </c>
      <c r="AW289" s="315">
        <v>1</v>
      </c>
      <c r="AX289" s="315">
        <v>3</v>
      </c>
      <c r="AY289" s="316">
        <v>4</v>
      </c>
      <c r="AZ289" s="316">
        <v>0</v>
      </c>
      <c r="BA289" s="316">
        <v>1</v>
      </c>
      <c r="BB289" s="30"/>
      <c r="BC289" s="30">
        <v>0</v>
      </c>
      <c r="BD289" s="327"/>
      <c r="BE289" t="s">
        <v>99</v>
      </c>
      <c r="BF289" s="48">
        <v>0</v>
      </c>
      <c r="BG289" s="48">
        <v>0</v>
      </c>
      <c r="BH289" s="511"/>
      <c r="BI289" s="48"/>
      <c r="BJ289" s="372"/>
      <c r="BK289" s="63"/>
      <c r="BL289" s="81">
        <f t="shared" si="121"/>
        <v>26</v>
      </c>
      <c r="BM289" s="30"/>
      <c r="BN289" s="230"/>
      <c r="BO289" s="193">
        <f t="shared" si="123"/>
        <v>328.03846153846155</v>
      </c>
      <c r="BP289" s="193">
        <v>283.60042382175635</v>
      </c>
      <c r="BQ289" s="193"/>
      <c r="BR289" s="30"/>
      <c r="BS289" s="33">
        <f t="shared" si="124"/>
        <v>298.53846153846155</v>
      </c>
      <c r="BT289" s="226" t="e">
        <f t="shared" si="125"/>
        <v>#REF!</v>
      </c>
      <c r="BV289" s="365"/>
    </row>
    <row r="290" spans="1:74" s="31" customFormat="1" ht="100.5" customHeight="1">
      <c r="A290" s="512">
        <f t="shared" si="126"/>
        <v>32</v>
      </c>
      <c r="B290" s="65" t="s">
        <v>557</v>
      </c>
      <c r="C290" s="60" t="s">
        <v>71</v>
      </c>
      <c r="D290" s="378" t="s">
        <v>554</v>
      </c>
      <c r="E290" s="378" t="s">
        <v>585</v>
      </c>
      <c r="F290" s="382">
        <v>44677</v>
      </c>
      <c r="G290" s="378" t="s">
        <v>667</v>
      </c>
      <c r="H290" s="65" t="s">
        <v>182</v>
      </c>
      <c r="I290" s="521"/>
      <c r="J290" s="90">
        <v>200</v>
      </c>
      <c r="K290" s="241">
        <v>0</v>
      </c>
      <c r="L290" s="403">
        <v>35.24433314069222</v>
      </c>
      <c r="M290" s="396">
        <v>21</v>
      </c>
      <c r="N290" s="396">
        <v>5</v>
      </c>
      <c r="O290" s="396">
        <v>28</v>
      </c>
      <c r="P290" s="396">
        <v>12</v>
      </c>
      <c r="Q290" s="264"/>
      <c r="R290" s="264"/>
      <c r="S290" s="404">
        <v>40.384615384615387</v>
      </c>
      <c r="T290" s="404">
        <v>23.076923076923077</v>
      </c>
      <c r="U290" s="265">
        <v>0</v>
      </c>
      <c r="V290" s="265">
        <v>0</v>
      </c>
      <c r="W290" s="266">
        <v>16</v>
      </c>
      <c r="X290" s="405">
        <v>10</v>
      </c>
      <c r="Y290" s="406">
        <v>2</v>
      </c>
      <c r="Z290" s="272">
        <v>7</v>
      </c>
      <c r="AA290" s="272">
        <v>0</v>
      </c>
      <c r="AB290" s="272"/>
      <c r="AC290" s="267">
        <v>0</v>
      </c>
      <c r="AD290" s="267">
        <v>0</v>
      </c>
      <c r="AE290" s="266">
        <v>333.70587160223067</v>
      </c>
      <c r="AF290" s="407">
        <v>0</v>
      </c>
      <c r="AG290" s="408">
        <v>5.8181818181818183</v>
      </c>
      <c r="AH290" s="409">
        <v>0</v>
      </c>
      <c r="AI290" s="462">
        <v>143.65384615384616</v>
      </c>
      <c r="AJ290" s="410">
        <v>184.2338436302027</v>
      </c>
      <c r="AK290" s="268"/>
      <c r="AL290" s="290">
        <v>3</v>
      </c>
      <c r="AM290" s="463">
        <v>0</v>
      </c>
      <c r="AN290" s="463">
        <v>2</v>
      </c>
      <c r="AO290" s="463">
        <v>0</v>
      </c>
      <c r="AP290" s="36" t="s">
        <v>557</v>
      </c>
      <c r="AQ290" s="66">
        <v>184</v>
      </c>
      <c r="AR290" s="37">
        <v>1000</v>
      </c>
      <c r="AS290" s="315">
        <v>1</v>
      </c>
      <c r="AT290" s="315">
        <v>1</v>
      </c>
      <c r="AU290" s="315">
        <v>1</v>
      </c>
      <c r="AV290" s="315">
        <v>1</v>
      </c>
      <c r="AW290" s="315">
        <v>0</v>
      </c>
      <c r="AX290" s="315">
        <v>4</v>
      </c>
      <c r="AY290" s="316">
        <v>1</v>
      </c>
      <c r="AZ290" s="316">
        <v>0</v>
      </c>
      <c r="BA290" s="316">
        <v>0</v>
      </c>
      <c r="BB290" s="30"/>
      <c r="BC290" s="30">
        <v>0</v>
      </c>
      <c r="BD290" s="327"/>
      <c r="BE290" t="s">
        <v>99</v>
      </c>
      <c r="BF290" s="48">
        <v>0</v>
      </c>
      <c r="BG290" s="48">
        <v>35.24433314069222</v>
      </c>
      <c r="BH290" s="511"/>
      <c r="BI290" s="48"/>
      <c r="BJ290" s="372"/>
      <c r="BK290" s="63"/>
      <c r="BL290" s="81">
        <f t="shared" si="121"/>
        <v>26</v>
      </c>
      <c r="BM290" s="30"/>
      <c r="BN290" s="230"/>
      <c r="BO290" s="193">
        <f t="shared" si="123"/>
        <v>333.70587160223067</v>
      </c>
      <c r="BP290" s="193">
        <v>306.06574563252201</v>
      </c>
      <c r="BQ290" s="193"/>
      <c r="BR290" s="30"/>
      <c r="BS290" s="33">
        <f t="shared" si="124"/>
        <v>310.70587160223067</v>
      </c>
      <c r="BT290" s="226" t="e">
        <f t="shared" si="125"/>
        <v>#REF!</v>
      </c>
      <c r="BV290" s="365"/>
    </row>
    <row r="291" spans="1:74" s="31" customFormat="1" ht="100.5" customHeight="1">
      <c r="A291" s="512">
        <f t="shared" si="126"/>
        <v>33</v>
      </c>
      <c r="B291" s="65" t="s">
        <v>558</v>
      </c>
      <c r="C291" s="60" t="s">
        <v>71</v>
      </c>
      <c r="D291" s="378" t="s">
        <v>555</v>
      </c>
      <c r="E291" s="378" t="s">
        <v>585</v>
      </c>
      <c r="F291" s="382">
        <v>44678</v>
      </c>
      <c r="G291" s="378" t="s">
        <v>667</v>
      </c>
      <c r="H291" s="65" t="s">
        <v>182</v>
      </c>
      <c r="I291" s="521"/>
      <c r="J291" s="90">
        <v>200</v>
      </c>
      <c r="K291" s="241">
        <v>0</v>
      </c>
      <c r="L291" s="403">
        <v>37.340901487539277</v>
      </c>
      <c r="M291" s="396">
        <v>22</v>
      </c>
      <c r="N291" s="396">
        <v>4</v>
      </c>
      <c r="O291" s="396">
        <v>34</v>
      </c>
      <c r="P291" s="396">
        <v>16</v>
      </c>
      <c r="Q291" s="264"/>
      <c r="R291" s="264"/>
      <c r="S291" s="404">
        <v>49.03846153846154</v>
      </c>
      <c r="T291" s="404">
        <v>30.76923076923077</v>
      </c>
      <c r="U291" s="265">
        <v>0</v>
      </c>
      <c r="V291" s="265">
        <v>0</v>
      </c>
      <c r="W291" s="266">
        <v>20.5</v>
      </c>
      <c r="X291" s="405">
        <v>10</v>
      </c>
      <c r="Y291" s="406">
        <v>2</v>
      </c>
      <c r="Z291" s="272">
        <v>7</v>
      </c>
      <c r="AA291" s="272">
        <v>0</v>
      </c>
      <c r="AB291" s="272"/>
      <c r="AC291" s="267">
        <v>0</v>
      </c>
      <c r="AD291" s="267">
        <v>0</v>
      </c>
      <c r="AE291" s="266">
        <v>356.64859379523159</v>
      </c>
      <c r="AF291" s="407">
        <v>0</v>
      </c>
      <c r="AG291" s="408">
        <v>5.8181818181818183</v>
      </c>
      <c r="AH291" s="409">
        <v>0</v>
      </c>
      <c r="AI291" s="462">
        <v>164.5</v>
      </c>
      <c r="AJ291" s="410">
        <v>186.33041197704978</v>
      </c>
      <c r="AK291" s="268"/>
      <c r="AL291" s="290">
        <v>2</v>
      </c>
      <c r="AM291" s="463">
        <v>0</v>
      </c>
      <c r="AN291" s="463">
        <v>2</v>
      </c>
      <c r="AO291" s="463">
        <v>0</v>
      </c>
      <c r="AP291" s="36" t="s">
        <v>558</v>
      </c>
      <c r="AQ291" s="66">
        <v>186</v>
      </c>
      <c r="AR291" s="37">
        <v>1400</v>
      </c>
      <c r="AS291" s="315">
        <v>1</v>
      </c>
      <c r="AT291" s="315">
        <v>1</v>
      </c>
      <c r="AU291" s="315">
        <v>1</v>
      </c>
      <c r="AV291" s="315">
        <v>1</v>
      </c>
      <c r="AW291" s="315">
        <v>1</v>
      </c>
      <c r="AX291" s="315">
        <v>1</v>
      </c>
      <c r="AY291" s="316">
        <v>1</v>
      </c>
      <c r="AZ291" s="316">
        <v>0</v>
      </c>
      <c r="BA291" s="316">
        <v>4</v>
      </c>
      <c r="BB291" s="30"/>
      <c r="BC291" s="30">
        <v>0</v>
      </c>
      <c r="BD291" s="327"/>
      <c r="BE291" t="s">
        <v>99</v>
      </c>
      <c r="BF291" s="48">
        <v>0</v>
      </c>
      <c r="BG291" s="48">
        <v>37.340901487539277</v>
      </c>
      <c r="BH291" s="511"/>
      <c r="BI291" s="48"/>
      <c r="BJ291" s="372"/>
      <c r="BK291" s="63"/>
      <c r="BL291" s="81">
        <f t="shared" ref="BL291" si="127">M291+AL291+AM291+AN291</f>
        <v>26</v>
      </c>
      <c r="BM291" s="30"/>
      <c r="BN291" s="230"/>
      <c r="BO291" s="193">
        <f t="shared" si="123"/>
        <v>356.64859379523159</v>
      </c>
      <c r="BP291" s="193">
        <v>305.38278167941291</v>
      </c>
      <c r="BQ291" s="193"/>
      <c r="BR291" s="30"/>
      <c r="BS291" s="33">
        <f t="shared" si="124"/>
        <v>329.14859379523159</v>
      </c>
      <c r="BT291" s="226" t="e">
        <f t="shared" ref="BT291" si="128">INT(YEARFRAC(F291,$BU$11))</f>
        <v>#REF!</v>
      </c>
      <c r="BV291" s="365"/>
    </row>
    <row r="292" spans="1:74" s="62" customFormat="1" ht="100.5" customHeight="1">
      <c r="A292" s="512">
        <f t="shared" si="126"/>
        <v>34</v>
      </c>
      <c r="B292" s="65" t="s">
        <v>686</v>
      </c>
      <c r="C292" s="60" t="s">
        <v>143</v>
      </c>
      <c r="D292" s="378" t="s">
        <v>684</v>
      </c>
      <c r="E292" s="378" t="s">
        <v>585</v>
      </c>
      <c r="F292" s="382">
        <v>44756</v>
      </c>
      <c r="G292" s="378" t="s">
        <v>667</v>
      </c>
      <c r="H292" s="65" t="s">
        <v>182</v>
      </c>
      <c r="I292" s="521"/>
      <c r="J292" s="90">
        <v>200</v>
      </c>
      <c r="K292" s="241">
        <v>0</v>
      </c>
      <c r="L292" s="403">
        <v>0</v>
      </c>
      <c r="M292" s="396">
        <v>24</v>
      </c>
      <c r="N292" s="396">
        <v>2</v>
      </c>
      <c r="O292" s="396">
        <v>36</v>
      </c>
      <c r="P292" s="396">
        <v>12</v>
      </c>
      <c r="Q292" s="264"/>
      <c r="R292" s="264"/>
      <c r="S292" s="404">
        <v>51.92307692307692</v>
      </c>
      <c r="T292" s="404">
        <v>23.076923076923077</v>
      </c>
      <c r="U292" s="265">
        <v>0</v>
      </c>
      <c r="V292" s="265">
        <v>0</v>
      </c>
      <c r="W292" s="266">
        <v>18</v>
      </c>
      <c r="X292" s="405">
        <v>10</v>
      </c>
      <c r="Y292" s="406">
        <v>2</v>
      </c>
      <c r="Z292" s="272">
        <v>7</v>
      </c>
      <c r="AA292" s="272">
        <v>29.961538461538453</v>
      </c>
      <c r="AB292" s="272"/>
      <c r="AC292" s="267">
        <v>0</v>
      </c>
      <c r="AD292" s="267">
        <v>0</v>
      </c>
      <c r="AE292" s="266">
        <v>341.96153846153845</v>
      </c>
      <c r="AF292" s="407">
        <v>0</v>
      </c>
      <c r="AG292" s="408">
        <v>5.74</v>
      </c>
      <c r="AH292" s="409">
        <v>0</v>
      </c>
      <c r="AI292" s="462">
        <v>162.53846153846155</v>
      </c>
      <c r="AJ292" s="410">
        <v>173.6830769230769</v>
      </c>
      <c r="AK292" s="268"/>
      <c r="AL292" s="290">
        <v>0</v>
      </c>
      <c r="AM292" s="463">
        <v>0</v>
      </c>
      <c r="AN292" s="463">
        <v>2</v>
      </c>
      <c r="AO292" s="463">
        <v>0</v>
      </c>
      <c r="AP292" s="369" t="s">
        <v>686</v>
      </c>
      <c r="AQ292" s="248">
        <v>173</v>
      </c>
      <c r="AR292" s="370">
        <v>2800</v>
      </c>
      <c r="AS292" s="317">
        <v>1</v>
      </c>
      <c r="AT292" s="317">
        <v>1</v>
      </c>
      <c r="AU292" s="317">
        <v>1</v>
      </c>
      <c r="AV292" s="317">
        <v>0</v>
      </c>
      <c r="AW292" s="317">
        <v>0</v>
      </c>
      <c r="AX292" s="317">
        <v>3</v>
      </c>
      <c r="AY292" s="316">
        <v>2</v>
      </c>
      <c r="AZ292" s="316">
        <v>1</v>
      </c>
      <c r="BA292" s="316">
        <v>3</v>
      </c>
      <c r="BB292" s="46" t="s">
        <v>1048</v>
      </c>
      <c r="BC292" s="30">
        <v>29.961538461538453</v>
      </c>
      <c r="BD292" s="327">
        <v>0</v>
      </c>
      <c r="BE292" t="s">
        <v>99</v>
      </c>
      <c r="BF292" s="48">
        <v>0</v>
      </c>
      <c r="BG292" s="48">
        <v>0</v>
      </c>
      <c r="BH292" s="511"/>
      <c r="BI292" s="48"/>
      <c r="BJ292" s="372"/>
      <c r="BK292" s="63"/>
      <c r="BL292" s="81">
        <f>M292+AL292+AM292+AN292</f>
        <v>26</v>
      </c>
      <c r="BM292" s="46">
        <f>BL292+AO292</f>
        <v>26</v>
      </c>
      <c r="BN292" s="252"/>
      <c r="BO292" s="193">
        <f t="shared" si="123"/>
        <v>341.96153846153845</v>
      </c>
      <c r="BP292" s="193">
        <v>245.25264550170473</v>
      </c>
      <c r="BQ292" s="193"/>
      <c r="BR292" s="30"/>
      <c r="BS292" s="33">
        <f t="shared" si="124"/>
        <v>287</v>
      </c>
      <c r="BT292" s="226" t="e">
        <f>INT(YEARFRAC(F292,$BU$11))</f>
        <v>#REF!</v>
      </c>
      <c r="BV292" s="367"/>
    </row>
    <row r="293" spans="1:74" s="62" customFormat="1" ht="100.5" customHeight="1">
      <c r="A293" s="512">
        <f t="shared" si="126"/>
        <v>35</v>
      </c>
      <c r="B293" s="491" t="s">
        <v>757</v>
      </c>
      <c r="C293" s="494" t="s">
        <v>143</v>
      </c>
      <c r="D293" s="492" t="s">
        <v>91</v>
      </c>
      <c r="E293" s="492" t="s">
        <v>585</v>
      </c>
      <c r="F293" s="493">
        <v>44998</v>
      </c>
      <c r="G293" s="492" t="s">
        <v>667</v>
      </c>
      <c r="H293" s="491" t="s">
        <v>182</v>
      </c>
      <c r="I293" s="521"/>
      <c r="J293" s="90">
        <v>200</v>
      </c>
      <c r="K293" s="241">
        <v>0</v>
      </c>
      <c r="L293" s="403">
        <v>48.261111160111838</v>
      </c>
      <c r="M293" s="396">
        <v>23</v>
      </c>
      <c r="N293" s="396">
        <v>3</v>
      </c>
      <c r="O293" s="396">
        <v>34</v>
      </c>
      <c r="P293" s="396">
        <v>16</v>
      </c>
      <c r="Q293" s="264"/>
      <c r="R293" s="264"/>
      <c r="S293" s="404">
        <v>49.03846153846154</v>
      </c>
      <c r="T293" s="404">
        <v>30.76923076923077</v>
      </c>
      <c r="U293" s="265">
        <v>0</v>
      </c>
      <c r="V293" s="265">
        <v>0</v>
      </c>
      <c r="W293" s="266">
        <v>20.5</v>
      </c>
      <c r="X293" s="405">
        <v>10</v>
      </c>
      <c r="Y293" s="406">
        <v>0</v>
      </c>
      <c r="Z293" s="272">
        <v>7</v>
      </c>
      <c r="AA293" s="272">
        <v>35.601475685672042</v>
      </c>
      <c r="AB293" s="272"/>
      <c r="AC293" s="267">
        <v>0</v>
      </c>
      <c r="AD293" s="267">
        <v>0</v>
      </c>
      <c r="AE293" s="266">
        <v>401.1702791534762</v>
      </c>
      <c r="AF293" s="407">
        <v>0</v>
      </c>
      <c r="AG293" s="408">
        <v>5.8181818181818183</v>
      </c>
      <c r="AH293" s="409">
        <v>0</v>
      </c>
      <c r="AI293" s="462">
        <v>164.5</v>
      </c>
      <c r="AJ293" s="410">
        <v>230.85209733529439</v>
      </c>
      <c r="AK293" s="268"/>
      <c r="AL293" s="290">
        <v>1</v>
      </c>
      <c r="AM293" s="463">
        <v>0</v>
      </c>
      <c r="AN293" s="463">
        <v>2</v>
      </c>
      <c r="AO293" s="463">
        <v>0</v>
      </c>
      <c r="AP293" s="369" t="s">
        <v>757</v>
      </c>
      <c r="AQ293" s="248">
        <v>230</v>
      </c>
      <c r="AR293" s="370">
        <v>3500</v>
      </c>
      <c r="AS293" s="315">
        <v>2</v>
      </c>
      <c r="AT293" s="315">
        <v>0</v>
      </c>
      <c r="AU293" s="315">
        <v>1</v>
      </c>
      <c r="AV293" s="315">
        <v>1</v>
      </c>
      <c r="AW293" s="315">
        <v>0</v>
      </c>
      <c r="AX293" s="315">
        <v>0</v>
      </c>
      <c r="AY293" s="315">
        <v>3</v>
      </c>
      <c r="AZ293" s="315">
        <v>1</v>
      </c>
      <c r="BA293" s="315">
        <v>0</v>
      </c>
      <c r="BB293" s="30" t="s">
        <v>1049</v>
      </c>
      <c r="BC293" s="30">
        <v>35.601475685672042</v>
      </c>
      <c r="BD293" s="327"/>
      <c r="BE293" t="s">
        <v>99</v>
      </c>
      <c r="BF293" s="48">
        <v>0</v>
      </c>
      <c r="BG293" s="48">
        <v>48.261111160111838</v>
      </c>
      <c r="BH293" s="511"/>
      <c r="BI293" s="48"/>
      <c r="BJ293" s="372"/>
      <c r="BK293" s="63"/>
      <c r="BL293" s="81">
        <f>M293+AL293+AM293+AN293</f>
        <v>26</v>
      </c>
      <c r="BM293" s="46">
        <f>BL293+AO293</f>
        <v>26</v>
      </c>
      <c r="BN293" s="252"/>
      <c r="BO293" s="193">
        <f t="shared" si="123"/>
        <v>401.1702791534762</v>
      </c>
      <c r="BP293" s="193">
        <v>313.37763789917091</v>
      </c>
      <c r="BQ293" s="193"/>
      <c r="BR293" s="30"/>
      <c r="BS293" s="33">
        <f t="shared" si="124"/>
        <v>338.06880346780417</v>
      </c>
      <c r="BT293" s="226" t="e">
        <f>INT(YEARFRAC(F293,$BU$11))</f>
        <v>#REF!</v>
      </c>
      <c r="BV293" s="367"/>
    </row>
    <row r="294" spans="1:74" s="4" customFormat="1" ht="37.5" hidden="1" customHeight="1">
      <c r="A294" s="92"/>
      <c r="B294" s="92"/>
      <c r="C294" s="92"/>
      <c r="D294" s="92"/>
      <c r="E294" s="92"/>
      <c r="F294" s="92"/>
      <c r="G294" s="92"/>
      <c r="H294" s="92"/>
      <c r="I294" s="92"/>
      <c r="J294" s="152">
        <v>2600</v>
      </c>
      <c r="K294" s="152">
        <v>10</v>
      </c>
      <c r="L294" s="152">
        <v>147.85373955259308</v>
      </c>
      <c r="M294" s="152"/>
      <c r="N294" s="152"/>
      <c r="O294" s="152"/>
      <c r="P294" s="152"/>
      <c r="Q294" s="152"/>
      <c r="R294" s="152"/>
      <c r="S294" s="152">
        <v>542.30769230769226</v>
      </c>
      <c r="T294" s="152"/>
      <c r="U294" s="152">
        <v>0</v>
      </c>
      <c r="V294" s="152"/>
      <c r="W294" s="152">
        <v>184</v>
      </c>
      <c r="X294" s="152">
        <v>94.615384615384613</v>
      </c>
      <c r="Y294" s="152">
        <v>25</v>
      </c>
      <c r="Z294" s="152">
        <v>84</v>
      </c>
      <c r="AA294" s="152">
        <v>176.46604448766169</v>
      </c>
      <c r="AB294" s="152"/>
      <c r="AC294" s="152"/>
      <c r="AD294" s="152">
        <v>136.03</v>
      </c>
      <c r="AE294" s="152">
        <v>4221.0022746011373</v>
      </c>
      <c r="AF294" s="152">
        <v>361.53846153846155</v>
      </c>
      <c r="AG294" s="152">
        <v>65.630631531070406</v>
      </c>
      <c r="AH294" s="152">
        <v>0</v>
      </c>
      <c r="AI294" s="152">
        <v>1785.6626869035113</v>
      </c>
      <c r="AJ294" s="152">
        <v>2008.1704946280943</v>
      </c>
      <c r="AK294" s="152"/>
      <c r="AL294" s="280"/>
      <c r="AM294" s="45"/>
      <c r="AN294" s="280"/>
      <c r="AO294" s="280"/>
      <c r="BB294" s="84"/>
      <c r="BF294" s="552"/>
      <c r="BJ294" s="372"/>
    </row>
    <row r="295" spans="1:74" s="13" customFormat="1" ht="33" hidden="1" customHeight="1">
      <c r="A295" s="154"/>
      <c r="B295" s="172"/>
      <c r="C295" s="172"/>
      <c r="D295" s="155"/>
      <c r="E295" s="172"/>
      <c r="F295" s="172"/>
      <c r="G295" s="172"/>
      <c r="H295" s="172"/>
      <c r="I295" s="172"/>
      <c r="J295" s="172"/>
      <c r="K295" s="172"/>
      <c r="L295" s="172"/>
      <c r="M295" s="172"/>
      <c r="N295" s="172"/>
      <c r="O295" s="172"/>
      <c r="P295" s="172"/>
      <c r="Q295" s="172"/>
      <c r="R295" s="172"/>
      <c r="S295" s="172"/>
      <c r="T295" s="172"/>
      <c r="U295" s="172"/>
      <c r="V295" s="172"/>
      <c r="W295" s="172"/>
      <c r="X295" s="172"/>
      <c r="Y295" s="172"/>
      <c r="Z295" s="172"/>
      <c r="AA295" s="172"/>
      <c r="AB295" s="172"/>
      <c r="AC295" s="172"/>
      <c r="AD295" s="172"/>
      <c r="AE295" s="172"/>
      <c r="AF295" s="172"/>
      <c r="AG295" s="172"/>
      <c r="AH295" s="172"/>
      <c r="AI295" s="172"/>
      <c r="AJ295" s="156">
        <v>2008.1704946280943</v>
      </c>
      <c r="AK295" s="156"/>
      <c r="AL295" s="280"/>
      <c r="AM295" s="45"/>
      <c r="AN295" s="280"/>
      <c r="AO295" s="280"/>
      <c r="AP295" s="49"/>
      <c r="AQ295" s="50"/>
      <c r="AR295" s="51"/>
      <c r="AS295" s="89"/>
      <c r="AT295" s="89"/>
      <c r="AU295" s="89"/>
      <c r="AV295" s="89"/>
      <c r="AW295" s="89"/>
      <c r="AX295" s="89"/>
      <c r="AY295" s="89"/>
      <c r="AZ295" s="89"/>
      <c r="BA295" s="62"/>
      <c r="BB295" s="30"/>
      <c r="BF295" s="555"/>
      <c r="BG295"/>
      <c r="BJ295" s="372"/>
    </row>
    <row r="296" spans="1:74" ht="49.5" hidden="1" customHeight="1">
      <c r="A296" s="374" t="str">
        <f>A2</f>
        <v>តារាងបើកប្រាក់ឈ្នួលប្រចាំខែ វិច្ឆិកា ឆ្នាំ ២០២៣(លើកទី2​)</v>
      </c>
      <c r="B296" s="174"/>
      <c r="C296" s="174"/>
      <c r="D296" s="157"/>
      <c r="E296" s="157"/>
      <c r="F296" s="170"/>
      <c r="G296" s="174"/>
      <c r="H296" s="174"/>
      <c r="I296" s="174"/>
      <c r="J296" s="174"/>
      <c r="K296" s="174"/>
      <c r="L296" s="174"/>
      <c r="M296" s="174"/>
      <c r="N296" s="174"/>
      <c r="O296" s="174"/>
      <c r="P296" s="174"/>
      <c r="Q296" s="174"/>
      <c r="R296" s="174"/>
      <c r="S296" s="174"/>
      <c r="T296" s="174"/>
      <c r="U296" s="174"/>
      <c r="V296" s="174"/>
      <c r="W296" s="174"/>
      <c r="X296" s="174"/>
      <c r="Y296" s="174"/>
      <c r="Z296" s="174"/>
      <c r="AA296" s="174"/>
      <c r="AB296" s="174"/>
      <c r="AC296" s="174"/>
      <c r="AD296" s="174"/>
      <c r="AE296" s="174"/>
      <c r="AF296" s="174"/>
      <c r="AG296" s="174"/>
      <c r="AH296" s="174"/>
      <c r="AI296" s="174"/>
      <c r="AJ296" s="174"/>
      <c r="AK296" s="174"/>
      <c r="AL296" s="273"/>
      <c r="AN296"/>
      <c r="AO296"/>
      <c r="AP296" s="49"/>
      <c r="AQ296" s="50"/>
      <c r="AR296" s="51"/>
      <c r="AS296" s="89"/>
      <c r="AT296" s="89"/>
      <c r="AU296" s="89"/>
      <c r="AV296" s="89"/>
      <c r="AW296" s="89"/>
      <c r="AX296" s="89"/>
      <c r="AY296" s="89"/>
      <c r="AZ296" s="89"/>
      <c r="BA296" s="89"/>
      <c r="BB296" s="46"/>
      <c r="BD296"/>
      <c r="BF296" s="48"/>
      <c r="BH296" s="1"/>
      <c r="BJ296" s="372"/>
      <c r="BO296"/>
      <c r="BQ296"/>
    </row>
    <row r="297" spans="1:74" s="4" customFormat="1" ht="28.5" hidden="1" customHeight="1">
      <c r="A297" s="375" t="str">
        <f>A3</f>
        <v>LIST OF SALARIES AND ALLOWANCES  (November/  2023)</v>
      </c>
      <c r="B297" s="96"/>
      <c r="C297" s="96"/>
      <c r="D297" s="97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214"/>
      <c r="AJ297" s="96"/>
      <c r="AK297" s="56"/>
      <c r="AL297" s="274"/>
      <c r="AM297" s="2"/>
      <c r="AN297" s="15"/>
      <c r="AO297" s="15"/>
      <c r="AP297" s="22"/>
      <c r="BD297" s="92"/>
      <c r="BF297" s="552"/>
      <c r="BJ297" s="372"/>
      <c r="BO297" s="15"/>
      <c r="BQ297" s="15"/>
    </row>
    <row r="298" spans="1:74" s="62" customFormat="1" ht="51.75" hidden="1" customHeight="1" thickBot="1">
      <c r="A298" s="355" t="str">
        <f>A4</f>
        <v xml:space="preserve">ក្រុមហ៊ុន Fairdon (Cambodia) Limited </v>
      </c>
      <c r="B298" s="99"/>
      <c r="C298" s="100"/>
      <c r="D298" s="101"/>
      <c r="E298" s="102"/>
      <c r="G298" s="283"/>
      <c r="I298" s="103"/>
      <c r="J298" s="104"/>
      <c r="K298" s="356"/>
      <c r="L298" s="104"/>
      <c r="M298" s="104"/>
      <c r="N298" s="195"/>
      <c r="O298" s="200"/>
      <c r="P298" s="200"/>
      <c r="Q298" s="195"/>
      <c r="R298" s="195"/>
      <c r="S298" s="195"/>
      <c r="T298" s="195"/>
      <c r="U298" s="195"/>
      <c r="V298" s="195"/>
      <c r="W298" s="275"/>
      <c r="X298" s="275"/>
      <c r="Y298" s="227"/>
      <c r="Z298" s="275"/>
      <c r="AA298" s="275"/>
      <c r="AB298" s="543"/>
      <c r="AC298" s="221"/>
      <c r="AE298" s="105"/>
      <c r="AF298" s="105"/>
      <c r="AG298" s="346"/>
      <c r="AH298" s="106"/>
      <c r="AI298" s="106"/>
      <c r="AJ298" s="107"/>
      <c r="AK298" s="106"/>
      <c r="AL298" s="106"/>
      <c r="AM298" s="45"/>
      <c r="AN298" s="190"/>
      <c r="AO298" s="190"/>
      <c r="AP298" s="218"/>
      <c r="BF298" s="551"/>
      <c r="BJ298" s="372">
        <v>81.804691813029677</v>
      </c>
      <c r="BO298" s="190"/>
      <c r="BQ298" s="199"/>
    </row>
    <row r="299" spans="1:74" ht="37.5" hidden="1" customHeight="1" thickBot="1">
      <c r="A299" s="348" t="s">
        <v>564</v>
      </c>
      <c r="B299" s="349" t="s">
        <v>565</v>
      </c>
      <c r="C299" s="353" t="s">
        <v>566</v>
      </c>
      <c r="D299" s="349" t="s">
        <v>567</v>
      </c>
      <c r="E299" s="350" t="s">
        <v>568</v>
      </c>
      <c r="F299" s="350" t="s">
        <v>569</v>
      </c>
      <c r="G299" s="350" t="s">
        <v>570</v>
      </c>
      <c r="H299" s="350" t="s">
        <v>154</v>
      </c>
      <c r="I299" s="351" t="s">
        <v>571</v>
      </c>
      <c r="J299" s="350" t="s">
        <v>563</v>
      </c>
      <c r="K299" s="352" t="s">
        <v>706</v>
      </c>
      <c r="L299" s="352" t="s">
        <v>575</v>
      </c>
      <c r="M299" s="363" t="s">
        <v>574</v>
      </c>
      <c r="N299" s="361"/>
      <c r="O299" s="361"/>
      <c r="P299" s="361"/>
      <c r="Q299" s="361"/>
      <c r="R299" s="361"/>
      <c r="S299" s="361"/>
      <c r="T299" s="361"/>
      <c r="U299" s="361"/>
      <c r="V299" s="361"/>
      <c r="W299" s="361"/>
      <c r="X299" s="361"/>
      <c r="Y299" s="361"/>
      <c r="Z299" s="361"/>
      <c r="AA299" s="361"/>
      <c r="AB299" s="361"/>
      <c r="AC299" s="361"/>
      <c r="AD299" s="361"/>
      <c r="AE299" s="362"/>
      <c r="AF299" s="85" t="s">
        <v>3</v>
      </c>
      <c r="AG299" s="67"/>
      <c r="AH299" s="67"/>
      <c r="AI299" s="67"/>
      <c r="AJ299" s="418" t="s">
        <v>727</v>
      </c>
      <c r="AK299" s="332" t="s">
        <v>572</v>
      </c>
      <c r="AL299" s="280"/>
      <c r="AM299" s="45"/>
      <c r="AN299" s="280"/>
      <c r="AO299" s="280"/>
      <c r="AP299"/>
      <c r="BB299" s="30"/>
      <c r="BD299"/>
      <c r="BF299" s="48"/>
      <c r="BJ299" s="372"/>
      <c r="BO299"/>
      <c r="BQ299"/>
    </row>
    <row r="300" spans="1:74" ht="30.6" hidden="1" customHeight="1">
      <c r="A300" s="74"/>
      <c r="B300" s="115"/>
      <c r="C300" s="354"/>
      <c r="D300" s="117"/>
      <c r="E300" s="276"/>
      <c r="F300" s="276"/>
      <c r="G300" s="118"/>
      <c r="H300" s="119"/>
      <c r="I300" s="343" t="s">
        <v>29</v>
      </c>
      <c r="J300" s="330"/>
      <c r="K300" s="176"/>
      <c r="L300" s="176"/>
      <c r="M300" s="437" t="s">
        <v>576</v>
      </c>
      <c r="N300" s="438"/>
      <c r="O300" s="432" t="s">
        <v>751</v>
      </c>
      <c r="P300" s="433"/>
      <c r="Q300" s="446"/>
      <c r="R300" s="488"/>
      <c r="S300" s="437" t="s">
        <v>577</v>
      </c>
      <c r="T300" s="440"/>
      <c r="U300" s="441"/>
      <c r="V300" s="441"/>
      <c r="W300" s="329" t="s">
        <v>578</v>
      </c>
      <c r="X300" s="329" t="s">
        <v>579</v>
      </c>
      <c r="Y300" s="336" t="s">
        <v>580</v>
      </c>
      <c r="Z300" s="86" t="s">
        <v>52</v>
      </c>
      <c r="AA300" s="197" t="s">
        <v>46</v>
      </c>
      <c r="AB300" s="197"/>
      <c r="AC300" s="86" t="s">
        <v>14</v>
      </c>
      <c r="AD300" s="197" t="s">
        <v>367</v>
      </c>
      <c r="AE300" s="68" t="s">
        <v>15</v>
      </c>
      <c r="AF300" s="121" t="s">
        <v>9</v>
      </c>
      <c r="AG300" s="392" t="s">
        <v>707</v>
      </c>
      <c r="AH300" s="332" t="s">
        <v>728</v>
      </c>
      <c r="AI300" s="357" t="s">
        <v>584</v>
      </c>
      <c r="AJ300" s="123" t="s">
        <v>33</v>
      </c>
      <c r="AK300" s="124" t="s">
        <v>34</v>
      </c>
      <c r="AL300" s="280"/>
      <c r="AM300" s="45"/>
      <c r="AN300" s="280"/>
      <c r="AO300" s="280"/>
      <c r="AP300"/>
      <c r="BB300" s="30"/>
      <c r="BD300"/>
      <c r="BF300" s="48"/>
      <c r="BJ300" s="372"/>
      <c r="BO300"/>
      <c r="BQ300"/>
    </row>
    <row r="301" spans="1:74" ht="30.6" hidden="1" customHeight="1">
      <c r="A301" s="74"/>
      <c r="B301" s="115"/>
      <c r="C301" s="116"/>
      <c r="D301" s="117"/>
      <c r="E301" s="276"/>
      <c r="F301" s="276"/>
      <c r="G301" s="118"/>
      <c r="H301" s="277"/>
      <c r="I301" s="331" t="s">
        <v>573</v>
      </c>
      <c r="J301" s="126" t="s">
        <v>38</v>
      </c>
      <c r="K301" s="127" t="s">
        <v>189</v>
      </c>
      <c r="L301" s="127" t="s">
        <v>83</v>
      </c>
      <c r="M301" s="206" t="s">
        <v>35</v>
      </c>
      <c r="N301" s="277" t="s">
        <v>6</v>
      </c>
      <c r="O301" s="428" t="s">
        <v>7</v>
      </c>
      <c r="P301" s="429" t="s">
        <v>7</v>
      </c>
      <c r="Q301" s="431" t="s">
        <v>581</v>
      </c>
      <c r="R301" s="431"/>
      <c r="S301" s="336" t="s">
        <v>582</v>
      </c>
      <c r="T301" s="336" t="s">
        <v>582</v>
      </c>
      <c r="U301" s="331" t="s">
        <v>581</v>
      </c>
      <c r="V301" s="498"/>
      <c r="W301" s="338" t="s">
        <v>81</v>
      </c>
      <c r="X301" s="339" t="s">
        <v>48</v>
      </c>
      <c r="Y301" s="399" t="s">
        <v>526</v>
      </c>
      <c r="Z301" s="340" t="s">
        <v>527</v>
      </c>
      <c r="AA301" s="399" t="s">
        <v>473</v>
      </c>
      <c r="AB301" s="540"/>
      <c r="AC301" s="340" t="s">
        <v>30</v>
      </c>
      <c r="AD301" s="341" t="s">
        <v>665</v>
      </c>
      <c r="AE301" s="342" t="s">
        <v>31</v>
      </c>
      <c r="AF301" s="339" t="s">
        <v>32</v>
      </c>
      <c r="AG301" s="393" t="s">
        <v>708</v>
      </c>
      <c r="AH301" s="340" t="s">
        <v>39</v>
      </c>
      <c r="AI301" s="198" t="s">
        <v>84</v>
      </c>
      <c r="AJ301" s="128"/>
      <c r="AK301" s="129"/>
      <c r="AL301" s="280"/>
      <c r="AM301" s="45"/>
      <c r="AN301" s="280"/>
      <c r="AO301" s="280"/>
      <c r="AP301"/>
      <c r="BB301" s="30"/>
      <c r="BD301"/>
      <c r="BF301" s="48"/>
      <c r="BJ301" s="372"/>
      <c r="BO301"/>
      <c r="BQ301"/>
    </row>
    <row r="302" spans="1:74" ht="28.5" hidden="1" customHeight="1" thickBot="1">
      <c r="A302" s="74"/>
      <c r="B302" s="115"/>
      <c r="C302" s="116"/>
      <c r="D302" s="117"/>
      <c r="E302" s="276"/>
      <c r="F302" s="130"/>
      <c r="G302" s="118"/>
      <c r="H302" s="276"/>
      <c r="I302" s="131"/>
      <c r="J302" s="126"/>
      <c r="K302" s="127"/>
      <c r="L302" s="127"/>
      <c r="M302" s="207"/>
      <c r="N302" s="276"/>
      <c r="O302" s="209"/>
      <c r="P302" s="209"/>
      <c r="Q302" s="276"/>
      <c r="R302" s="276"/>
      <c r="S302" s="430"/>
      <c r="T302" s="430"/>
      <c r="U302" s="276"/>
      <c r="V302" s="499"/>
      <c r="W302" s="70"/>
      <c r="X302" s="87"/>
      <c r="Y302" s="278"/>
      <c r="Z302" s="278"/>
      <c r="AA302" s="198" t="s">
        <v>47</v>
      </c>
      <c r="AB302" s="211"/>
      <c r="AC302" s="278"/>
      <c r="AD302" s="229"/>
      <c r="AE302" s="129"/>
      <c r="AF302" s="87"/>
      <c r="AG302" s="400"/>
      <c r="AH302" s="278"/>
      <c r="AI302" s="211"/>
      <c r="AJ302" s="128"/>
      <c r="AK302" s="129"/>
      <c r="AL302" s="280"/>
      <c r="AM302" s="45"/>
      <c r="AN302" s="280"/>
      <c r="AO302" s="280"/>
      <c r="AP302"/>
      <c r="BB302" s="30"/>
      <c r="BD302"/>
      <c r="BF302" s="48"/>
      <c r="BJ302" s="372"/>
      <c r="BO302"/>
      <c r="BQ302"/>
    </row>
    <row r="303" spans="1:74" s="17" customFormat="1" ht="24.75" hidden="1" customHeight="1" thickBot="1">
      <c r="A303" s="333" t="s">
        <v>24</v>
      </c>
      <c r="B303" s="133" t="s">
        <v>25</v>
      </c>
      <c r="C303" s="334" t="s">
        <v>68</v>
      </c>
      <c r="D303" s="134" t="s">
        <v>26</v>
      </c>
      <c r="E303" s="335" t="s">
        <v>27</v>
      </c>
      <c r="F303" s="136" t="s">
        <v>36</v>
      </c>
      <c r="G303" s="137" t="s">
        <v>37</v>
      </c>
      <c r="H303" s="138" t="s">
        <v>528</v>
      </c>
      <c r="I303" s="139" t="s">
        <v>1</v>
      </c>
      <c r="J303" s="126"/>
      <c r="K303" s="127"/>
      <c r="L303" s="127"/>
      <c r="M303" s="208" t="s">
        <v>5</v>
      </c>
      <c r="N303" s="77" t="s">
        <v>82</v>
      </c>
      <c r="O303" s="426" t="s">
        <v>749</v>
      </c>
      <c r="P303" s="426" t="s">
        <v>750</v>
      </c>
      <c r="Q303" s="337" t="s">
        <v>10</v>
      </c>
      <c r="R303" s="337"/>
      <c r="S303" s="425" t="s">
        <v>747</v>
      </c>
      <c r="T303" s="425" t="s">
        <v>748</v>
      </c>
      <c r="U303" s="337" t="s">
        <v>13</v>
      </c>
      <c r="V303" s="500"/>
      <c r="W303" s="70"/>
      <c r="X303" s="87"/>
      <c r="Y303" s="278"/>
      <c r="Z303" s="278"/>
      <c r="AA303" s="228" t="s">
        <v>404</v>
      </c>
      <c r="AB303" s="228"/>
      <c r="AC303" s="278"/>
      <c r="AD303" s="115"/>
      <c r="AE303" s="129"/>
      <c r="AF303" s="87"/>
      <c r="AG303" s="400"/>
      <c r="AH303" s="278"/>
      <c r="AI303" s="211"/>
      <c r="AJ303" s="128"/>
      <c r="AK303" s="129"/>
      <c r="AL303" s="280"/>
      <c r="AM303" s="45"/>
      <c r="AN303" s="280"/>
      <c r="AO303" s="280"/>
      <c r="AP303"/>
      <c r="AQ303"/>
      <c r="AR303"/>
      <c r="AS303"/>
      <c r="AT303"/>
      <c r="AU303"/>
      <c r="AV303"/>
      <c r="AW303"/>
      <c r="AX303"/>
      <c r="AY303"/>
      <c r="AZ303"/>
      <c r="BA303"/>
      <c r="BB303" s="30"/>
      <c r="BF303" s="553"/>
      <c r="BG303"/>
      <c r="BJ303" s="372"/>
    </row>
    <row r="304" spans="1:74" s="17" customFormat="1" ht="18.75" hidden="1" customHeight="1" thickBot="1">
      <c r="A304" s="140"/>
      <c r="B304" s="141"/>
      <c r="C304" s="142"/>
      <c r="D304" s="143"/>
      <c r="E304" s="181"/>
      <c r="F304" s="144" t="s">
        <v>28</v>
      </c>
      <c r="G304" s="145"/>
      <c r="H304" s="146"/>
      <c r="I304" s="147"/>
      <c r="J304" s="148"/>
      <c r="K304" s="149"/>
      <c r="L304" s="149"/>
      <c r="M304" s="78"/>
      <c r="N304" s="79"/>
      <c r="O304" s="427"/>
      <c r="P304" s="210"/>
      <c r="Q304" s="279"/>
      <c r="R304" s="279"/>
      <c r="S304" s="212"/>
      <c r="T304" s="212"/>
      <c r="U304" s="279"/>
      <c r="V304" s="501"/>
      <c r="W304" s="71"/>
      <c r="X304" s="88"/>
      <c r="Y304" s="279"/>
      <c r="Z304" s="279"/>
      <c r="AA304" s="279"/>
      <c r="AB304" s="279"/>
      <c r="AC304" s="279"/>
      <c r="AD304" s="279"/>
      <c r="AE304" s="150"/>
      <c r="AF304" s="88"/>
      <c r="AG304" s="401"/>
      <c r="AH304" s="279"/>
      <c r="AI304" s="212"/>
      <c r="AJ304" s="151"/>
      <c r="AK304" s="150"/>
      <c r="AL304" s="280"/>
      <c r="AM304" s="45"/>
      <c r="AN304" s="280"/>
      <c r="AO304" s="280"/>
      <c r="AP304"/>
      <c r="AQ304"/>
      <c r="AR304"/>
      <c r="AS304"/>
      <c r="AT304"/>
      <c r="AU304"/>
      <c r="AV304"/>
      <c r="AW304"/>
      <c r="AX304"/>
      <c r="AY304"/>
      <c r="AZ304"/>
      <c r="BA304"/>
      <c r="BB304" s="30"/>
      <c r="BF304" s="553"/>
      <c r="BG304"/>
      <c r="BJ304" s="372"/>
    </row>
    <row r="305" spans="1:95" s="17" customFormat="1" ht="30.75" hidden="1" customHeight="1">
      <c r="A305" s="292">
        <v>1</v>
      </c>
      <c r="B305" s="294">
        <v>2</v>
      </c>
      <c r="C305" s="294">
        <v>3</v>
      </c>
      <c r="D305" s="294">
        <v>4</v>
      </c>
      <c r="E305" s="294">
        <v>5</v>
      </c>
      <c r="F305" s="294">
        <v>6</v>
      </c>
      <c r="G305" s="294">
        <v>7</v>
      </c>
      <c r="H305" s="294">
        <v>8</v>
      </c>
      <c r="I305" s="294">
        <v>9</v>
      </c>
      <c r="J305" s="294">
        <v>10</v>
      </c>
      <c r="K305" s="294">
        <v>11</v>
      </c>
      <c r="L305" s="294">
        <v>12</v>
      </c>
      <c r="M305" s="294">
        <v>13</v>
      </c>
      <c r="N305" s="294">
        <v>14</v>
      </c>
      <c r="O305" s="294">
        <v>15</v>
      </c>
      <c r="P305" s="294"/>
      <c r="Q305" s="294">
        <v>16</v>
      </c>
      <c r="R305" s="294"/>
      <c r="S305" s="294">
        <v>17</v>
      </c>
      <c r="T305" s="294"/>
      <c r="U305" s="294">
        <v>18</v>
      </c>
      <c r="V305" s="294"/>
      <c r="W305" s="294">
        <v>19</v>
      </c>
      <c r="X305" s="294">
        <v>20</v>
      </c>
      <c r="Y305" s="294">
        <v>21</v>
      </c>
      <c r="Z305" s="294">
        <v>22</v>
      </c>
      <c r="AA305" s="294">
        <v>23</v>
      </c>
      <c r="AB305" s="294"/>
      <c r="AC305" s="294">
        <v>24</v>
      </c>
      <c r="AD305" s="294">
        <v>25</v>
      </c>
      <c r="AE305" s="294">
        <v>26</v>
      </c>
      <c r="AF305" s="294">
        <v>27</v>
      </c>
      <c r="AG305" s="294"/>
      <c r="AH305" s="294">
        <v>28</v>
      </c>
      <c r="AI305" s="294">
        <v>29</v>
      </c>
      <c r="AJ305" s="294">
        <v>31</v>
      </c>
      <c r="AK305" s="294">
        <v>32</v>
      </c>
      <c r="AL305" s="280"/>
      <c r="AM305" s="45"/>
      <c r="AN305" s="280"/>
      <c r="AO305" s="280"/>
      <c r="AP305"/>
      <c r="AQ305"/>
      <c r="AR305"/>
      <c r="AS305"/>
      <c r="AT305"/>
      <c r="AU305"/>
      <c r="AV305"/>
      <c r="AW305"/>
      <c r="AX305"/>
      <c r="AY305"/>
      <c r="AZ305"/>
      <c r="BA305"/>
      <c r="BB305" s="30"/>
      <c r="BF305" s="553"/>
      <c r="BG305"/>
      <c r="BJ305" s="372"/>
    </row>
    <row r="306" spans="1:95" s="203" customFormat="1" ht="94.5" customHeight="1">
      <c r="A306" s="513">
        <v>1</v>
      </c>
      <c r="B306" s="65" t="s">
        <v>175</v>
      </c>
      <c r="C306" s="60" t="s">
        <v>70</v>
      </c>
      <c r="D306" s="378" t="s">
        <v>255</v>
      </c>
      <c r="E306" s="378" t="s">
        <v>585</v>
      </c>
      <c r="F306" s="382">
        <v>40569</v>
      </c>
      <c r="G306" s="378" t="s">
        <v>667</v>
      </c>
      <c r="H306" s="65" t="s">
        <v>183</v>
      </c>
      <c r="I306" s="521"/>
      <c r="J306" s="90">
        <v>200</v>
      </c>
      <c r="K306" s="241">
        <v>0</v>
      </c>
      <c r="L306" s="403">
        <v>14.541410098522169</v>
      </c>
      <c r="M306" s="396">
        <v>24</v>
      </c>
      <c r="N306" s="396">
        <v>2</v>
      </c>
      <c r="O306" s="396">
        <v>38</v>
      </c>
      <c r="P306" s="396">
        <v>0</v>
      </c>
      <c r="Q306" s="264"/>
      <c r="R306" s="264"/>
      <c r="S306" s="404">
        <v>54.807692307692307</v>
      </c>
      <c r="T306" s="404">
        <v>0</v>
      </c>
      <c r="U306" s="265">
        <v>0</v>
      </c>
      <c r="V306" s="265">
        <v>0</v>
      </c>
      <c r="W306" s="266">
        <v>9.5</v>
      </c>
      <c r="X306" s="405">
        <v>10</v>
      </c>
      <c r="Y306" s="406">
        <v>11</v>
      </c>
      <c r="Z306" s="272">
        <v>7</v>
      </c>
      <c r="AA306" s="272">
        <v>0</v>
      </c>
      <c r="AB306" s="272"/>
      <c r="AC306" s="267">
        <v>0</v>
      </c>
      <c r="AD306" s="267">
        <v>0</v>
      </c>
      <c r="AE306" s="266">
        <v>306.84910240621451</v>
      </c>
      <c r="AF306" s="407">
        <v>0</v>
      </c>
      <c r="AG306" s="408">
        <v>5.80698204812429</v>
      </c>
      <c r="AH306" s="409">
        <v>0</v>
      </c>
      <c r="AI306" s="462">
        <v>133.84615384615384</v>
      </c>
      <c r="AJ306" s="410">
        <v>167.19596651193638</v>
      </c>
      <c r="AK306" s="268"/>
      <c r="AL306" s="290">
        <v>0</v>
      </c>
      <c r="AM306" s="463">
        <v>0</v>
      </c>
      <c r="AN306" s="463">
        <v>2</v>
      </c>
      <c r="AO306" s="463">
        <v>0</v>
      </c>
      <c r="AP306" s="36" t="s">
        <v>175</v>
      </c>
      <c r="AQ306" s="66">
        <v>167</v>
      </c>
      <c r="AR306" s="37">
        <v>800</v>
      </c>
      <c r="AS306" s="315">
        <v>1</v>
      </c>
      <c r="AT306" s="315">
        <v>1</v>
      </c>
      <c r="AU306" s="315">
        <v>0</v>
      </c>
      <c r="AV306" s="315">
        <v>1</v>
      </c>
      <c r="AW306" s="315">
        <v>1</v>
      </c>
      <c r="AX306" s="315">
        <v>2</v>
      </c>
      <c r="AY306" s="316">
        <v>0</v>
      </c>
      <c r="AZ306" s="316">
        <v>1</v>
      </c>
      <c r="BA306" s="316">
        <v>3</v>
      </c>
      <c r="BB306" s="30" t="s">
        <v>175</v>
      </c>
      <c r="BC306" s="30">
        <v>0</v>
      </c>
      <c r="BD306" s="327"/>
      <c r="BE306" t="s">
        <v>99</v>
      </c>
      <c r="BF306" s="48">
        <v>0</v>
      </c>
      <c r="BG306" s="48">
        <v>14.541410098522169</v>
      </c>
      <c r="BH306" s="511"/>
      <c r="BI306" s="48"/>
      <c r="BJ306" s="372"/>
      <c r="BK306" s="9"/>
      <c r="BL306" s="81">
        <f t="shared" ref="BL306:BL315" si="129">M306+AL306+AM306+AN306</f>
        <v>26</v>
      </c>
      <c r="BM306" s="30">
        <f t="shared" ref="BM306:BM315" si="130">BL306+AO306</f>
        <v>26</v>
      </c>
      <c r="BN306" s="230"/>
      <c r="BO306" s="193">
        <f t="shared" ref="BO306:BO315" si="131">AJ306+AI306+AG306+AH306</f>
        <v>306.84910240621446</v>
      </c>
      <c r="BP306" s="193">
        <v>303.25054869760697</v>
      </c>
      <c r="BQ306" s="193"/>
      <c r="BR306" s="30"/>
      <c r="BS306" s="33">
        <f t="shared" ref="BS306:BS315" si="132">BO306-W306-Z306-AA306</f>
        <v>290.34910240621446</v>
      </c>
      <c r="BT306" s="226" t="e">
        <f t="shared" ref="BT306:BT315" si="133">INT(YEARFRAC(F306,$BU$11))</f>
        <v>#REF!</v>
      </c>
      <c r="BU306" s="62"/>
      <c r="BV306" s="365"/>
      <c r="BW306" s="62"/>
      <c r="BX306" s="62"/>
      <c r="BY306" s="62"/>
      <c r="BZ306" s="62"/>
      <c r="CA306" s="62"/>
      <c r="CB306" s="62"/>
      <c r="CC306" s="62"/>
      <c r="CD306" s="62"/>
      <c r="CE306" s="62"/>
      <c r="CF306" s="62"/>
      <c r="CG306" s="62"/>
      <c r="CH306" s="62"/>
      <c r="CI306" s="62"/>
      <c r="CJ306" s="62"/>
      <c r="CK306" s="62"/>
      <c r="CL306" s="62"/>
      <c r="CM306" s="62"/>
      <c r="CN306" s="62"/>
      <c r="CO306" s="62"/>
      <c r="CP306" s="62"/>
      <c r="CQ306" s="62"/>
    </row>
    <row r="307" spans="1:95" s="203" customFormat="1" ht="94.5" customHeight="1">
      <c r="A307" s="513">
        <f>A306+1</f>
        <v>2</v>
      </c>
      <c r="B307" s="65" t="s">
        <v>50</v>
      </c>
      <c r="C307" s="60" t="s">
        <v>71</v>
      </c>
      <c r="D307" s="378" t="s">
        <v>256</v>
      </c>
      <c r="E307" s="378" t="s">
        <v>585</v>
      </c>
      <c r="F307" s="382">
        <v>40927</v>
      </c>
      <c r="G307" s="378" t="s">
        <v>667</v>
      </c>
      <c r="H307" s="65" t="s">
        <v>183</v>
      </c>
      <c r="I307" s="521"/>
      <c r="J307" s="90">
        <v>200</v>
      </c>
      <c r="K307" s="241">
        <v>0</v>
      </c>
      <c r="L307" s="403">
        <v>4.7416154415322005</v>
      </c>
      <c r="M307" s="396">
        <v>22.5</v>
      </c>
      <c r="N307" s="396">
        <v>3.5</v>
      </c>
      <c r="O307" s="396">
        <v>34</v>
      </c>
      <c r="P307" s="396">
        <v>8</v>
      </c>
      <c r="Q307" s="264"/>
      <c r="R307" s="264"/>
      <c r="S307" s="404">
        <v>49.03846153846154</v>
      </c>
      <c r="T307" s="404">
        <v>15.384615384615385</v>
      </c>
      <c r="U307" s="265">
        <v>0</v>
      </c>
      <c r="V307" s="265">
        <v>0</v>
      </c>
      <c r="W307" s="266">
        <v>14.5</v>
      </c>
      <c r="X307" s="405">
        <v>8</v>
      </c>
      <c r="Y307" s="406">
        <v>11</v>
      </c>
      <c r="Z307" s="272">
        <v>7</v>
      </c>
      <c r="AA307" s="272">
        <v>0</v>
      </c>
      <c r="AB307" s="272"/>
      <c r="AC307" s="267">
        <v>0</v>
      </c>
      <c r="AD307" s="267">
        <v>0</v>
      </c>
      <c r="AE307" s="266">
        <v>309.6646923646091</v>
      </c>
      <c r="AF307" s="407">
        <v>7.6923076923076925</v>
      </c>
      <c r="AG307" s="408">
        <v>5.609447693446028</v>
      </c>
      <c r="AH307" s="409">
        <v>0</v>
      </c>
      <c r="AI307" s="462">
        <v>155.23076923076923</v>
      </c>
      <c r="AJ307" s="410">
        <v>141.13216774808618</v>
      </c>
      <c r="AK307" s="268"/>
      <c r="AL307" s="290">
        <v>0.5</v>
      </c>
      <c r="AM307" s="463">
        <v>0</v>
      </c>
      <c r="AN307" s="463">
        <v>2</v>
      </c>
      <c r="AO307" s="463">
        <v>1</v>
      </c>
      <c r="AP307" s="36" t="s">
        <v>50</v>
      </c>
      <c r="AQ307" s="66">
        <v>141</v>
      </c>
      <c r="AR307" s="37">
        <v>500</v>
      </c>
      <c r="AS307" s="315">
        <v>1</v>
      </c>
      <c r="AT307" s="315">
        <v>0</v>
      </c>
      <c r="AU307" s="315">
        <v>2</v>
      </c>
      <c r="AV307" s="315">
        <v>0</v>
      </c>
      <c r="AW307" s="315">
        <v>0</v>
      </c>
      <c r="AX307" s="315">
        <v>1</v>
      </c>
      <c r="AY307" s="316">
        <v>0</v>
      </c>
      <c r="AZ307" s="316">
        <v>1</v>
      </c>
      <c r="BA307" s="316">
        <v>0</v>
      </c>
      <c r="BB307" s="30" t="s">
        <v>50</v>
      </c>
      <c r="BC307" s="30">
        <v>0</v>
      </c>
      <c r="BD307" s="327"/>
      <c r="BE307" t="s">
        <v>99</v>
      </c>
      <c r="BF307" s="48">
        <v>0</v>
      </c>
      <c r="BG307" s="48">
        <v>4.7416154415322005</v>
      </c>
      <c r="BH307" s="511"/>
      <c r="BI307" s="48"/>
      <c r="BJ307" s="372"/>
      <c r="BK307" s="9"/>
      <c r="BL307" s="81">
        <f t="shared" si="129"/>
        <v>25</v>
      </c>
      <c r="BM307" s="30">
        <f t="shared" si="130"/>
        <v>26</v>
      </c>
      <c r="BN307" s="230"/>
      <c r="BO307" s="193">
        <f t="shared" si="131"/>
        <v>301.97238467230142</v>
      </c>
      <c r="BP307" s="193">
        <v>303.32403563124052</v>
      </c>
      <c r="BQ307" s="193"/>
      <c r="BR307" s="30"/>
      <c r="BS307" s="33">
        <f t="shared" si="132"/>
        <v>280.47238467230142</v>
      </c>
      <c r="BT307" s="226" t="e">
        <f t="shared" si="133"/>
        <v>#REF!</v>
      </c>
      <c r="BU307" s="62"/>
      <c r="BV307" s="365"/>
      <c r="BW307" s="62"/>
      <c r="BX307" s="62"/>
      <c r="BY307" s="62"/>
      <c r="BZ307" s="62"/>
      <c r="CA307" s="62"/>
      <c r="CB307" s="62"/>
      <c r="CC307" s="62"/>
      <c r="CD307" s="62"/>
      <c r="CE307" s="62"/>
      <c r="CF307" s="62"/>
      <c r="CG307" s="62"/>
      <c r="CH307" s="62"/>
      <c r="CI307" s="62"/>
      <c r="CJ307" s="62"/>
      <c r="CK307" s="62"/>
      <c r="CL307" s="62"/>
      <c r="CM307" s="62"/>
      <c r="CN307" s="62"/>
      <c r="CO307" s="62"/>
      <c r="CP307" s="62"/>
      <c r="CQ307" s="62"/>
    </row>
    <row r="308" spans="1:95" s="1" customFormat="1" ht="94.5" customHeight="1">
      <c r="A308" s="513">
        <f t="shared" ref="A308:A315" si="134">A307+1</f>
        <v>3</v>
      </c>
      <c r="B308" s="65" t="s">
        <v>62</v>
      </c>
      <c r="C308" s="60" t="s">
        <v>71</v>
      </c>
      <c r="D308" s="378" t="s">
        <v>257</v>
      </c>
      <c r="E308" s="378" t="s">
        <v>585</v>
      </c>
      <c r="F308" s="382">
        <v>41709</v>
      </c>
      <c r="G308" s="378" t="s">
        <v>667</v>
      </c>
      <c r="H308" s="65" t="s">
        <v>183</v>
      </c>
      <c r="I308" s="521"/>
      <c r="J308" s="90">
        <v>200</v>
      </c>
      <c r="K308" s="241">
        <v>0</v>
      </c>
      <c r="L308" s="403">
        <v>0</v>
      </c>
      <c r="M308" s="396">
        <v>23</v>
      </c>
      <c r="N308" s="396">
        <v>3</v>
      </c>
      <c r="O308" s="396">
        <v>36</v>
      </c>
      <c r="P308" s="396">
        <v>16</v>
      </c>
      <c r="Q308" s="264"/>
      <c r="R308" s="264"/>
      <c r="S308" s="404">
        <v>51.92307692307692</v>
      </c>
      <c r="T308" s="404">
        <v>30.76923076923077</v>
      </c>
      <c r="U308" s="265">
        <v>0</v>
      </c>
      <c r="V308" s="265">
        <v>0</v>
      </c>
      <c r="W308" s="266">
        <v>21</v>
      </c>
      <c r="X308" s="405">
        <v>10</v>
      </c>
      <c r="Y308" s="406">
        <v>10</v>
      </c>
      <c r="Z308" s="272">
        <v>7</v>
      </c>
      <c r="AA308" s="272">
        <v>0</v>
      </c>
      <c r="AB308" s="272"/>
      <c r="AC308" s="267">
        <v>0</v>
      </c>
      <c r="AD308" s="267">
        <v>0</v>
      </c>
      <c r="AE308" s="266">
        <v>330.69230769230768</v>
      </c>
      <c r="AF308" s="407">
        <v>0</v>
      </c>
      <c r="AG308" s="408">
        <v>5.8181818181818183</v>
      </c>
      <c r="AH308" s="409">
        <v>0</v>
      </c>
      <c r="AI308" s="462">
        <v>173.23076923076923</v>
      </c>
      <c r="AJ308" s="410">
        <v>151.64335664335664</v>
      </c>
      <c r="AK308" s="268"/>
      <c r="AL308" s="290">
        <v>1</v>
      </c>
      <c r="AM308" s="463">
        <v>0</v>
      </c>
      <c r="AN308" s="463">
        <v>2</v>
      </c>
      <c r="AO308" s="463">
        <v>0</v>
      </c>
      <c r="AP308" s="36" t="s">
        <v>62</v>
      </c>
      <c r="AQ308" s="66">
        <v>151</v>
      </c>
      <c r="AR308" s="37">
        <v>2600</v>
      </c>
      <c r="AS308" s="315">
        <v>1</v>
      </c>
      <c r="AT308" s="315">
        <v>1</v>
      </c>
      <c r="AU308" s="315">
        <v>0</v>
      </c>
      <c r="AV308" s="315">
        <v>0</v>
      </c>
      <c r="AW308" s="315">
        <v>0</v>
      </c>
      <c r="AX308" s="315">
        <v>1</v>
      </c>
      <c r="AY308" s="316">
        <v>2</v>
      </c>
      <c r="AZ308" s="316">
        <v>1</v>
      </c>
      <c r="BA308" s="316">
        <v>1</v>
      </c>
      <c r="BB308" s="30" t="s">
        <v>62</v>
      </c>
      <c r="BC308" s="30">
        <v>0</v>
      </c>
      <c r="BD308" s="327"/>
      <c r="BE308" t="s">
        <v>99</v>
      </c>
      <c r="BF308" s="48">
        <v>0</v>
      </c>
      <c r="BG308" s="48">
        <v>0</v>
      </c>
      <c r="BH308" s="511"/>
      <c r="BI308" s="48"/>
      <c r="BJ308" s="372"/>
      <c r="BK308" s="9"/>
      <c r="BL308" s="81">
        <f t="shared" si="129"/>
        <v>26</v>
      </c>
      <c r="BM308" s="30">
        <f t="shared" si="130"/>
        <v>26</v>
      </c>
      <c r="BN308" s="230"/>
      <c r="BO308" s="193">
        <f t="shared" si="131"/>
        <v>330.69230769230768</v>
      </c>
      <c r="BP308" s="193">
        <v>272.2349455060874</v>
      </c>
      <c r="BQ308" s="193"/>
      <c r="BR308" s="30"/>
      <c r="BS308" s="33">
        <f t="shared" si="132"/>
        <v>302.69230769230768</v>
      </c>
      <c r="BT308" s="226" t="e">
        <f t="shared" si="133"/>
        <v>#REF!</v>
      </c>
      <c r="BV308" s="365"/>
    </row>
    <row r="309" spans="1:95" s="1" customFormat="1" ht="94.5" customHeight="1">
      <c r="A309" s="513">
        <f t="shared" si="134"/>
        <v>4</v>
      </c>
      <c r="B309" s="65" t="s">
        <v>63</v>
      </c>
      <c r="C309" s="60" t="s">
        <v>71</v>
      </c>
      <c r="D309" s="378" t="s">
        <v>258</v>
      </c>
      <c r="E309" s="378" t="s">
        <v>585</v>
      </c>
      <c r="F309" s="382">
        <v>41709</v>
      </c>
      <c r="G309" s="378" t="s">
        <v>667</v>
      </c>
      <c r="H309" s="65" t="s">
        <v>183</v>
      </c>
      <c r="I309" s="521"/>
      <c r="J309" s="90">
        <v>200</v>
      </c>
      <c r="K309" s="241">
        <v>0</v>
      </c>
      <c r="L309" s="403">
        <v>4.9936974789915967</v>
      </c>
      <c r="M309" s="396">
        <v>24</v>
      </c>
      <c r="N309" s="396">
        <v>2</v>
      </c>
      <c r="O309" s="396">
        <v>34</v>
      </c>
      <c r="P309" s="396">
        <v>18</v>
      </c>
      <c r="Q309" s="264"/>
      <c r="R309" s="264"/>
      <c r="S309" s="404">
        <v>49.03846153846154</v>
      </c>
      <c r="T309" s="404">
        <v>34.615384615384613</v>
      </c>
      <c r="U309" s="265">
        <v>0</v>
      </c>
      <c r="V309" s="265">
        <v>0</v>
      </c>
      <c r="W309" s="266">
        <v>22</v>
      </c>
      <c r="X309" s="405">
        <v>10</v>
      </c>
      <c r="Y309" s="406">
        <v>10</v>
      </c>
      <c r="Z309" s="272">
        <v>7</v>
      </c>
      <c r="AA309" s="272">
        <v>0</v>
      </c>
      <c r="AB309" s="272"/>
      <c r="AC309" s="267">
        <v>0</v>
      </c>
      <c r="AD309" s="267">
        <v>0</v>
      </c>
      <c r="AE309" s="266">
        <v>337.64754363283771</v>
      </c>
      <c r="AF309" s="407">
        <v>0</v>
      </c>
      <c r="AG309" s="408">
        <v>5.8181818181818183</v>
      </c>
      <c r="AH309" s="409">
        <v>0</v>
      </c>
      <c r="AI309" s="462">
        <v>173.23076923076923</v>
      </c>
      <c r="AJ309" s="410">
        <v>158.59859258388667</v>
      </c>
      <c r="AK309" s="268"/>
      <c r="AL309" s="290">
        <v>0</v>
      </c>
      <c r="AM309" s="463">
        <v>0</v>
      </c>
      <c r="AN309" s="463">
        <v>2</v>
      </c>
      <c r="AO309" s="463">
        <v>0</v>
      </c>
      <c r="AP309" s="36" t="s">
        <v>63</v>
      </c>
      <c r="AQ309" s="66">
        <v>158</v>
      </c>
      <c r="AR309" s="37">
        <v>2500</v>
      </c>
      <c r="AS309" s="315">
        <v>1</v>
      </c>
      <c r="AT309" s="315">
        <v>1</v>
      </c>
      <c r="AU309" s="315">
        <v>0</v>
      </c>
      <c r="AV309" s="315">
        <v>0</v>
      </c>
      <c r="AW309" s="315">
        <v>1</v>
      </c>
      <c r="AX309" s="315">
        <v>3</v>
      </c>
      <c r="AY309" s="316">
        <v>2</v>
      </c>
      <c r="AZ309" s="316">
        <v>1</v>
      </c>
      <c r="BA309" s="316">
        <v>0</v>
      </c>
      <c r="BB309" s="30" t="s">
        <v>63</v>
      </c>
      <c r="BC309" s="30">
        <v>0</v>
      </c>
      <c r="BD309" s="327"/>
      <c r="BE309" t="s">
        <v>99</v>
      </c>
      <c r="BF309" s="48">
        <v>0</v>
      </c>
      <c r="BG309" s="48">
        <v>4.9936974789915967</v>
      </c>
      <c r="BH309" s="511"/>
      <c r="BI309" s="48"/>
      <c r="BJ309" s="372"/>
      <c r="BK309" s="63"/>
      <c r="BL309" s="81">
        <f t="shared" si="129"/>
        <v>26</v>
      </c>
      <c r="BM309" s="30">
        <f t="shared" si="130"/>
        <v>26</v>
      </c>
      <c r="BN309" s="230"/>
      <c r="BO309" s="193">
        <f t="shared" si="131"/>
        <v>337.64754363283771</v>
      </c>
      <c r="BP309" s="193">
        <v>286.02458186843563</v>
      </c>
      <c r="BQ309" s="193"/>
      <c r="BR309" s="30"/>
      <c r="BS309" s="33">
        <f t="shared" si="132"/>
        <v>308.64754363283771</v>
      </c>
      <c r="BT309" s="226" t="e">
        <f t="shared" si="133"/>
        <v>#REF!</v>
      </c>
      <c r="BV309" s="365"/>
    </row>
    <row r="310" spans="1:95" s="47" customFormat="1" ht="94.5" customHeight="1">
      <c r="A310" s="513">
        <f t="shared" si="134"/>
        <v>5</v>
      </c>
      <c r="B310" s="65" t="s">
        <v>618</v>
      </c>
      <c r="C310" s="60" t="s">
        <v>71</v>
      </c>
      <c r="D310" s="381" t="s">
        <v>641</v>
      </c>
      <c r="E310" s="378" t="s">
        <v>585</v>
      </c>
      <c r="F310" s="382">
        <v>44711</v>
      </c>
      <c r="G310" s="378" t="s">
        <v>667</v>
      </c>
      <c r="H310" s="65" t="s">
        <v>183</v>
      </c>
      <c r="I310" s="521">
        <v>1</v>
      </c>
      <c r="J310" s="90">
        <v>200</v>
      </c>
      <c r="K310" s="241">
        <v>0</v>
      </c>
      <c r="L310" s="403">
        <v>0</v>
      </c>
      <c r="M310" s="396">
        <v>24</v>
      </c>
      <c r="N310" s="396">
        <v>2</v>
      </c>
      <c r="O310" s="396">
        <v>40</v>
      </c>
      <c r="P310" s="396">
        <v>22</v>
      </c>
      <c r="Q310" s="264"/>
      <c r="R310" s="264"/>
      <c r="S310" s="404">
        <v>57.692307692307693</v>
      </c>
      <c r="T310" s="404">
        <v>42.307692307692307</v>
      </c>
      <c r="U310" s="265">
        <v>0</v>
      </c>
      <c r="V310" s="265">
        <v>0</v>
      </c>
      <c r="W310" s="266">
        <v>26.5</v>
      </c>
      <c r="X310" s="405">
        <v>10</v>
      </c>
      <c r="Y310" s="406">
        <v>2</v>
      </c>
      <c r="Z310" s="272">
        <v>7</v>
      </c>
      <c r="AA310" s="272">
        <v>33.348076923076917</v>
      </c>
      <c r="AB310" s="272"/>
      <c r="AC310" s="267">
        <v>0</v>
      </c>
      <c r="AD310" s="267">
        <v>5</v>
      </c>
      <c r="AE310" s="266">
        <v>383.84807692307692</v>
      </c>
      <c r="AF310" s="407">
        <v>0</v>
      </c>
      <c r="AG310" s="408">
        <v>5.8181818181818183</v>
      </c>
      <c r="AH310" s="409">
        <v>0</v>
      </c>
      <c r="AI310" s="462">
        <v>176.61538461538458</v>
      </c>
      <c r="AJ310" s="410">
        <v>201.41451048951052</v>
      </c>
      <c r="AK310" s="268"/>
      <c r="AL310" s="290">
        <v>0</v>
      </c>
      <c r="AM310" s="463">
        <v>0</v>
      </c>
      <c r="AN310" s="463">
        <v>2</v>
      </c>
      <c r="AO310" s="463">
        <v>0</v>
      </c>
      <c r="AP310" s="369" t="s">
        <v>618</v>
      </c>
      <c r="AQ310" s="248">
        <v>201</v>
      </c>
      <c r="AR310" s="370">
        <v>1700</v>
      </c>
      <c r="AS310" s="317">
        <v>2</v>
      </c>
      <c r="AT310" s="317">
        <v>0</v>
      </c>
      <c r="AU310" s="317">
        <v>0</v>
      </c>
      <c r="AV310" s="317">
        <v>0</v>
      </c>
      <c r="AW310" s="317">
        <v>0</v>
      </c>
      <c r="AX310" s="317">
        <v>1</v>
      </c>
      <c r="AY310" s="317">
        <v>1</v>
      </c>
      <c r="AZ310" s="317">
        <v>1</v>
      </c>
      <c r="BA310" s="317">
        <v>2</v>
      </c>
      <c r="BB310" s="46" t="s">
        <v>1050</v>
      </c>
      <c r="BC310" s="30">
        <v>33.348076923076917</v>
      </c>
      <c r="BD310" s="327"/>
      <c r="BE310" t="s">
        <v>99</v>
      </c>
      <c r="BF310" s="48">
        <v>0</v>
      </c>
      <c r="BG310" s="48">
        <v>0</v>
      </c>
      <c r="BH310" s="511"/>
      <c r="BI310" s="48"/>
      <c r="BJ310" s="372"/>
      <c r="BK310" s="63"/>
      <c r="BL310" s="81">
        <f t="shared" si="129"/>
        <v>26</v>
      </c>
      <c r="BM310" s="46">
        <f t="shared" si="130"/>
        <v>26</v>
      </c>
      <c r="BN310" s="252"/>
      <c r="BO310" s="193">
        <f t="shared" si="131"/>
        <v>383.84807692307692</v>
      </c>
      <c r="BP310" s="193">
        <v>299.66711113424475</v>
      </c>
      <c r="BQ310" s="193"/>
      <c r="BR310" s="30"/>
      <c r="BS310" s="33">
        <f t="shared" si="132"/>
        <v>317</v>
      </c>
      <c r="BT310" s="226" t="e">
        <f t="shared" si="133"/>
        <v>#REF!</v>
      </c>
      <c r="BU310" s="62"/>
      <c r="BV310" s="367"/>
      <c r="BW310" s="62"/>
      <c r="BX310" s="62"/>
      <c r="BY310" s="62"/>
      <c r="BZ310" s="62"/>
      <c r="CA310" s="62"/>
      <c r="CB310" s="62"/>
      <c r="CC310" s="62"/>
      <c r="CD310" s="62"/>
      <c r="CE310" s="62"/>
      <c r="CF310" s="62"/>
      <c r="CG310" s="62"/>
      <c r="CH310" s="62"/>
      <c r="CI310" s="62"/>
      <c r="CJ310" s="62"/>
      <c r="CK310" s="62"/>
      <c r="CL310" s="62"/>
      <c r="CM310" s="62"/>
      <c r="CN310" s="62"/>
      <c r="CO310" s="62"/>
      <c r="CP310" s="62"/>
      <c r="CQ310" s="62"/>
    </row>
    <row r="311" spans="1:95" s="47" customFormat="1" ht="94.5" customHeight="1">
      <c r="A311" s="513">
        <f t="shared" si="134"/>
        <v>6</v>
      </c>
      <c r="B311" s="65" t="s">
        <v>602</v>
      </c>
      <c r="C311" s="60" t="s">
        <v>71</v>
      </c>
      <c r="D311" s="381" t="s">
        <v>632</v>
      </c>
      <c r="E311" s="378" t="s">
        <v>585</v>
      </c>
      <c r="F311" s="382">
        <v>44705</v>
      </c>
      <c r="G311" s="378" t="s">
        <v>667</v>
      </c>
      <c r="H311" s="65" t="s">
        <v>183</v>
      </c>
      <c r="I311" s="521"/>
      <c r="J311" s="90">
        <v>200</v>
      </c>
      <c r="K311" s="241">
        <v>0</v>
      </c>
      <c r="L311" s="403">
        <v>0</v>
      </c>
      <c r="M311" s="396">
        <v>23</v>
      </c>
      <c r="N311" s="396">
        <v>3</v>
      </c>
      <c r="O311" s="396">
        <v>40</v>
      </c>
      <c r="P311" s="396">
        <v>22</v>
      </c>
      <c r="Q311" s="264"/>
      <c r="R311" s="264"/>
      <c r="S311" s="404">
        <v>57.692307692307693</v>
      </c>
      <c r="T311" s="404">
        <v>42.307692307692307</v>
      </c>
      <c r="U311" s="265">
        <v>0</v>
      </c>
      <c r="V311" s="265">
        <v>0</v>
      </c>
      <c r="W311" s="266">
        <v>26.5</v>
      </c>
      <c r="X311" s="405">
        <v>10</v>
      </c>
      <c r="Y311" s="406">
        <v>2</v>
      </c>
      <c r="Z311" s="272">
        <v>7</v>
      </c>
      <c r="AA311" s="272">
        <v>33.017307692307696</v>
      </c>
      <c r="AB311" s="272"/>
      <c r="AC311" s="267">
        <v>0</v>
      </c>
      <c r="AD311" s="267">
        <v>0</v>
      </c>
      <c r="AE311" s="266">
        <v>378.51730769230772</v>
      </c>
      <c r="AF311" s="407">
        <v>0</v>
      </c>
      <c r="AG311" s="408">
        <v>5.8181818181818183</v>
      </c>
      <c r="AH311" s="409">
        <v>0</v>
      </c>
      <c r="AI311" s="462">
        <v>176.61538461538458</v>
      </c>
      <c r="AJ311" s="410">
        <v>196.08374125874133</v>
      </c>
      <c r="AK311" s="268"/>
      <c r="AL311" s="290">
        <v>1</v>
      </c>
      <c r="AM311" s="463">
        <v>0</v>
      </c>
      <c r="AN311" s="463">
        <v>2</v>
      </c>
      <c r="AO311" s="463">
        <v>0</v>
      </c>
      <c r="AP311" s="369" t="s">
        <v>602</v>
      </c>
      <c r="AQ311" s="248">
        <v>196</v>
      </c>
      <c r="AR311" s="370">
        <v>300</v>
      </c>
      <c r="AS311" s="317">
        <v>1</v>
      </c>
      <c r="AT311" s="317">
        <v>1</v>
      </c>
      <c r="AU311" s="317">
        <v>2</v>
      </c>
      <c r="AV311" s="317">
        <v>0</v>
      </c>
      <c r="AW311" s="317">
        <v>1</v>
      </c>
      <c r="AX311" s="317">
        <v>1</v>
      </c>
      <c r="AY311" s="317">
        <v>0</v>
      </c>
      <c r="AZ311" s="317">
        <v>0</v>
      </c>
      <c r="BA311" s="317">
        <v>3</v>
      </c>
      <c r="BB311" s="46" t="s">
        <v>1051</v>
      </c>
      <c r="BC311" s="30">
        <v>33.017307692307696</v>
      </c>
      <c r="BD311" s="327"/>
      <c r="BE311" t="s">
        <v>99</v>
      </c>
      <c r="BF311" s="48">
        <v>0</v>
      </c>
      <c r="BG311" s="48">
        <v>0</v>
      </c>
      <c r="BH311" s="511"/>
      <c r="BI311" s="48"/>
      <c r="BJ311" s="372"/>
      <c r="BK311" s="63"/>
      <c r="BL311" s="81">
        <f t="shared" ref="BL311:BL314" si="135">M311+AL311+AM311+AN311</f>
        <v>26</v>
      </c>
      <c r="BM311" s="46">
        <f t="shared" ref="BM311:BM314" si="136">BL311+AO311</f>
        <v>26</v>
      </c>
      <c r="BN311" s="252"/>
      <c r="BO311" s="193">
        <f t="shared" ref="BO311:BO314" si="137">AJ311+AI311+AG311+AH311</f>
        <v>378.51730769230772</v>
      </c>
      <c r="BP311" s="193">
        <v>291.73410321285655</v>
      </c>
      <c r="BQ311" s="193"/>
      <c r="BR311" s="30"/>
      <c r="BS311" s="33">
        <f t="shared" ref="BS311:BS314" si="138">BO311-W311-Z311-AA311</f>
        <v>312</v>
      </c>
      <c r="BT311" s="226" t="e">
        <f t="shared" ref="BT311:BT314" si="139">INT(YEARFRAC(F311,$BU$11))</f>
        <v>#REF!</v>
      </c>
      <c r="BU311" s="62"/>
      <c r="BV311" s="367"/>
      <c r="BW311" s="62"/>
      <c r="BX311" s="62"/>
      <c r="BY311" s="62"/>
      <c r="BZ311" s="62"/>
      <c r="CA311" s="62"/>
      <c r="CB311" s="62"/>
      <c r="CC311" s="62"/>
      <c r="CD311" s="62"/>
      <c r="CE311" s="62"/>
      <c r="CF311" s="62"/>
      <c r="CG311" s="62"/>
      <c r="CH311" s="62"/>
      <c r="CI311" s="62"/>
      <c r="CJ311" s="62"/>
      <c r="CK311" s="62"/>
      <c r="CL311" s="62"/>
      <c r="CM311" s="62"/>
      <c r="CN311" s="62"/>
      <c r="CO311" s="62"/>
      <c r="CP311" s="62"/>
      <c r="CQ311" s="62"/>
    </row>
    <row r="312" spans="1:95" s="47" customFormat="1" ht="94.5" customHeight="1">
      <c r="A312" s="513">
        <f t="shared" si="134"/>
        <v>7</v>
      </c>
      <c r="B312" s="491" t="s">
        <v>791</v>
      </c>
      <c r="C312" s="494" t="s">
        <v>71</v>
      </c>
      <c r="D312" s="495" t="s">
        <v>794</v>
      </c>
      <c r="E312" s="492" t="s">
        <v>585</v>
      </c>
      <c r="F312" s="493">
        <v>45036</v>
      </c>
      <c r="G312" s="492" t="s">
        <v>667</v>
      </c>
      <c r="H312" s="491" t="s">
        <v>183</v>
      </c>
      <c r="I312" s="521">
        <v>1</v>
      </c>
      <c r="J312" s="90">
        <v>200</v>
      </c>
      <c r="K312" s="241">
        <v>0</v>
      </c>
      <c r="L312" s="403">
        <v>0</v>
      </c>
      <c r="M312" s="396">
        <v>7.5</v>
      </c>
      <c r="N312" s="396">
        <v>18.5</v>
      </c>
      <c r="O312" s="396">
        <v>4</v>
      </c>
      <c r="P312" s="396">
        <v>0</v>
      </c>
      <c r="Q312" s="264"/>
      <c r="R312" s="264"/>
      <c r="S312" s="404">
        <v>5.7692307692307692</v>
      </c>
      <c r="T312" s="404">
        <v>0</v>
      </c>
      <c r="U312" s="265">
        <v>0</v>
      </c>
      <c r="V312" s="265">
        <v>0</v>
      </c>
      <c r="W312" s="266">
        <v>1</v>
      </c>
      <c r="X312" s="405">
        <v>10</v>
      </c>
      <c r="Y312" s="406">
        <v>0</v>
      </c>
      <c r="Z312" s="272">
        <v>7</v>
      </c>
      <c r="AA312" s="272">
        <v>0</v>
      </c>
      <c r="AB312" s="272"/>
      <c r="AC312" s="267">
        <v>0</v>
      </c>
      <c r="AD312" s="267">
        <v>5</v>
      </c>
      <c r="AE312" s="266">
        <v>228.76923076923077</v>
      </c>
      <c r="AF312" s="407">
        <v>0</v>
      </c>
      <c r="AG312" s="408">
        <v>4.4153846153846157</v>
      </c>
      <c r="AH312" s="409">
        <v>0</v>
      </c>
      <c r="AI312" s="462">
        <v>100</v>
      </c>
      <c r="AJ312" s="410">
        <v>124.35384615384616</v>
      </c>
      <c r="AK312" s="268"/>
      <c r="AL312" s="290">
        <v>16.5</v>
      </c>
      <c r="AM312" s="463">
        <v>0</v>
      </c>
      <c r="AN312" s="463">
        <v>2</v>
      </c>
      <c r="AO312" s="463">
        <v>0</v>
      </c>
      <c r="AP312" s="369" t="s">
        <v>791</v>
      </c>
      <c r="AQ312" s="248">
        <v>124</v>
      </c>
      <c r="AR312" s="370">
        <v>1500</v>
      </c>
      <c r="AS312" s="317">
        <v>1</v>
      </c>
      <c r="AT312" s="317">
        <v>0</v>
      </c>
      <c r="AU312" s="317">
        <v>1</v>
      </c>
      <c r="AV312" s="317">
        <v>0</v>
      </c>
      <c r="AW312" s="317">
        <v>0</v>
      </c>
      <c r="AX312" s="317">
        <v>4</v>
      </c>
      <c r="AY312" s="317">
        <v>1</v>
      </c>
      <c r="AZ312" s="317">
        <v>1</v>
      </c>
      <c r="BA312" s="317">
        <v>0</v>
      </c>
      <c r="BB312" s="46" t="s">
        <v>1052</v>
      </c>
      <c r="BC312" s="30">
        <v>0</v>
      </c>
      <c r="BD312" s="327"/>
      <c r="BE312" t="s">
        <v>99</v>
      </c>
      <c r="BF312" s="48">
        <v>0</v>
      </c>
      <c r="BG312" s="48">
        <v>0</v>
      </c>
      <c r="BH312" s="511"/>
      <c r="BI312" s="48"/>
      <c r="BJ312" s="372"/>
      <c r="BK312" s="63"/>
      <c r="BL312" s="81">
        <f t="shared" si="135"/>
        <v>26</v>
      </c>
      <c r="BM312" s="46">
        <f t="shared" si="136"/>
        <v>26</v>
      </c>
      <c r="BN312" s="252"/>
      <c r="BO312" s="193">
        <f t="shared" si="137"/>
        <v>228.7692307692308</v>
      </c>
      <c r="BP312" s="193">
        <v>259.8784692945473</v>
      </c>
      <c r="BQ312" s="193"/>
      <c r="BR312" s="30"/>
      <c r="BS312" s="33">
        <f t="shared" si="138"/>
        <v>220.7692307692308</v>
      </c>
      <c r="BT312" s="226" t="e">
        <f t="shared" si="139"/>
        <v>#REF!</v>
      </c>
      <c r="BU312" s="62"/>
      <c r="BV312" s="367"/>
      <c r="BW312" s="62"/>
      <c r="BX312" s="62"/>
      <c r="BY312" s="62"/>
      <c r="BZ312" s="62"/>
      <c r="CA312" s="62"/>
      <c r="CB312" s="62"/>
      <c r="CC312" s="62"/>
      <c r="CD312" s="62"/>
      <c r="CE312" s="62"/>
      <c r="CF312" s="62"/>
      <c r="CG312" s="62"/>
      <c r="CH312" s="62"/>
      <c r="CI312" s="62"/>
      <c r="CJ312" s="62"/>
      <c r="CK312" s="62"/>
      <c r="CL312" s="62"/>
      <c r="CM312" s="62"/>
      <c r="CN312" s="62"/>
      <c r="CO312" s="62"/>
      <c r="CP312" s="62"/>
      <c r="CQ312" s="62"/>
    </row>
    <row r="313" spans="1:95" s="47" customFormat="1" ht="94.5" customHeight="1">
      <c r="A313" s="513">
        <f t="shared" si="134"/>
        <v>8</v>
      </c>
      <c r="B313" s="491" t="s">
        <v>792</v>
      </c>
      <c r="C313" s="494" t="s">
        <v>71</v>
      </c>
      <c r="D313" s="495" t="s">
        <v>371</v>
      </c>
      <c r="E313" s="492" t="s">
        <v>585</v>
      </c>
      <c r="F313" s="493">
        <v>45036</v>
      </c>
      <c r="G313" s="492" t="s">
        <v>667</v>
      </c>
      <c r="H313" s="491" t="s">
        <v>183</v>
      </c>
      <c r="I313" s="521"/>
      <c r="J313" s="90">
        <v>200</v>
      </c>
      <c r="K313" s="241">
        <v>0</v>
      </c>
      <c r="L313" s="403">
        <v>9.5901639344262293</v>
      </c>
      <c r="M313" s="396">
        <v>23</v>
      </c>
      <c r="N313" s="396">
        <v>3</v>
      </c>
      <c r="O313" s="396">
        <v>32</v>
      </c>
      <c r="P313" s="396">
        <v>18</v>
      </c>
      <c r="Q313" s="264"/>
      <c r="R313" s="264"/>
      <c r="S313" s="404">
        <v>46.153846153846153</v>
      </c>
      <c r="T313" s="404">
        <v>34.615384615384613</v>
      </c>
      <c r="U313" s="265">
        <v>0</v>
      </c>
      <c r="V313" s="265">
        <v>0</v>
      </c>
      <c r="W313" s="266">
        <v>21.5</v>
      </c>
      <c r="X313" s="405">
        <v>10</v>
      </c>
      <c r="Y313" s="406">
        <v>0</v>
      </c>
      <c r="Z313" s="272">
        <v>7</v>
      </c>
      <c r="AA313" s="272">
        <v>0</v>
      </c>
      <c r="AB313" s="272"/>
      <c r="AC313" s="267">
        <v>0</v>
      </c>
      <c r="AD313" s="267">
        <v>0</v>
      </c>
      <c r="AE313" s="266">
        <v>328.85939470365702</v>
      </c>
      <c r="AF313" s="407">
        <v>0</v>
      </c>
      <c r="AG313" s="408">
        <v>5.8181818181818183</v>
      </c>
      <c r="AH313" s="409">
        <v>0</v>
      </c>
      <c r="AI313" s="462">
        <v>169.84615384615381</v>
      </c>
      <c r="AJ313" s="410">
        <v>153.19505903932139</v>
      </c>
      <c r="AK313" s="268"/>
      <c r="AL313" s="290">
        <v>1</v>
      </c>
      <c r="AM313" s="463">
        <v>0</v>
      </c>
      <c r="AN313" s="463">
        <v>2</v>
      </c>
      <c r="AO313" s="463">
        <v>0</v>
      </c>
      <c r="AP313" s="369" t="s">
        <v>792</v>
      </c>
      <c r="AQ313" s="248">
        <v>153</v>
      </c>
      <c r="AR313" s="370">
        <v>800</v>
      </c>
      <c r="AS313" s="317">
        <v>1</v>
      </c>
      <c r="AT313" s="317">
        <v>1</v>
      </c>
      <c r="AU313" s="317">
        <v>0</v>
      </c>
      <c r="AV313" s="317">
        <v>0</v>
      </c>
      <c r="AW313" s="317">
        <v>0</v>
      </c>
      <c r="AX313" s="317">
        <v>3</v>
      </c>
      <c r="AY313" s="317">
        <v>0</v>
      </c>
      <c r="AZ313" s="317">
        <v>1</v>
      </c>
      <c r="BA313" s="317">
        <v>3</v>
      </c>
      <c r="BB313" s="46" t="s">
        <v>1053</v>
      </c>
      <c r="BC313" s="30">
        <v>0</v>
      </c>
      <c r="BD313" s="327"/>
      <c r="BE313" t="s">
        <v>99</v>
      </c>
      <c r="BF313" s="48">
        <v>0</v>
      </c>
      <c r="BG313" s="48">
        <v>9.5901639344262293</v>
      </c>
      <c r="BH313" s="511"/>
      <c r="BI313" s="48"/>
      <c r="BJ313" s="372"/>
      <c r="BK313" s="63"/>
      <c r="BL313" s="81">
        <f t="shared" si="135"/>
        <v>26</v>
      </c>
      <c r="BM313" s="46">
        <f t="shared" si="136"/>
        <v>26</v>
      </c>
      <c r="BN313" s="252"/>
      <c r="BO313" s="193">
        <f t="shared" si="137"/>
        <v>328.85939470365702</v>
      </c>
      <c r="BP313" s="193">
        <v>291.51019968629424</v>
      </c>
      <c r="BQ313" s="193"/>
      <c r="BR313" s="30"/>
      <c r="BS313" s="33">
        <f t="shared" si="138"/>
        <v>300.35939470365702</v>
      </c>
      <c r="BT313" s="226" t="e">
        <f t="shared" si="139"/>
        <v>#REF!</v>
      </c>
      <c r="BU313" s="62"/>
      <c r="BV313" s="367"/>
      <c r="BW313" s="62"/>
      <c r="BX313" s="62"/>
      <c r="BY313" s="62"/>
      <c r="BZ313" s="62"/>
      <c r="CA313" s="62"/>
      <c r="CB313" s="62"/>
      <c r="CC313" s="62"/>
      <c r="CD313" s="62"/>
      <c r="CE313" s="62"/>
      <c r="CF313" s="62"/>
      <c r="CG313" s="62"/>
      <c r="CH313" s="62"/>
      <c r="CI313" s="62"/>
      <c r="CJ313" s="62"/>
      <c r="CK313" s="62"/>
      <c r="CL313" s="62"/>
      <c r="CM313" s="62"/>
      <c r="CN313" s="62"/>
      <c r="CO313" s="62"/>
      <c r="CP313" s="62"/>
      <c r="CQ313" s="62"/>
    </row>
    <row r="314" spans="1:95" s="47" customFormat="1" ht="94.5" customHeight="1">
      <c r="A314" s="513">
        <f t="shared" si="134"/>
        <v>9</v>
      </c>
      <c r="B314" s="491" t="s">
        <v>793</v>
      </c>
      <c r="C314" s="494" t="s">
        <v>71</v>
      </c>
      <c r="D314" s="495" t="s">
        <v>307</v>
      </c>
      <c r="E314" s="492" t="s">
        <v>585</v>
      </c>
      <c r="F314" s="493">
        <v>45042</v>
      </c>
      <c r="G314" s="492" t="s">
        <v>667</v>
      </c>
      <c r="H314" s="491" t="s">
        <v>183</v>
      </c>
      <c r="I314" s="521"/>
      <c r="J314" s="90">
        <v>200</v>
      </c>
      <c r="K314" s="241">
        <v>0</v>
      </c>
      <c r="L314" s="403">
        <v>34.870158102766801</v>
      </c>
      <c r="M314" s="396">
        <v>21</v>
      </c>
      <c r="N314" s="396">
        <v>5</v>
      </c>
      <c r="O314" s="396">
        <v>32</v>
      </c>
      <c r="P314" s="396">
        <v>14</v>
      </c>
      <c r="Q314" s="264"/>
      <c r="R314" s="264"/>
      <c r="S314" s="404">
        <v>46.153846153846153</v>
      </c>
      <c r="T314" s="404">
        <v>26.923076923076923</v>
      </c>
      <c r="U314" s="265">
        <v>0</v>
      </c>
      <c r="V314" s="265">
        <v>0</v>
      </c>
      <c r="W314" s="266">
        <v>18.5</v>
      </c>
      <c r="X314" s="405">
        <v>4</v>
      </c>
      <c r="Y314" s="406">
        <v>0</v>
      </c>
      <c r="Z314" s="272">
        <v>7</v>
      </c>
      <c r="AA314" s="272">
        <v>0</v>
      </c>
      <c r="AB314" s="272"/>
      <c r="AC314" s="267">
        <v>0</v>
      </c>
      <c r="AD314" s="267">
        <v>0</v>
      </c>
      <c r="AE314" s="266">
        <v>337.44708117968992</v>
      </c>
      <c r="AF314" s="407">
        <v>15.384615384615385</v>
      </c>
      <c r="AG314" s="408">
        <v>5.8181818181818183</v>
      </c>
      <c r="AH314" s="409">
        <v>0</v>
      </c>
      <c r="AI314" s="462">
        <v>162.53846153846155</v>
      </c>
      <c r="AJ314" s="410">
        <v>153.7058224384312</v>
      </c>
      <c r="AK314" s="268"/>
      <c r="AL314" s="290">
        <v>1</v>
      </c>
      <c r="AM314" s="463">
        <v>0</v>
      </c>
      <c r="AN314" s="463">
        <v>2</v>
      </c>
      <c r="AO314" s="463">
        <v>2</v>
      </c>
      <c r="AP314" s="369" t="s">
        <v>793</v>
      </c>
      <c r="AQ314" s="248">
        <v>153</v>
      </c>
      <c r="AR314" s="370">
        <v>2900</v>
      </c>
      <c r="AS314" s="317">
        <v>1</v>
      </c>
      <c r="AT314" s="317">
        <v>1</v>
      </c>
      <c r="AU314" s="317">
        <v>0</v>
      </c>
      <c r="AV314" s="317">
        <v>0</v>
      </c>
      <c r="AW314" s="317">
        <v>0</v>
      </c>
      <c r="AX314" s="317">
        <v>3</v>
      </c>
      <c r="AY314" s="317">
        <v>2</v>
      </c>
      <c r="AZ314" s="317">
        <v>1</v>
      </c>
      <c r="BA314" s="317">
        <v>4</v>
      </c>
      <c r="BB314" s="46" t="s">
        <v>1054</v>
      </c>
      <c r="BC314" s="30">
        <v>0</v>
      </c>
      <c r="BD314" s="327"/>
      <c r="BE314" t="s">
        <v>99</v>
      </c>
      <c r="BF314" s="48">
        <v>0</v>
      </c>
      <c r="BG314" s="48">
        <v>34.870158102766801</v>
      </c>
      <c r="BH314" s="511"/>
      <c r="BI314" s="48"/>
      <c r="BJ314" s="372"/>
      <c r="BK314" s="63"/>
      <c r="BL314" s="81">
        <f t="shared" si="135"/>
        <v>24</v>
      </c>
      <c r="BM314" s="46">
        <f t="shared" si="136"/>
        <v>26</v>
      </c>
      <c r="BN314" s="252"/>
      <c r="BO314" s="193">
        <f t="shared" si="137"/>
        <v>322.06246579507456</v>
      </c>
      <c r="BP314" s="193">
        <v>295.22941312552007</v>
      </c>
      <c r="BQ314" s="193"/>
      <c r="BR314" s="30"/>
      <c r="BS314" s="33">
        <f t="shared" si="138"/>
        <v>296.56246579507456</v>
      </c>
      <c r="BT314" s="226" t="e">
        <f t="shared" si="139"/>
        <v>#REF!</v>
      </c>
      <c r="BU314" s="62"/>
      <c r="BV314" s="367"/>
      <c r="BW314" s="62"/>
      <c r="BX314" s="62"/>
      <c r="BY314" s="62"/>
      <c r="BZ314" s="62"/>
      <c r="CA314" s="62"/>
      <c r="CB314" s="62"/>
      <c r="CC314" s="62"/>
      <c r="CD314" s="62"/>
      <c r="CE314" s="62"/>
      <c r="CF314" s="62"/>
      <c r="CG314" s="62"/>
      <c r="CH314" s="62"/>
      <c r="CI314" s="62"/>
      <c r="CJ314" s="62"/>
      <c r="CK314" s="62"/>
      <c r="CL314" s="62"/>
      <c r="CM314" s="62"/>
      <c r="CN314" s="62"/>
      <c r="CO314" s="62"/>
      <c r="CP314" s="62"/>
      <c r="CQ314" s="62"/>
    </row>
    <row r="315" spans="1:95" s="47" customFormat="1" ht="94.5" customHeight="1">
      <c r="A315" s="513">
        <f t="shared" si="134"/>
        <v>10</v>
      </c>
      <c r="B315" s="491" t="s">
        <v>858</v>
      </c>
      <c r="C315" s="494" t="s">
        <v>71</v>
      </c>
      <c r="D315" s="495" t="s">
        <v>865</v>
      </c>
      <c r="E315" s="492" t="s">
        <v>585</v>
      </c>
      <c r="F315" s="493">
        <v>45196</v>
      </c>
      <c r="G315" s="492" t="s">
        <v>667</v>
      </c>
      <c r="H315" s="491" t="s">
        <v>183</v>
      </c>
      <c r="I315" s="521"/>
      <c r="J315" s="90">
        <v>200</v>
      </c>
      <c r="K315" s="241">
        <v>0</v>
      </c>
      <c r="L315" s="403">
        <v>0</v>
      </c>
      <c r="M315" s="396">
        <v>24</v>
      </c>
      <c r="N315" s="396">
        <v>2</v>
      </c>
      <c r="O315" s="396">
        <v>36</v>
      </c>
      <c r="P315" s="396">
        <v>10</v>
      </c>
      <c r="Q315" s="264"/>
      <c r="R315" s="264"/>
      <c r="S315" s="404">
        <v>51.92307692307692</v>
      </c>
      <c r="T315" s="404">
        <v>19.23076923076923</v>
      </c>
      <c r="U315" s="265">
        <v>0</v>
      </c>
      <c r="V315" s="265">
        <v>0</v>
      </c>
      <c r="W315" s="266">
        <v>16.5</v>
      </c>
      <c r="X315" s="405">
        <v>10</v>
      </c>
      <c r="Y315" s="406">
        <v>0</v>
      </c>
      <c r="Z315" s="272">
        <v>7</v>
      </c>
      <c r="AA315" s="272">
        <v>32.665384615384617</v>
      </c>
      <c r="AB315" s="272"/>
      <c r="AC315" s="267">
        <v>0</v>
      </c>
      <c r="AD315" s="267">
        <v>0</v>
      </c>
      <c r="AE315" s="266">
        <v>337.31923076923073</v>
      </c>
      <c r="AF315" s="407">
        <v>0</v>
      </c>
      <c r="AG315" s="408">
        <v>5.6230769230769226</v>
      </c>
      <c r="AH315" s="409">
        <v>0</v>
      </c>
      <c r="AI315" s="462">
        <v>151.84615384615384</v>
      </c>
      <c r="AJ315" s="410">
        <v>179.84999999999997</v>
      </c>
      <c r="AK315" s="268"/>
      <c r="AL315" s="290">
        <v>0</v>
      </c>
      <c r="AM315" s="463">
        <v>0</v>
      </c>
      <c r="AN315" s="463">
        <v>2</v>
      </c>
      <c r="AO315" s="463">
        <v>0</v>
      </c>
      <c r="AP315" s="369" t="s">
        <v>858</v>
      </c>
      <c r="AQ315" s="248">
        <v>179</v>
      </c>
      <c r="AR315" s="370">
        <v>3500</v>
      </c>
      <c r="AS315" s="317">
        <v>1</v>
      </c>
      <c r="AT315" s="317">
        <v>1</v>
      </c>
      <c r="AU315" s="317">
        <v>1</v>
      </c>
      <c r="AV315" s="317">
        <v>0</v>
      </c>
      <c r="AW315" s="317">
        <v>1</v>
      </c>
      <c r="AX315" s="317">
        <v>4</v>
      </c>
      <c r="AY315" s="317">
        <v>3</v>
      </c>
      <c r="AZ315" s="317">
        <v>1</v>
      </c>
      <c r="BA315" s="317">
        <v>0</v>
      </c>
      <c r="BB315" s="46" t="s">
        <v>1055</v>
      </c>
      <c r="BC315" s="30">
        <v>32.665384615384617</v>
      </c>
      <c r="BD315" s="327"/>
      <c r="BE315" t="s">
        <v>99</v>
      </c>
      <c r="BF315" s="48">
        <v>0</v>
      </c>
      <c r="BG315" s="48">
        <v>0</v>
      </c>
      <c r="BH315" s="511"/>
      <c r="BI315" s="48"/>
      <c r="BJ315" s="372"/>
      <c r="BK315" s="63"/>
      <c r="BL315" s="81">
        <f t="shared" si="129"/>
        <v>26</v>
      </c>
      <c r="BM315" s="46">
        <f t="shared" si="130"/>
        <v>26</v>
      </c>
      <c r="BN315" s="252"/>
      <c r="BO315" s="193">
        <f t="shared" si="131"/>
        <v>337.31923076923078</v>
      </c>
      <c r="BP315" s="193">
        <v>217.7692307692308</v>
      </c>
      <c r="BQ315" s="193"/>
      <c r="BR315" s="30"/>
      <c r="BS315" s="33">
        <f t="shared" si="132"/>
        <v>281.15384615384619</v>
      </c>
      <c r="BT315" s="226" t="e">
        <f t="shared" si="133"/>
        <v>#REF!</v>
      </c>
      <c r="BU315" s="62"/>
      <c r="BV315" s="367"/>
      <c r="BW315" s="62"/>
      <c r="BX315" s="62"/>
      <c r="BY315" s="62"/>
      <c r="BZ315" s="62"/>
      <c r="CA315" s="62"/>
      <c r="CB315" s="62"/>
      <c r="CC315" s="62"/>
      <c r="CD315" s="62"/>
      <c r="CE315" s="62"/>
      <c r="CF315" s="62"/>
      <c r="CG315" s="62"/>
      <c r="CH315" s="62"/>
      <c r="CI315" s="62"/>
      <c r="CJ315" s="62"/>
      <c r="CK315" s="62"/>
      <c r="CL315" s="62"/>
      <c r="CM315" s="62"/>
      <c r="CN315" s="62"/>
      <c r="CO315" s="62"/>
      <c r="CP315" s="62"/>
      <c r="CQ315" s="62"/>
    </row>
    <row r="316" spans="1:95" s="4" customFormat="1" ht="37.5" hidden="1" customHeight="1">
      <c r="A316" s="184"/>
      <c r="B316" s="185"/>
      <c r="C316" s="186"/>
      <c r="D316" s="186"/>
      <c r="E316" s="285"/>
      <c r="F316" s="287"/>
      <c r="G316" s="184"/>
      <c r="H316" s="92"/>
      <c r="I316" s="92"/>
      <c r="J316" s="152">
        <v>2000</v>
      </c>
      <c r="K316" s="152">
        <v>0</v>
      </c>
      <c r="L316" s="152">
        <v>68.737045056238998</v>
      </c>
      <c r="M316" s="152"/>
      <c r="N316" s="152"/>
      <c r="O316" s="152"/>
      <c r="P316" s="152"/>
      <c r="Q316" s="152"/>
      <c r="R316" s="152"/>
      <c r="S316" s="152">
        <v>470.19230769230762</v>
      </c>
      <c r="T316" s="152"/>
      <c r="U316" s="152">
        <v>0</v>
      </c>
      <c r="V316" s="152"/>
      <c r="W316" s="152">
        <v>177.5</v>
      </c>
      <c r="X316" s="152">
        <v>92</v>
      </c>
      <c r="Y316" s="152">
        <v>46</v>
      </c>
      <c r="Z316" s="152">
        <v>70</v>
      </c>
      <c r="AA316" s="152">
        <v>99.030769230769238</v>
      </c>
      <c r="AB316" s="152"/>
      <c r="AC316" s="152"/>
      <c r="AD316" s="152">
        <v>0</v>
      </c>
      <c r="AE316" s="152">
        <v>3279.613968133162</v>
      </c>
      <c r="AF316" s="152">
        <v>23.076923076923077</v>
      </c>
      <c r="AG316" s="152">
        <v>56.36398218912278</v>
      </c>
      <c r="AH316" s="152">
        <v>0</v>
      </c>
      <c r="AI316" s="152">
        <v>1573</v>
      </c>
      <c r="AJ316" s="152">
        <v>1627.1730628671166</v>
      </c>
      <c r="AK316" s="152"/>
      <c r="AL316" s="280"/>
      <c r="AM316" s="45"/>
      <c r="AN316" s="280"/>
      <c r="AO316" s="280"/>
      <c r="BB316" s="84"/>
      <c r="BF316" s="552"/>
      <c r="BJ316" s="372">
        <v>81.206237672583811</v>
      </c>
    </row>
    <row r="317" spans="1:95" s="13" customFormat="1" ht="33" hidden="1" customHeight="1">
      <c r="A317" s="154"/>
      <c r="B317" s="172"/>
      <c r="C317" s="172"/>
      <c r="D317" s="155"/>
      <c r="E317" s="172"/>
      <c r="F317" s="172"/>
      <c r="G317" s="172"/>
      <c r="H317" s="172"/>
      <c r="I317" s="172"/>
      <c r="J317" s="172"/>
      <c r="K317" s="172"/>
      <c r="L317" s="172"/>
      <c r="M317" s="172"/>
      <c r="N317" s="172"/>
      <c r="O317" s="172"/>
      <c r="P317" s="172"/>
      <c r="Q317" s="172"/>
      <c r="R317" s="172"/>
      <c r="S317" s="172"/>
      <c r="T317" s="172"/>
      <c r="U317" s="172"/>
      <c r="V317" s="172"/>
      <c r="W317" s="172"/>
      <c r="X317" s="172"/>
      <c r="Y317" s="172"/>
      <c r="Z317" s="172"/>
      <c r="AA317" s="172"/>
      <c r="AB317" s="172"/>
      <c r="AC317" s="172"/>
      <c r="AD317" s="172"/>
      <c r="AE317" s="172"/>
      <c r="AF317" s="172"/>
      <c r="AG317" s="172"/>
      <c r="AH317" s="172"/>
      <c r="AI317" s="172"/>
      <c r="AJ317" s="156">
        <v>1627.1730628671166</v>
      </c>
      <c r="AK317" s="156"/>
      <c r="AL317" s="280"/>
      <c r="AM317" s="45"/>
      <c r="AN317" s="280"/>
      <c r="AO317" s="280"/>
      <c r="AP317" s="49"/>
      <c r="AQ317" s="50"/>
      <c r="AR317" s="51"/>
      <c r="AS317" s="89"/>
      <c r="AT317" s="89"/>
      <c r="AU317" s="89"/>
      <c r="AV317" s="89"/>
      <c r="AW317" s="89"/>
      <c r="AX317" s="89"/>
      <c r="AY317" s="89"/>
      <c r="AZ317" s="89"/>
      <c r="BA317" s="62"/>
      <c r="BB317" s="30"/>
      <c r="BF317" s="555"/>
      <c r="BG317"/>
      <c r="BJ317" s="372">
        <v>18.697262628753013</v>
      </c>
    </row>
    <row r="318" spans="1:95" ht="49.5" hidden="1" customHeight="1">
      <c r="A318" s="374" t="str">
        <f>A2</f>
        <v>តារាងបើកប្រាក់ឈ្នួលប្រចាំខែ វិច្ឆិកា ឆ្នាំ ២០២៣(លើកទី2​)</v>
      </c>
      <c r="B318" s="174"/>
      <c r="C318" s="174"/>
      <c r="D318" s="157"/>
      <c r="E318" s="157"/>
      <c r="F318" s="170"/>
      <c r="G318" s="174"/>
      <c r="H318" s="174"/>
      <c r="I318" s="174"/>
      <c r="J318" s="174"/>
      <c r="K318" s="174"/>
      <c r="L318" s="174"/>
      <c r="M318" s="174"/>
      <c r="N318" s="174"/>
      <c r="O318" s="174"/>
      <c r="P318" s="174"/>
      <c r="Q318" s="174"/>
      <c r="R318" s="174"/>
      <c r="S318" s="174"/>
      <c r="T318" s="174"/>
      <c r="U318" s="174"/>
      <c r="V318" s="174"/>
      <c r="W318" s="174"/>
      <c r="X318" s="174"/>
      <c r="Y318" s="174"/>
      <c r="Z318" s="174"/>
      <c r="AA318" s="174"/>
      <c r="AB318" s="174"/>
      <c r="AC318" s="174"/>
      <c r="AD318" s="174"/>
      <c r="AE318" s="174"/>
      <c r="AF318" s="174"/>
      <c r="AG318" s="174"/>
      <c r="AH318" s="174"/>
      <c r="AI318" s="174"/>
      <c r="AJ318" s="174"/>
      <c r="AK318" s="174"/>
      <c r="AL318" s="273"/>
      <c r="AN318"/>
      <c r="AO318"/>
      <c r="AP318" s="49"/>
      <c r="AQ318" s="50"/>
      <c r="AR318" s="51"/>
      <c r="AS318" s="89"/>
      <c r="AT318" s="89"/>
      <c r="AU318" s="89"/>
      <c r="AV318" s="89"/>
      <c r="AW318" s="89"/>
      <c r="AX318" s="89"/>
      <c r="AY318" s="89"/>
      <c r="AZ318" s="89"/>
      <c r="BA318" s="89"/>
      <c r="BB318" s="46"/>
      <c r="BD318"/>
      <c r="BF318" s="48"/>
      <c r="BH318" s="1"/>
      <c r="BJ318" s="372">
        <v>22.139718975196914</v>
      </c>
      <c r="BO318"/>
      <c r="BQ318"/>
    </row>
    <row r="319" spans="1:95" s="4" customFormat="1" ht="28.5" hidden="1" customHeight="1">
      <c r="A319" s="375" t="str">
        <f>A3</f>
        <v>LIST OF SALARIES AND ALLOWANCES  (November/  2023)</v>
      </c>
      <c r="B319" s="96"/>
      <c r="C319" s="96"/>
      <c r="D319" s="97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214"/>
      <c r="AJ319" s="96"/>
      <c r="AK319" s="56"/>
      <c r="AL319" s="274"/>
      <c r="AM319" s="2"/>
      <c r="AN319" s="15"/>
      <c r="AO319" s="15"/>
      <c r="AP319" s="22"/>
      <c r="BD319" s="92"/>
      <c r="BF319" s="552"/>
      <c r="BJ319" s="372"/>
      <c r="BO319" s="15"/>
      <c r="BQ319" s="15"/>
    </row>
    <row r="320" spans="1:95" s="62" customFormat="1" ht="51.75" hidden="1" customHeight="1" thickBot="1">
      <c r="A320" s="355" t="str">
        <f>A4</f>
        <v xml:space="preserve">ក្រុមហ៊ុន Fairdon (Cambodia) Limited </v>
      </c>
      <c r="B320" s="99"/>
      <c r="C320" s="100"/>
      <c r="D320" s="101"/>
      <c r="E320" s="102"/>
      <c r="G320" s="283"/>
      <c r="I320" s="103"/>
      <c r="J320" s="104"/>
      <c r="K320" s="356"/>
      <c r="L320" s="104"/>
      <c r="M320" s="104"/>
      <c r="N320" s="195"/>
      <c r="O320" s="200"/>
      <c r="P320" s="200"/>
      <c r="Q320" s="195"/>
      <c r="R320" s="195"/>
      <c r="S320" s="195"/>
      <c r="T320" s="195"/>
      <c r="U320" s="195"/>
      <c r="V320" s="195"/>
      <c r="W320" s="275"/>
      <c r="X320" s="275"/>
      <c r="Y320" s="227"/>
      <c r="Z320" s="275"/>
      <c r="AA320" s="275"/>
      <c r="AB320" s="543"/>
      <c r="AC320" s="221"/>
      <c r="AE320" s="105"/>
      <c r="AF320" s="105"/>
      <c r="AG320" s="346"/>
      <c r="AH320" s="106"/>
      <c r="AI320" s="106"/>
      <c r="AJ320" s="107"/>
      <c r="AK320" s="106"/>
      <c r="AL320" s="106"/>
      <c r="AM320" s="45"/>
      <c r="AN320" s="190"/>
      <c r="AO320" s="190"/>
      <c r="AP320" s="218"/>
      <c r="BF320" s="551"/>
      <c r="BJ320" s="372"/>
      <c r="BO320" s="190"/>
      <c r="BQ320" s="199"/>
    </row>
    <row r="321" spans="1:74" ht="37.5" hidden="1" customHeight="1" thickBot="1">
      <c r="A321" s="348" t="s">
        <v>564</v>
      </c>
      <c r="B321" s="349" t="s">
        <v>565</v>
      </c>
      <c r="C321" s="353" t="s">
        <v>566</v>
      </c>
      <c r="D321" s="349" t="s">
        <v>567</v>
      </c>
      <c r="E321" s="350" t="s">
        <v>568</v>
      </c>
      <c r="F321" s="350" t="s">
        <v>569</v>
      </c>
      <c r="G321" s="350" t="s">
        <v>570</v>
      </c>
      <c r="H321" s="350" t="s">
        <v>154</v>
      </c>
      <c r="I321" s="351" t="s">
        <v>571</v>
      </c>
      <c r="J321" s="350" t="s">
        <v>563</v>
      </c>
      <c r="K321" s="352" t="s">
        <v>706</v>
      </c>
      <c r="L321" s="352" t="s">
        <v>575</v>
      </c>
      <c r="M321" s="363" t="s">
        <v>574</v>
      </c>
      <c r="N321" s="361"/>
      <c r="O321" s="361"/>
      <c r="P321" s="361"/>
      <c r="Q321" s="361"/>
      <c r="R321" s="361"/>
      <c r="S321" s="361"/>
      <c r="T321" s="361"/>
      <c r="U321" s="361"/>
      <c r="V321" s="361"/>
      <c r="W321" s="361"/>
      <c r="X321" s="361"/>
      <c r="Y321" s="361"/>
      <c r="Z321" s="361"/>
      <c r="AA321" s="361"/>
      <c r="AB321" s="361"/>
      <c r="AC321" s="361"/>
      <c r="AD321" s="361"/>
      <c r="AE321" s="362"/>
      <c r="AF321" s="85" t="s">
        <v>3</v>
      </c>
      <c r="AG321" s="67"/>
      <c r="AH321" s="67"/>
      <c r="AI321" s="67"/>
      <c r="AJ321" s="418" t="s">
        <v>727</v>
      </c>
      <c r="AK321" s="332" t="s">
        <v>572</v>
      </c>
      <c r="AL321" s="280"/>
      <c r="AM321" s="45"/>
      <c r="AN321" s="280"/>
      <c r="AO321" s="280"/>
      <c r="AP321"/>
      <c r="BB321" s="30"/>
      <c r="BD321"/>
      <c r="BF321" s="48"/>
      <c r="BJ321" s="372"/>
      <c r="BO321"/>
      <c r="BQ321"/>
    </row>
    <row r="322" spans="1:74" ht="30.6" hidden="1" customHeight="1">
      <c r="A322" s="74"/>
      <c r="B322" s="115"/>
      <c r="C322" s="354"/>
      <c r="D322" s="117"/>
      <c r="E322" s="276"/>
      <c r="F322" s="276"/>
      <c r="G322" s="118"/>
      <c r="H322" s="119"/>
      <c r="I322" s="343" t="s">
        <v>29</v>
      </c>
      <c r="J322" s="330"/>
      <c r="K322" s="176"/>
      <c r="L322" s="176"/>
      <c r="M322" s="437" t="s">
        <v>576</v>
      </c>
      <c r="N322" s="438"/>
      <c r="O322" s="432" t="s">
        <v>751</v>
      </c>
      <c r="P322" s="433"/>
      <c r="Q322" s="446"/>
      <c r="R322" s="488"/>
      <c r="S322" s="437" t="s">
        <v>577</v>
      </c>
      <c r="T322" s="440"/>
      <c r="U322" s="441"/>
      <c r="V322" s="441"/>
      <c r="W322" s="329" t="s">
        <v>578</v>
      </c>
      <c r="X322" s="329" t="s">
        <v>579</v>
      </c>
      <c r="Y322" s="336" t="s">
        <v>580</v>
      </c>
      <c r="Z322" s="86" t="s">
        <v>52</v>
      </c>
      <c r="AA322" s="197" t="s">
        <v>46</v>
      </c>
      <c r="AB322" s="197"/>
      <c r="AC322" s="86" t="s">
        <v>14</v>
      </c>
      <c r="AD322" s="197" t="s">
        <v>367</v>
      </c>
      <c r="AE322" s="68" t="s">
        <v>15</v>
      </c>
      <c r="AF322" s="121" t="s">
        <v>9</v>
      </c>
      <c r="AG322" s="392" t="s">
        <v>707</v>
      </c>
      <c r="AH322" s="332" t="s">
        <v>728</v>
      </c>
      <c r="AI322" s="357" t="s">
        <v>584</v>
      </c>
      <c r="AJ322" s="123" t="s">
        <v>33</v>
      </c>
      <c r="AK322" s="124" t="s">
        <v>34</v>
      </c>
      <c r="AL322" s="280"/>
      <c r="AM322" s="45"/>
      <c r="AN322" s="280"/>
      <c r="AO322" s="280"/>
      <c r="AP322"/>
      <c r="BB322" s="30"/>
      <c r="BD322"/>
      <c r="BF322" s="48"/>
      <c r="BJ322" s="372"/>
      <c r="BO322"/>
      <c r="BQ322"/>
    </row>
    <row r="323" spans="1:74" ht="30.6" hidden="1" customHeight="1">
      <c r="A323" s="74"/>
      <c r="B323" s="115"/>
      <c r="C323" s="116"/>
      <c r="D323" s="117"/>
      <c r="E323" s="276"/>
      <c r="F323" s="276"/>
      <c r="G323" s="118"/>
      <c r="H323" s="277"/>
      <c r="I323" s="331" t="s">
        <v>573</v>
      </c>
      <c r="J323" s="126" t="s">
        <v>38</v>
      </c>
      <c r="K323" s="127" t="s">
        <v>189</v>
      </c>
      <c r="L323" s="127" t="s">
        <v>83</v>
      </c>
      <c r="M323" s="206" t="s">
        <v>35</v>
      </c>
      <c r="N323" s="277" t="s">
        <v>6</v>
      </c>
      <c r="O323" s="428" t="s">
        <v>7</v>
      </c>
      <c r="P323" s="429" t="s">
        <v>7</v>
      </c>
      <c r="Q323" s="431" t="s">
        <v>581</v>
      </c>
      <c r="R323" s="431"/>
      <c r="S323" s="336" t="s">
        <v>582</v>
      </c>
      <c r="T323" s="336" t="s">
        <v>582</v>
      </c>
      <c r="U323" s="331" t="s">
        <v>581</v>
      </c>
      <c r="V323" s="498"/>
      <c r="W323" s="338" t="s">
        <v>81</v>
      </c>
      <c r="X323" s="339" t="s">
        <v>48</v>
      </c>
      <c r="Y323" s="399" t="s">
        <v>526</v>
      </c>
      <c r="Z323" s="340" t="s">
        <v>527</v>
      </c>
      <c r="AA323" s="399" t="s">
        <v>473</v>
      </c>
      <c r="AB323" s="540"/>
      <c r="AC323" s="340" t="s">
        <v>30</v>
      </c>
      <c r="AD323" s="341" t="s">
        <v>665</v>
      </c>
      <c r="AE323" s="342" t="s">
        <v>31</v>
      </c>
      <c r="AF323" s="339" t="s">
        <v>32</v>
      </c>
      <c r="AG323" s="393" t="s">
        <v>708</v>
      </c>
      <c r="AH323" s="340" t="s">
        <v>39</v>
      </c>
      <c r="AI323" s="198" t="s">
        <v>84</v>
      </c>
      <c r="AJ323" s="128"/>
      <c r="AK323" s="129"/>
      <c r="AL323" s="280"/>
      <c r="AM323" s="45"/>
      <c r="AN323" s="280"/>
      <c r="AO323" s="280"/>
      <c r="AP323"/>
      <c r="BB323" s="30"/>
      <c r="BD323"/>
      <c r="BF323" s="48"/>
      <c r="BJ323" s="372"/>
      <c r="BO323"/>
      <c r="BQ323"/>
    </row>
    <row r="324" spans="1:74" ht="28.5" hidden="1" customHeight="1" thickBot="1">
      <c r="A324" s="74"/>
      <c r="B324" s="115"/>
      <c r="C324" s="116"/>
      <c r="D324" s="117"/>
      <c r="E324" s="276"/>
      <c r="F324" s="130"/>
      <c r="G324" s="118"/>
      <c r="H324" s="276"/>
      <c r="I324" s="131"/>
      <c r="J324" s="126"/>
      <c r="K324" s="127"/>
      <c r="L324" s="127"/>
      <c r="M324" s="207"/>
      <c r="N324" s="276"/>
      <c r="O324" s="209"/>
      <c r="P324" s="209"/>
      <c r="Q324" s="276"/>
      <c r="R324" s="276"/>
      <c r="S324" s="430"/>
      <c r="T324" s="430"/>
      <c r="U324" s="276"/>
      <c r="V324" s="499"/>
      <c r="W324" s="70"/>
      <c r="X324" s="87"/>
      <c r="Y324" s="278"/>
      <c r="Z324" s="278"/>
      <c r="AA324" s="198" t="s">
        <v>47</v>
      </c>
      <c r="AB324" s="211"/>
      <c r="AC324" s="278"/>
      <c r="AD324" s="229"/>
      <c r="AE324" s="129"/>
      <c r="AF324" s="87"/>
      <c r="AG324" s="400"/>
      <c r="AH324" s="278"/>
      <c r="AI324" s="211"/>
      <c r="AJ324" s="128"/>
      <c r="AK324" s="129"/>
      <c r="AL324" s="280"/>
      <c r="AM324" s="45"/>
      <c r="AN324" s="280"/>
      <c r="AO324" s="280"/>
      <c r="AP324"/>
      <c r="BB324" s="30"/>
      <c r="BD324"/>
      <c r="BF324" s="48"/>
      <c r="BJ324" s="372"/>
      <c r="BO324"/>
      <c r="BQ324"/>
    </row>
    <row r="325" spans="1:74" s="17" customFormat="1" ht="24.75" hidden="1" customHeight="1" thickBot="1">
      <c r="A325" s="333" t="s">
        <v>24</v>
      </c>
      <c r="B325" s="133" t="s">
        <v>25</v>
      </c>
      <c r="C325" s="334" t="s">
        <v>68</v>
      </c>
      <c r="D325" s="134" t="s">
        <v>26</v>
      </c>
      <c r="E325" s="335" t="s">
        <v>27</v>
      </c>
      <c r="F325" s="136" t="s">
        <v>36</v>
      </c>
      <c r="G325" s="137" t="s">
        <v>37</v>
      </c>
      <c r="H325" s="138" t="s">
        <v>528</v>
      </c>
      <c r="I325" s="139" t="s">
        <v>1</v>
      </c>
      <c r="J325" s="126"/>
      <c r="K325" s="127"/>
      <c r="L325" s="127"/>
      <c r="M325" s="208" t="s">
        <v>5</v>
      </c>
      <c r="N325" s="77" t="s">
        <v>82</v>
      </c>
      <c r="O325" s="426" t="s">
        <v>749</v>
      </c>
      <c r="P325" s="426" t="s">
        <v>750</v>
      </c>
      <c r="Q325" s="337" t="s">
        <v>10</v>
      </c>
      <c r="R325" s="337"/>
      <c r="S325" s="425" t="s">
        <v>747</v>
      </c>
      <c r="T325" s="425" t="s">
        <v>748</v>
      </c>
      <c r="U325" s="337" t="s">
        <v>13</v>
      </c>
      <c r="V325" s="500"/>
      <c r="W325" s="70"/>
      <c r="X325" s="87"/>
      <c r="Y325" s="278"/>
      <c r="Z325" s="278"/>
      <c r="AA325" s="228" t="s">
        <v>404</v>
      </c>
      <c r="AB325" s="228"/>
      <c r="AC325" s="278"/>
      <c r="AD325" s="115"/>
      <c r="AE325" s="129"/>
      <c r="AF325" s="87"/>
      <c r="AG325" s="400"/>
      <c r="AH325" s="278"/>
      <c r="AI325" s="211"/>
      <c r="AJ325" s="128"/>
      <c r="AK325" s="129"/>
      <c r="AL325" s="280"/>
      <c r="AM325" s="45"/>
      <c r="AN325" s="280"/>
      <c r="AO325" s="280"/>
      <c r="AP325"/>
      <c r="AQ325"/>
      <c r="AR325"/>
      <c r="AS325"/>
      <c r="AT325"/>
      <c r="AU325"/>
      <c r="AV325"/>
      <c r="AW325"/>
      <c r="AX325"/>
      <c r="AY325"/>
      <c r="AZ325"/>
      <c r="BA325"/>
      <c r="BB325" s="30"/>
      <c r="BF325" s="553"/>
      <c r="BG325"/>
      <c r="BJ325" s="372"/>
    </row>
    <row r="326" spans="1:74" s="17" customFormat="1" ht="18.75" hidden="1" customHeight="1" thickBot="1">
      <c r="A326" s="140"/>
      <c r="B326" s="141"/>
      <c r="C326" s="142"/>
      <c r="D326" s="143"/>
      <c r="E326" s="181"/>
      <c r="F326" s="144" t="s">
        <v>28</v>
      </c>
      <c r="G326" s="145"/>
      <c r="H326" s="146"/>
      <c r="I326" s="147"/>
      <c r="J326" s="148"/>
      <c r="K326" s="149"/>
      <c r="L326" s="149"/>
      <c r="M326" s="78"/>
      <c r="N326" s="79"/>
      <c r="O326" s="427"/>
      <c r="P326" s="210"/>
      <c r="Q326" s="279"/>
      <c r="R326" s="279"/>
      <c r="S326" s="212"/>
      <c r="T326" s="212"/>
      <c r="U326" s="279"/>
      <c r="V326" s="501"/>
      <c r="W326" s="71"/>
      <c r="X326" s="88"/>
      <c r="Y326" s="279"/>
      <c r="Z326" s="279"/>
      <c r="AA326" s="279"/>
      <c r="AB326" s="279"/>
      <c r="AC326" s="279"/>
      <c r="AD326" s="279"/>
      <c r="AE326" s="150"/>
      <c r="AF326" s="88"/>
      <c r="AG326" s="401"/>
      <c r="AH326" s="279"/>
      <c r="AI326" s="212"/>
      <c r="AJ326" s="151"/>
      <c r="AK326" s="150"/>
      <c r="AL326" s="280"/>
      <c r="AM326" s="45"/>
      <c r="AN326" s="280"/>
      <c r="AO326" s="280"/>
      <c r="AP326"/>
      <c r="AQ326"/>
      <c r="AR326"/>
      <c r="AS326"/>
      <c r="AT326"/>
      <c r="AU326"/>
      <c r="AV326"/>
      <c r="AW326"/>
      <c r="AX326"/>
      <c r="AY326"/>
      <c r="AZ326"/>
      <c r="BA326"/>
      <c r="BB326" s="30"/>
      <c r="BF326" s="553"/>
      <c r="BG326"/>
      <c r="BJ326" s="372"/>
    </row>
    <row r="327" spans="1:74" s="17" customFormat="1" ht="30.75" hidden="1" customHeight="1">
      <c r="A327" s="292">
        <v>1</v>
      </c>
      <c r="B327" s="294">
        <v>2</v>
      </c>
      <c r="C327" s="294">
        <v>3</v>
      </c>
      <c r="D327" s="294">
        <v>4</v>
      </c>
      <c r="E327" s="294">
        <v>5</v>
      </c>
      <c r="F327" s="294">
        <v>6</v>
      </c>
      <c r="G327" s="294">
        <v>7</v>
      </c>
      <c r="H327" s="294">
        <v>8</v>
      </c>
      <c r="I327" s="294">
        <v>9</v>
      </c>
      <c r="J327" s="294">
        <v>10</v>
      </c>
      <c r="K327" s="294">
        <v>11</v>
      </c>
      <c r="L327" s="294">
        <v>12</v>
      </c>
      <c r="M327" s="294">
        <v>13</v>
      </c>
      <c r="N327" s="294">
        <v>14</v>
      </c>
      <c r="O327" s="294">
        <v>15</v>
      </c>
      <c r="P327" s="294"/>
      <c r="Q327" s="294">
        <v>16</v>
      </c>
      <c r="R327" s="294"/>
      <c r="S327" s="294">
        <v>17</v>
      </c>
      <c r="T327" s="294"/>
      <c r="U327" s="294">
        <v>18</v>
      </c>
      <c r="V327" s="294"/>
      <c r="W327" s="294">
        <v>19</v>
      </c>
      <c r="X327" s="294">
        <v>20</v>
      </c>
      <c r="Y327" s="294">
        <v>21</v>
      </c>
      <c r="Z327" s="294">
        <v>22</v>
      </c>
      <c r="AA327" s="294">
        <v>23</v>
      </c>
      <c r="AB327" s="294"/>
      <c r="AC327" s="294">
        <v>24</v>
      </c>
      <c r="AD327" s="294">
        <v>25</v>
      </c>
      <c r="AE327" s="294">
        <v>26</v>
      </c>
      <c r="AF327" s="294">
        <v>27</v>
      </c>
      <c r="AG327" s="294"/>
      <c r="AH327" s="294">
        <v>28</v>
      </c>
      <c r="AI327" s="294">
        <v>29</v>
      </c>
      <c r="AJ327" s="294">
        <v>31</v>
      </c>
      <c r="AK327" s="294">
        <v>32</v>
      </c>
      <c r="AL327" s="280"/>
      <c r="AM327" s="45"/>
      <c r="AN327" s="280"/>
      <c r="AO327" s="280"/>
      <c r="AP327"/>
      <c r="AQ327"/>
      <c r="AR327"/>
      <c r="AS327"/>
      <c r="AT327"/>
      <c r="AU327"/>
      <c r="AV327"/>
      <c r="AW327"/>
      <c r="AX327"/>
      <c r="AY327"/>
      <c r="AZ327"/>
      <c r="BA327"/>
      <c r="BB327" s="30"/>
      <c r="BF327" s="553"/>
      <c r="BG327"/>
      <c r="BJ327" s="372"/>
    </row>
    <row r="328" spans="1:74" s="31" customFormat="1" ht="117.75" customHeight="1">
      <c r="A328" s="513">
        <v>11</v>
      </c>
      <c r="B328" s="65" t="s">
        <v>369</v>
      </c>
      <c r="C328" s="60" t="s">
        <v>71</v>
      </c>
      <c r="D328" s="378" t="s">
        <v>370</v>
      </c>
      <c r="E328" s="378" t="s">
        <v>585</v>
      </c>
      <c r="F328" s="382">
        <v>44329</v>
      </c>
      <c r="G328" s="378" t="s">
        <v>666</v>
      </c>
      <c r="H328" s="65" t="s">
        <v>183</v>
      </c>
      <c r="I328" s="521"/>
      <c r="J328" s="90">
        <v>200</v>
      </c>
      <c r="K328" s="241">
        <v>13</v>
      </c>
      <c r="L328" s="403">
        <v>0</v>
      </c>
      <c r="M328" s="396">
        <v>22</v>
      </c>
      <c r="N328" s="396">
        <v>4</v>
      </c>
      <c r="O328" s="396">
        <v>30</v>
      </c>
      <c r="P328" s="396">
        <v>12</v>
      </c>
      <c r="Q328" s="264"/>
      <c r="R328" s="264"/>
      <c r="S328" s="404">
        <v>43.269230769230766</v>
      </c>
      <c r="T328" s="404">
        <v>23.076923076923077</v>
      </c>
      <c r="U328" s="265">
        <v>0</v>
      </c>
      <c r="V328" s="265">
        <v>0</v>
      </c>
      <c r="W328" s="266">
        <v>16.5</v>
      </c>
      <c r="X328" s="405">
        <v>10</v>
      </c>
      <c r="Y328" s="406">
        <v>3</v>
      </c>
      <c r="Z328" s="272">
        <v>7</v>
      </c>
      <c r="AA328" s="272">
        <v>0</v>
      </c>
      <c r="AB328" s="272"/>
      <c r="AC328" s="267">
        <v>0</v>
      </c>
      <c r="AD328" s="267">
        <v>0</v>
      </c>
      <c r="AE328" s="266">
        <v>315.84615384615387</v>
      </c>
      <c r="AF328" s="407">
        <v>0</v>
      </c>
      <c r="AG328" s="408">
        <v>5.8181818181818183</v>
      </c>
      <c r="AH328" s="409">
        <v>0</v>
      </c>
      <c r="AI328" s="462">
        <v>160.30769230769232</v>
      </c>
      <c r="AJ328" s="410">
        <v>149.72027972027973</v>
      </c>
      <c r="AK328" s="268"/>
      <c r="AL328" s="290">
        <v>2</v>
      </c>
      <c r="AM328" s="463">
        <v>0</v>
      </c>
      <c r="AN328" s="463">
        <v>2</v>
      </c>
      <c r="AO328" s="463">
        <v>0</v>
      </c>
      <c r="AP328" s="36" t="s">
        <v>369</v>
      </c>
      <c r="AQ328" s="66">
        <v>149</v>
      </c>
      <c r="AR328" s="37">
        <v>3000</v>
      </c>
      <c r="AS328" s="315">
        <v>1</v>
      </c>
      <c r="AT328" s="315">
        <v>0</v>
      </c>
      <c r="AU328" s="315">
        <v>2</v>
      </c>
      <c r="AV328" s="315">
        <v>0</v>
      </c>
      <c r="AW328" s="315">
        <v>1</v>
      </c>
      <c r="AX328" s="315">
        <v>4</v>
      </c>
      <c r="AY328" s="316">
        <v>3</v>
      </c>
      <c r="AZ328" s="316">
        <v>0</v>
      </c>
      <c r="BA328" s="316">
        <v>0</v>
      </c>
      <c r="BB328" s="30" t="s">
        <v>1056</v>
      </c>
      <c r="BC328" s="30">
        <v>0</v>
      </c>
      <c r="BD328" s="327">
        <v>13</v>
      </c>
      <c r="BE328" t="s">
        <v>140</v>
      </c>
      <c r="BF328" s="48">
        <v>0</v>
      </c>
      <c r="BG328" s="48">
        <v>0</v>
      </c>
      <c r="BH328" s="511"/>
      <c r="BI328" s="48"/>
      <c r="BJ328" s="372"/>
      <c r="BK328" s="63"/>
      <c r="BL328" s="81">
        <f t="shared" ref="BL328:BL331" si="140">M328+AL328+AM328+AN328</f>
        <v>26</v>
      </c>
      <c r="BM328" s="30">
        <f t="shared" ref="BM328:BM331" si="141">BL328+AO328</f>
        <v>26</v>
      </c>
      <c r="BN328" s="230"/>
      <c r="BO328" s="193">
        <f t="shared" ref="BO328:BO331" si="142">AJ328+AI328+AG328+AH328</f>
        <v>315.84615384615387</v>
      </c>
      <c r="BP328" s="193">
        <v>290.04819715180764</v>
      </c>
      <c r="BQ328" s="193"/>
      <c r="BR328" s="30"/>
      <c r="BS328" s="33">
        <f t="shared" ref="BS328:BS340" si="143">BO328-W328-Z328-AA328</f>
        <v>292.34615384615387</v>
      </c>
      <c r="BT328" s="226" t="e">
        <f t="shared" ref="BT328:BT331" si="144">INT(YEARFRAC(F328,$BU$11))</f>
        <v>#REF!</v>
      </c>
      <c r="BV328" s="365"/>
    </row>
    <row r="329" spans="1:74" s="47" customFormat="1" ht="117.75" customHeight="1">
      <c r="A329" s="513">
        <f>A328+1</f>
        <v>12</v>
      </c>
      <c r="B329" s="65" t="s">
        <v>646</v>
      </c>
      <c r="C329" s="60" t="s">
        <v>71</v>
      </c>
      <c r="D329" s="378" t="s">
        <v>308</v>
      </c>
      <c r="E329" s="378" t="s">
        <v>585</v>
      </c>
      <c r="F329" s="382">
        <v>44722</v>
      </c>
      <c r="G329" s="378" t="s">
        <v>667</v>
      </c>
      <c r="H329" s="65" t="s">
        <v>183</v>
      </c>
      <c r="I329" s="521"/>
      <c r="J329" s="90">
        <v>200</v>
      </c>
      <c r="K329" s="241">
        <v>0</v>
      </c>
      <c r="L329" s="403">
        <v>0</v>
      </c>
      <c r="M329" s="396">
        <v>24</v>
      </c>
      <c r="N329" s="396">
        <v>2</v>
      </c>
      <c r="O329" s="396">
        <v>40</v>
      </c>
      <c r="P329" s="396">
        <v>18</v>
      </c>
      <c r="Q329" s="264"/>
      <c r="R329" s="264"/>
      <c r="S329" s="404">
        <v>57.692307692307693</v>
      </c>
      <c r="T329" s="404">
        <v>34.615384615384613</v>
      </c>
      <c r="U329" s="265">
        <v>0</v>
      </c>
      <c r="V329" s="265">
        <v>0</v>
      </c>
      <c r="W329" s="266">
        <v>23.5</v>
      </c>
      <c r="X329" s="405">
        <v>10</v>
      </c>
      <c r="Y329" s="406">
        <v>2</v>
      </c>
      <c r="Z329" s="272">
        <v>7</v>
      </c>
      <c r="AA329" s="272">
        <v>0</v>
      </c>
      <c r="AB329" s="272"/>
      <c r="AC329" s="267">
        <v>0</v>
      </c>
      <c r="AD329" s="267">
        <v>0</v>
      </c>
      <c r="AE329" s="266">
        <v>334.80769230769226</v>
      </c>
      <c r="AF329" s="407">
        <v>0</v>
      </c>
      <c r="AG329" s="408">
        <v>5.8181818181818183</v>
      </c>
      <c r="AH329" s="409">
        <v>0</v>
      </c>
      <c r="AI329" s="462">
        <v>176.61538461538458</v>
      </c>
      <c r="AJ329" s="410">
        <v>152.37412587412587</v>
      </c>
      <c r="AK329" s="268"/>
      <c r="AL329" s="290">
        <v>0</v>
      </c>
      <c r="AM329" s="463">
        <v>0</v>
      </c>
      <c r="AN329" s="463">
        <v>2</v>
      </c>
      <c r="AO329" s="463">
        <v>0</v>
      </c>
      <c r="AP329" s="36" t="s">
        <v>646</v>
      </c>
      <c r="AQ329" s="66">
        <v>152</v>
      </c>
      <c r="AR329" s="37">
        <v>1500</v>
      </c>
      <c r="AS329" s="315">
        <v>1</v>
      </c>
      <c r="AT329" s="315">
        <v>1</v>
      </c>
      <c r="AU329" s="315">
        <v>0</v>
      </c>
      <c r="AV329" s="315">
        <v>0</v>
      </c>
      <c r="AW329" s="315">
        <v>0</v>
      </c>
      <c r="AX329" s="315">
        <v>2</v>
      </c>
      <c r="AY329" s="316">
        <v>1</v>
      </c>
      <c r="AZ329" s="316">
        <v>1</v>
      </c>
      <c r="BA329" s="316">
        <v>0</v>
      </c>
      <c r="BB329" s="30" t="s">
        <v>1057</v>
      </c>
      <c r="BC329" s="30">
        <v>0</v>
      </c>
      <c r="BD329" s="327"/>
      <c r="BE329" t="s">
        <v>99</v>
      </c>
      <c r="BF329" s="48">
        <v>0</v>
      </c>
      <c r="BG329" s="48">
        <v>0</v>
      </c>
      <c r="BH329" s="511"/>
      <c r="BI329" s="48"/>
      <c r="BJ329" s="372"/>
      <c r="BK329" s="63"/>
      <c r="BL329" s="81">
        <f t="shared" si="140"/>
        <v>26</v>
      </c>
      <c r="BM329" s="30">
        <f t="shared" si="141"/>
        <v>26</v>
      </c>
      <c r="BN329" s="230"/>
      <c r="BO329" s="193">
        <f t="shared" si="142"/>
        <v>334.80769230769226</v>
      </c>
      <c r="BP329" s="193">
        <v>258.80172924239844</v>
      </c>
      <c r="BQ329" s="193"/>
      <c r="BR329" s="30"/>
      <c r="BS329" s="33">
        <f t="shared" si="143"/>
        <v>304.30769230769226</v>
      </c>
      <c r="BT329" s="226" t="e">
        <f t="shared" si="144"/>
        <v>#REF!</v>
      </c>
      <c r="BV329" s="365"/>
    </row>
    <row r="330" spans="1:74" s="47" customFormat="1" ht="117.75" customHeight="1">
      <c r="A330" s="513">
        <f t="shared" ref="A330:A331" si="145">A329+1</f>
        <v>13</v>
      </c>
      <c r="B330" s="491" t="s">
        <v>718</v>
      </c>
      <c r="C330" s="494" t="s">
        <v>71</v>
      </c>
      <c r="D330" s="492" t="s">
        <v>332</v>
      </c>
      <c r="E330" s="492" t="s">
        <v>585</v>
      </c>
      <c r="F330" s="493">
        <v>44754</v>
      </c>
      <c r="G330" s="492" t="s">
        <v>711</v>
      </c>
      <c r="H330" s="491" t="s">
        <v>183</v>
      </c>
      <c r="I330" s="521"/>
      <c r="J330" s="515">
        <v>200</v>
      </c>
      <c r="K330" s="402">
        <v>0</v>
      </c>
      <c r="L330" s="516">
        <v>0</v>
      </c>
      <c r="M330" s="396">
        <v>23.5</v>
      </c>
      <c r="N330" s="525">
        <v>2.5</v>
      </c>
      <c r="O330" s="396">
        <v>36</v>
      </c>
      <c r="P330" s="396">
        <v>0</v>
      </c>
      <c r="Q330" s="264"/>
      <c r="R330" s="510"/>
      <c r="S330" s="404">
        <v>51.92307692307692</v>
      </c>
      <c r="T330" s="404">
        <v>0</v>
      </c>
      <c r="U330" s="517">
        <v>0</v>
      </c>
      <c r="V330" s="265">
        <v>0</v>
      </c>
      <c r="W330" s="266">
        <v>9</v>
      </c>
      <c r="X330" s="405">
        <v>10</v>
      </c>
      <c r="Y330" s="406">
        <v>2</v>
      </c>
      <c r="Z330" s="272">
        <v>7</v>
      </c>
      <c r="AA330" s="272">
        <v>28.330769230769207</v>
      </c>
      <c r="AB330" s="272"/>
      <c r="AC330" s="507">
        <v>0</v>
      </c>
      <c r="AD330" s="267">
        <v>0</v>
      </c>
      <c r="AE330" s="518">
        <v>308.2538461538461</v>
      </c>
      <c r="AF330" s="407">
        <v>0</v>
      </c>
      <c r="AG330" s="408">
        <v>5.2784615384615385</v>
      </c>
      <c r="AH330" s="409">
        <v>0</v>
      </c>
      <c r="AI330" s="462">
        <v>130.46153846153845</v>
      </c>
      <c r="AJ330" s="410">
        <v>172.51384615384612</v>
      </c>
      <c r="AK330" s="268"/>
      <c r="AL330" s="290">
        <v>0.5</v>
      </c>
      <c r="AM330" s="463">
        <v>0</v>
      </c>
      <c r="AN330" s="463">
        <v>2</v>
      </c>
      <c r="AO330" s="463">
        <v>0</v>
      </c>
      <c r="AP330" s="36" t="s">
        <v>718</v>
      </c>
      <c r="AQ330" s="66">
        <v>172</v>
      </c>
      <c r="AR330" s="37">
        <v>2100</v>
      </c>
      <c r="AS330" s="315">
        <v>1</v>
      </c>
      <c r="AT330" s="315">
        <v>1</v>
      </c>
      <c r="AU330" s="315">
        <v>1</v>
      </c>
      <c r="AV330" s="315">
        <v>0</v>
      </c>
      <c r="AW330" s="315">
        <v>0</v>
      </c>
      <c r="AX330" s="315">
        <v>2</v>
      </c>
      <c r="AY330" s="316">
        <v>2</v>
      </c>
      <c r="AZ330" s="316">
        <v>0</v>
      </c>
      <c r="BA330" s="316">
        <v>1</v>
      </c>
      <c r="BB330" s="30" t="s">
        <v>1058</v>
      </c>
      <c r="BC330" s="30">
        <v>28.330769230769207</v>
      </c>
      <c r="BD330" s="327"/>
      <c r="BE330" t="s">
        <v>99</v>
      </c>
      <c r="BF330" s="48">
        <v>0</v>
      </c>
      <c r="BG330" s="48">
        <v>0</v>
      </c>
      <c r="BH330" s="511"/>
      <c r="BI330" s="48"/>
      <c r="BJ330" s="372"/>
      <c r="BK330" s="63"/>
      <c r="BL330" s="81">
        <f t="shared" ref="BL330" si="146">M330+AL330+AM330+AN330</f>
        <v>26</v>
      </c>
      <c r="BM330" s="30">
        <f t="shared" ref="BM330" si="147">BL330+AO330</f>
        <v>26</v>
      </c>
      <c r="BN330" s="230"/>
      <c r="BO330" s="193">
        <f t="shared" si="142"/>
        <v>308.2538461538461</v>
      </c>
      <c r="BP330" s="193">
        <v>185.9114138176638</v>
      </c>
      <c r="BQ330" s="193"/>
      <c r="BR330" s="30"/>
      <c r="BS330" s="33">
        <f t="shared" si="143"/>
        <v>263.92307692307691</v>
      </c>
      <c r="BT330" s="226" t="e">
        <f t="shared" ref="BT330" si="148">INT(YEARFRAC(F330,$BU$11))</f>
        <v>#REF!</v>
      </c>
      <c r="BV330" s="365"/>
    </row>
    <row r="331" spans="1:74" s="47" customFormat="1" ht="117.75" customHeight="1">
      <c r="A331" s="513">
        <f t="shared" si="145"/>
        <v>14</v>
      </c>
      <c r="B331" s="65" t="s">
        <v>679</v>
      </c>
      <c r="C331" s="60" t="s">
        <v>71</v>
      </c>
      <c r="D331" s="378" t="s">
        <v>321</v>
      </c>
      <c r="E331" s="378" t="s">
        <v>585</v>
      </c>
      <c r="F331" s="382">
        <v>44754</v>
      </c>
      <c r="G331" s="378" t="s">
        <v>667</v>
      </c>
      <c r="H331" s="65" t="s">
        <v>183</v>
      </c>
      <c r="I331" s="521"/>
      <c r="J331" s="90">
        <v>200</v>
      </c>
      <c r="K331" s="241">
        <v>0</v>
      </c>
      <c r="L331" s="403">
        <v>0</v>
      </c>
      <c r="M331" s="396">
        <v>23</v>
      </c>
      <c r="N331" s="396">
        <v>3</v>
      </c>
      <c r="O331" s="396">
        <v>38</v>
      </c>
      <c r="P331" s="396">
        <v>14</v>
      </c>
      <c r="Q331" s="264"/>
      <c r="R331" s="264"/>
      <c r="S331" s="404">
        <v>54.807692307692307</v>
      </c>
      <c r="T331" s="404">
        <v>26.923076923076923</v>
      </c>
      <c r="U331" s="265">
        <v>0</v>
      </c>
      <c r="V331" s="265">
        <v>0</v>
      </c>
      <c r="W331" s="266">
        <v>20</v>
      </c>
      <c r="X331" s="405">
        <v>8</v>
      </c>
      <c r="Y331" s="406">
        <v>2</v>
      </c>
      <c r="Z331" s="272">
        <v>7</v>
      </c>
      <c r="AA331" s="272">
        <v>30.590384615384608</v>
      </c>
      <c r="AB331" s="272"/>
      <c r="AC331" s="267">
        <v>0</v>
      </c>
      <c r="AD331" s="267">
        <v>0</v>
      </c>
      <c r="AE331" s="266">
        <v>349.32115384615383</v>
      </c>
      <c r="AF331" s="407">
        <v>7.6923076923076925</v>
      </c>
      <c r="AG331" s="408">
        <v>5.680769230769231</v>
      </c>
      <c r="AH331" s="409">
        <v>0</v>
      </c>
      <c r="AI331" s="462">
        <v>165.92307692307691</v>
      </c>
      <c r="AJ331" s="410">
        <v>170.02500000000001</v>
      </c>
      <c r="AK331" s="268"/>
      <c r="AL331" s="290">
        <v>0</v>
      </c>
      <c r="AM331" s="463">
        <v>0</v>
      </c>
      <c r="AN331" s="463">
        <v>2</v>
      </c>
      <c r="AO331" s="463">
        <v>1</v>
      </c>
      <c r="AP331" s="36" t="s">
        <v>679</v>
      </c>
      <c r="AQ331" s="66">
        <v>170</v>
      </c>
      <c r="AR331" s="37">
        <v>100</v>
      </c>
      <c r="AS331" s="315">
        <v>1</v>
      </c>
      <c r="AT331" s="315">
        <v>1</v>
      </c>
      <c r="AU331" s="315">
        <v>1</v>
      </c>
      <c r="AV331" s="315">
        <v>0</v>
      </c>
      <c r="AW331" s="315">
        <v>0</v>
      </c>
      <c r="AX331" s="315">
        <v>0</v>
      </c>
      <c r="AY331" s="316">
        <v>0</v>
      </c>
      <c r="AZ331" s="316">
        <v>0</v>
      </c>
      <c r="BA331" s="316">
        <v>1</v>
      </c>
      <c r="BB331" s="30" t="s">
        <v>1059</v>
      </c>
      <c r="BC331" s="30">
        <v>30.590384615384608</v>
      </c>
      <c r="BD331" s="327"/>
      <c r="BE331" t="s">
        <v>99</v>
      </c>
      <c r="BF331" s="48">
        <v>0</v>
      </c>
      <c r="BG331" s="48">
        <v>0</v>
      </c>
      <c r="BH331" s="511"/>
      <c r="BI331" s="48"/>
      <c r="BJ331" s="372"/>
      <c r="BK331" s="63"/>
      <c r="BL331" s="81">
        <f t="shared" si="140"/>
        <v>25</v>
      </c>
      <c r="BM331" s="30">
        <f t="shared" si="141"/>
        <v>26</v>
      </c>
      <c r="BN331" s="230"/>
      <c r="BO331" s="193">
        <f t="shared" si="142"/>
        <v>341.6288461538461</v>
      </c>
      <c r="BP331" s="193">
        <v>279.71533144500461</v>
      </c>
      <c r="BQ331" s="193"/>
      <c r="BR331" s="30"/>
      <c r="BS331" s="33">
        <f t="shared" si="143"/>
        <v>284.03846153846149</v>
      </c>
      <c r="BT331" s="226" t="e">
        <f t="shared" si="144"/>
        <v>#REF!</v>
      </c>
      <c r="BV331" s="365"/>
    </row>
    <row r="332" spans="1:74" s="47" customFormat="1" ht="117.75" customHeight="1">
      <c r="A332" s="513">
        <f>A331+1</f>
        <v>15</v>
      </c>
      <c r="B332" s="65" t="s">
        <v>680</v>
      </c>
      <c r="C332" s="60" t="s">
        <v>71</v>
      </c>
      <c r="D332" s="378" t="s">
        <v>260</v>
      </c>
      <c r="E332" s="378" t="s">
        <v>585</v>
      </c>
      <c r="F332" s="382">
        <v>44770</v>
      </c>
      <c r="G332" s="378" t="s">
        <v>667</v>
      </c>
      <c r="H332" s="65" t="s">
        <v>183</v>
      </c>
      <c r="I332" s="521"/>
      <c r="J332" s="90">
        <v>200</v>
      </c>
      <c r="K332" s="241">
        <v>0</v>
      </c>
      <c r="L332" s="403">
        <v>0</v>
      </c>
      <c r="M332" s="396">
        <v>24</v>
      </c>
      <c r="N332" s="396">
        <v>2</v>
      </c>
      <c r="O332" s="396">
        <v>36</v>
      </c>
      <c r="P332" s="396">
        <v>0</v>
      </c>
      <c r="Q332" s="264"/>
      <c r="R332" s="264"/>
      <c r="S332" s="404">
        <v>51.92307692307692</v>
      </c>
      <c r="T332" s="404">
        <v>0</v>
      </c>
      <c r="U332" s="265">
        <v>0</v>
      </c>
      <c r="V332" s="265">
        <v>0</v>
      </c>
      <c r="W332" s="266">
        <v>9</v>
      </c>
      <c r="X332" s="405">
        <v>10</v>
      </c>
      <c r="Y332" s="406">
        <v>2</v>
      </c>
      <c r="Z332" s="272">
        <v>7</v>
      </c>
      <c r="AA332" s="272">
        <v>31.959191075828102</v>
      </c>
      <c r="AB332" s="272"/>
      <c r="AC332" s="267">
        <v>0</v>
      </c>
      <c r="AD332" s="267">
        <v>0</v>
      </c>
      <c r="AE332" s="266">
        <v>311.88226799890504</v>
      </c>
      <c r="AF332" s="407">
        <v>0</v>
      </c>
      <c r="AG332" s="408">
        <v>5.2784615384615385</v>
      </c>
      <c r="AH332" s="409">
        <v>0</v>
      </c>
      <c r="AI332" s="462">
        <v>130.46153846153845</v>
      </c>
      <c r="AJ332" s="410">
        <v>176.14226799890506</v>
      </c>
      <c r="AK332" s="268"/>
      <c r="AL332" s="290">
        <v>0</v>
      </c>
      <c r="AM332" s="463">
        <v>0</v>
      </c>
      <c r="AN332" s="463">
        <v>2</v>
      </c>
      <c r="AO332" s="463">
        <v>0</v>
      </c>
      <c r="AP332" s="36" t="s">
        <v>680</v>
      </c>
      <c r="AQ332" s="66">
        <v>176</v>
      </c>
      <c r="AR332" s="37">
        <v>600</v>
      </c>
      <c r="AS332" s="315">
        <v>1</v>
      </c>
      <c r="AT332" s="315">
        <v>1</v>
      </c>
      <c r="AU332" s="315">
        <v>1</v>
      </c>
      <c r="AV332" s="315">
        <v>0</v>
      </c>
      <c r="AW332" s="315">
        <v>1</v>
      </c>
      <c r="AX332" s="315">
        <v>1</v>
      </c>
      <c r="AY332" s="316">
        <v>0</v>
      </c>
      <c r="AZ332" s="316">
        <v>1</v>
      </c>
      <c r="BA332" s="316">
        <v>1</v>
      </c>
      <c r="BB332" s="30" t="s">
        <v>1060</v>
      </c>
      <c r="BC332" s="30">
        <v>31.959191075828102</v>
      </c>
      <c r="BD332" s="327"/>
      <c r="BE332" t="s">
        <v>99</v>
      </c>
      <c r="BF332" s="48">
        <v>0</v>
      </c>
      <c r="BG332" s="48">
        <v>0</v>
      </c>
      <c r="BH332" s="511"/>
      <c r="BI332" s="48"/>
      <c r="BJ332" s="372"/>
      <c r="BK332" s="63"/>
      <c r="BL332" s="81">
        <f t="shared" ref="BL332:BL340" si="149">M332+AL332+AM332+AN332</f>
        <v>26</v>
      </c>
      <c r="BM332" s="30">
        <f t="shared" ref="BM332:BM340" si="150">BL332+AO332</f>
        <v>26</v>
      </c>
      <c r="BN332" s="230"/>
      <c r="BO332" s="193">
        <f t="shared" ref="BO332:BO340" si="151">AJ332+AI332+AG332+AH332</f>
        <v>311.88226799890504</v>
      </c>
      <c r="BP332" s="193">
        <v>296.28307836626863</v>
      </c>
      <c r="BQ332" s="193"/>
      <c r="BR332" s="30"/>
      <c r="BS332" s="33">
        <f t="shared" si="143"/>
        <v>263.92307692307691</v>
      </c>
      <c r="BT332" s="226" t="e">
        <f t="shared" ref="BT332:BT340" si="152">INT(YEARFRAC(F332,$BU$11))</f>
        <v>#REF!</v>
      </c>
      <c r="BV332" s="365"/>
    </row>
    <row r="333" spans="1:74" s="47" customFormat="1" ht="117.75" customHeight="1">
      <c r="A333" s="513">
        <f t="shared" ref="A333:A340" si="153">A332+1</f>
        <v>16</v>
      </c>
      <c r="B333" s="491" t="s">
        <v>772</v>
      </c>
      <c r="C333" s="494" t="s">
        <v>71</v>
      </c>
      <c r="D333" s="492" t="s">
        <v>101</v>
      </c>
      <c r="E333" s="492" t="s">
        <v>585</v>
      </c>
      <c r="F333" s="493">
        <v>45008</v>
      </c>
      <c r="G333" s="492" t="s">
        <v>667</v>
      </c>
      <c r="H333" s="491" t="s">
        <v>183</v>
      </c>
      <c r="I333" s="521"/>
      <c r="J333" s="90">
        <v>200</v>
      </c>
      <c r="K333" s="241">
        <v>0</v>
      </c>
      <c r="L333" s="403">
        <v>0</v>
      </c>
      <c r="M333" s="396">
        <v>23</v>
      </c>
      <c r="N333" s="396">
        <v>3</v>
      </c>
      <c r="O333" s="396">
        <v>38</v>
      </c>
      <c r="P333" s="396">
        <v>20</v>
      </c>
      <c r="Q333" s="264"/>
      <c r="R333" s="264"/>
      <c r="S333" s="404">
        <v>54.807692307692307</v>
      </c>
      <c r="T333" s="404">
        <v>38.46153846153846</v>
      </c>
      <c r="U333" s="265">
        <v>0</v>
      </c>
      <c r="V333" s="265">
        <v>0</v>
      </c>
      <c r="W333" s="266">
        <v>24.5</v>
      </c>
      <c r="X333" s="405">
        <v>10</v>
      </c>
      <c r="Y333" s="406">
        <v>0</v>
      </c>
      <c r="Z333" s="272">
        <v>7</v>
      </c>
      <c r="AA333" s="272">
        <v>31.944230769230785</v>
      </c>
      <c r="AB333" s="272"/>
      <c r="AC333" s="267">
        <v>0</v>
      </c>
      <c r="AD333" s="267">
        <v>0</v>
      </c>
      <c r="AE333" s="266">
        <v>366.71346153846156</v>
      </c>
      <c r="AF333" s="407">
        <v>0</v>
      </c>
      <c r="AG333" s="408">
        <v>5.8181818181818183</v>
      </c>
      <c r="AH333" s="409">
        <v>0</v>
      </c>
      <c r="AI333" s="462">
        <v>167.88461538461536</v>
      </c>
      <c r="AJ333" s="410">
        <v>193.01066433566439</v>
      </c>
      <c r="AK333" s="268"/>
      <c r="AL333" s="290">
        <v>1</v>
      </c>
      <c r="AM333" s="463">
        <v>0</v>
      </c>
      <c r="AN333" s="463">
        <v>2</v>
      </c>
      <c r="AO333" s="463">
        <v>0</v>
      </c>
      <c r="AP333" s="36" t="s">
        <v>772</v>
      </c>
      <c r="AQ333" s="66">
        <v>193</v>
      </c>
      <c r="AR333" s="37">
        <v>0</v>
      </c>
      <c r="AS333" s="315">
        <v>1</v>
      </c>
      <c r="AT333" s="315">
        <v>1</v>
      </c>
      <c r="AU333" s="315">
        <v>2</v>
      </c>
      <c r="AV333" s="315">
        <v>0</v>
      </c>
      <c r="AW333" s="315">
        <v>0</v>
      </c>
      <c r="AX333" s="315">
        <v>3</v>
      </c>
      <c r="AY333" s="316">
        <v>0</v>
      </c>
      <c r="AZ333" s="316">
        <v>0</v>
      </c>
      <c r="BA333" s="316">
        <v>0</v>
      </c>
      <c r="BB333" s="30" t="s">
        <v>1061</v>
      </c>
      <c r="BC333" s="30">
        <v>31.944230769230785</v>
      </c>
      <c r="BD333" s="327"/>
      <c r="BE333" t="s">
        <v>99</v>
      </c>
      <c r="BF333" s="48">
        <v>0</v>
      </c>
      <c r="BG333" s="48">
        <v>0</v>
      </c>
      <c r="BH333" s="511"/>
      <c r="BI333" s="48"/>
      <c r="BJ333" s="372"/>
      <c r="BK333" s="63"/>
      <c r="BL333" s="81">
        <f t="shared" si="149"/>
        <v>26</v>
      </c>
      <c r="BM333" s="30">
        <f t="shared" si="150"/>
        <v>26</v>
      </c>
      <c r="BN333" s="230"/>
      <c r="BO333" s="193">
        <f t="shared" si="151"/>
        <v>366.71346153846156</v>
      </c>
      <c r="BP333" s="193">
        <v>264.62029123140235</v>
      </c>
      <c r="BQ333" s="193"/>
      <c r="BR333" s="30"/>
      <c r="BS333" s="33">
        <f t="shared" si="143"/>
        <v>303.26923076923077</v>
      </c>
      <c r="BT333" s="226" t="e">
        <f t="shared" si="152"/>
        <v>#REF!</v>
      </c>
      <c r="BV333" s="365"/>
    </row>
    <row r="334" spans="1:74" s="47" customFormat="1" ht="117.75" customHeight="1">
      <c r="A334" s="513">
        <f t="shared" si="153"/>
        <v>17</v>
      </c>
      <c r="B334" s="491" t="s">
        <v>773</v>
      </c>
      <c r="C334" s="494" t="s">
        <v>71</v>
      </c>
      <c r="D334" s="492" t="s">
        <v>112</v>
      </c>
      <c r="E334" s="492" t="s">
        <v>585</v>
      </c>
      <c r="F334" s="493">
        <v>45009</v>
      </c>
      <c r="G334" s="492" t="s">
        <v>186</v>
      </c>
      <c r="H334" s="491" t="s">
        <v>183</v>
      </c>
      <c r="I334" s="521"/>
      <c r="J334" s="90">
        <v>200</v>
      </c>
      <c r="K334" s="241">
        <v>0</v>
      </c>
      <c r="L334" s="403">
        <v>0</v>
      </c>
      <c r="M334" s="396">
        <v>24</v>
      </c>
      <c r="N334" s="396">
        <v>2</v>
      </c>
      <c r="O334" s="396">
        <v>40</v>
      </c>
      <c r="P334" s="396">
        <v>18</v>
      </c>
      <c r="Q334" s="264"/>
      <c r="R334" s="264"/>
      <c r="S334" s="404">
        <v>57.692307692307693</v>
      </c>
      <c r="T334" s="404">
        <v>34.615384615384613</v>
      </c>
      <c r="U334" s="265">
        <v>0</v>
      </c>
      <c r="V334" s="265">
        <v>0</v>
      </c>
      <c r="W334" s="266">
        <v>23.5</v>
      </c>
      <c r="X334" s="405">
        <v>10</v>
      </c>
      <c r="Y334" s="406">
        <v>0</v>
      </c>
      <c r="Z334" s="272">
        <v>7</v>
      </c>
      <c r="AA334" s="272">
        <v>34.248076923076923</v>
      </c>
      <c r="AB334" s="272"/>
      <c r="AC334" s="267">
        <v>0</v>
      </c>
      <c r="AD334" s="267">
        <v>0</v>
      </c>
      <c r="AE334" s="266">
        <v>367.05576923076922</v>
      </c>
      <c r="AF334" s="407">
        <v>0</v>
      </c>
      <c r="AG334" s="408">
        <v>5.8181818181818183</v>
      </c>
      <c r="AH334" s="409">
        <v>0</v>
      </c>
      <c r="AI334" s="462">
        <v>176.61538461538458</v>
      </c>
      <c r="AJ334" s="410">
        <v>184.62220279720282</v>
      </c>
      <c r="AK334" s="268"/>
      <c r="AL334" s="290">
        <v>0</v>
      </c>
      <c r="AM334" s="463">
        <v>0</v>
      </c>
      <c r="AN334" s="463">
        <v>2</v>
      </c>
      <c r="AO334" s="463">
        <v>0</v>
      </c>
      <c r="AP334" s="36" t="s">
        <v>773</v>
      </c>
      <c r="AQ334" s="66">
        <v>184</v>
      </c>
      <c r="AR334" s="37">
        <v>2600</v>
      </c>
      <c r="AS334" s="315">
        <v>1</v>
      </c>
      <c r="AT334" s="315">
        <v>1</v>
      </c>
      <c r="AU334" s="315">
        <v>1</v>
      </c>
      <c r="AV334" s="315">
        <v>1</v>
      </c>
      <c r="AW334" s="315">
        <v>0</v>
      </c>
      <c r="AX334" s="315">
        <v>4</v>
      </c>
      <c r="AY334" s="316">
        <v>2</v>
      </c>
      <c r="AZ334" s="316">
        <v>1</v>
      </c>
      <c r="BA334" s="316">
        <v>1</v>
      </c>
      <c r="BB334" s="30" t="s">
        <v>1062</v>
      </c>
      <c r="BC334" s="30">
        <v>34.248076923076923</v>
      </c>
      <c r="BD334" s="327"/>
      <c r="BE334" t="s">
        <v>99</v>
      </c>
      <c r="BF334" s="48">
        <v>0</v>
      </c>
      <c r="BG334" s="48">
        <v>0</v>
      </c>
      <c r="BH334" s="511"/>
      <c r="BI334" s="48"/>
      <c r="BJ334" s="372"/>
      <c r="BK334" s="63"/>
      <c r="BL334" s="81">
        <f t="shared" si="149"/>
        <v>26</v>
      </c>
      <c r="BM334" s="30">
        <f t="shared" si="150"/>
        <v>26</v>
      </c>
      <c r="BN334" s="230"/>
      <c r="BO334" s="193">
        <f t="shared" si="151"/>
        <v>367.05576923076922</v>
      </c>
      <c r="BP334" s="193">
        <v>276.41943653054767</v>
      </c>
      <c r="BQ334" s="193"/>
      <c r="BR334" s="30"/>
      <c r="BS334" s="33">
        <f t="shared" si="143"/>
        <v>302.30769230769226</v>
      </c>
      <c r="BT334" s="226" t="e">
        <f t="shared" si="152"/>
        <v>#REF!</v>
      </c>
      <c r="BV334" s="365"/>
    </row>
    <row r="335" spans="1:74" s="47" customFormat="1" ht="117.75" customHeight="1">
      <c r="A335" s="513">
        <f t="shared" si="153"/>
        <v>18</v>
      </c>
      <c r="B335" s="491" t="s">
        <v>774</v>
      </c>
      <c r="C335" s="494" t="s">
        <v>71</v>
      </c>
      <c r="D335" s="492" t="s">
        <v>114</v>
      </c>
      <c r="E335" s="492" t="s">
        <v>585</v>
      </c>
      <c r="F335" s="493">
        <v>45012</v>
      </c>
      <c r="G335" s="492" t="s">
        <v>667</v>
      </c>
      <c r="H335" s="491" t="s">
        <v>183</v>
      </c>
      <c r="I335" s="521"/>
      <c r="J335" s="90">
        <v>200</v>
      </c>
      <c r="K335" s="241">
        <v>0</v>
      </c>
      <c r="L335" s="403">
        <v>0</v>
      </c>
      <c r="M335" s="396">
        <v>23.5</v>
      </c>
      <c r="N335" s="396">
        <v>2.5</v>
      </c>
      <c r="O335" s="396">
        <v>38</v>
      </c>
      <c r="P335" s="396">
        <v>16</v>
      </c>
      <c r="Q335" s="264"/>
      <c r="R335" s="264"/>
      <c r="S335" s="404">
        <v>54.807692307692307</v>
      </c>
      <c r="T335" s="404">
        <v>30.76923076923077</v>
      </c>
      <c r="U335" s="265">
        <v>0</v>
      </c>
      <c r="V335" s="265">
        <v>0</v>
      </c>
      <c r="W335" s="266">
        <v>21.5</v>
      </c>
      <c r="X335" s="405">
        <v>8</v>
      </c>
      <c r="Y335" s="406">
        <v>0</v>
      </c>
      <c r="Z335" s="272">
        <v>7</v>
      </c>
      <c r="AA335" s="272">
        <v>30.753393252212391</v>
      </c>
      <c r="AB335" s="272"/>
      <c r="AC335" s="267">
        <v>0</v>
      </c>
      <c r="AD335" s="267">
        <v>0</v>
      </c>
      <c r="AE335" s="266">
        <v>352.83031632913548</v>
      </c>
      <c r="AF335" s="407">
        <v>3.8461538461538463</v>
      </c>
      <c r="AG335" s="408">
        <v>5.7946153846153843</v>
      </c>
      <c r="AH335" s="409">
        <v>0</v>
      </c>
      <c r="AI335" s="462">
        <v>171.26923076923077</v>
      </c>
      <c r="AJ335" s="410">
        <v>171.92031632913546</v>
      </c>
      <c r="AK335" s="268"/>
      <c r="AL335" s="290">
        <v>0</v>
      </c>
      <c r="AM335" s="463">
        <v>0</v>
      </c>
      <c r="AN335" s="463">
        <v>2</v>
      </c>
      <c r="AO335" s="463">
        <v>0.5</v>
      </c>
      <c r="AP335" s="36" t="s">
        <v>774</v>
      </c>
      <c r="AQ335" s="66">
        <v>171</v>
      </c>
      <c r="AR335" s="37">
        <v>3800</v>
      </c>
      <c r="AS335" s="315">
        <v>1</v>
      </c>
      <c r="AT335" s="315">
        <v>1</v>
      </c>
      <c r="AU335" s="315">
        <v>1</v>
      </c>
      <c r="AV335" s="315">
        <v>0</v>
      </c>
      <c r="AW335" s="315">
        <v>0</v>
      </c>
      <c r="AX335" s="315">
        <v>1</v>
      </c>
      <c r="AY335" s="316">
        <v>3</v>
      </c>
      <c r="AZ335" s="316">
        <v>1</v>
      </c>
      <c r="BA335" s="316">
        <v>3</v>
      </c>
      <c r="BB335" s="30" t="s">
        <v>1063</v>
      </c>
      <c r="BC335" s="30">
        <v>30.753393252212391</v>
      </c>
      <c r="BD335" s="327"/>
      <c r="BE335" t="s">
        <v>99</v>
      </c>
      <c r="BF335" s="48">
        <v>0</v>
      </c>
      <c r="BG335" s="48">
        <v>0</v>
      </c>
      <c r="BH335" s="511"/>
      <c r="BI335" s="48"/>
      <c r="BJ335" s="372"/>
      <c r="BK335" s="63"/>
      <c r="BL335" s="81">
        <f t="shared" si="149"/>
        <v>25.5</v>
      </c>
      <c r="BM335" s="30">
        <f t="shared" si="150"/>
        <v>26</v>
      </c>
      <c r="BN335" s="230"/>
      <c r="BO335" s="193">
        <f t="shared" si="151"/>
        <v>348.98416248298162</v>
      </c>
      <c r="BP335" s="193">
        <v>266.5158915620321</v>
      </c>
      <c r="BQ335" s="193"/>
      <c r="BR335" s="30"/>
      <c r="BS335" s="33">
        <f t="shared" si="143"/>
        <v>289.73076923076923</v>
      </c>
      <c r="BT335" s="226" t="e">
        <f t="shared" si="152"/>
        <v>#REF!</v>
      </c>
      <c r="BV335" s="365"/>
    </row>
    <row r="336" spans="1:74" s="47" customFormat="1" ht="117.75" customHeight="1">
      <c r="A336" s="513">
        <f t="shared" si="153"/>
        <v>19</v>
      </c>
      <c r="B336" s="491" t="s">
        <v>775</v>
      </c>
      <c r="C336" s="494" t="s">
        <v>71</v>
      </c>
      <c r="D336" s="492" t="s">
        <v>113</v>
      </c>
      <c r="E336" s="492" t="s">
        <v>585</v>
      </c>
      <c r="F336" s="493">
        <v>45012</v>
      </c>
      <c r="G336" s="492" t="s">
        <v>667</v>
      </c>
      <c r="H336" s="491" t="s">
        <v>183</v>
      </c>
      <c r="I336" s="521"/>
      <c r="J336" s="90">
        <v>200</v>
      </c>
      <c r="K336" s="241">
        <v>0</v>
      </c>
      <c r="L336" s="403">
        <v>0</v>
      </c>
      <c r="M336" s="396">
        <v>23</v>
      </c>
      <c r="N336" s="396">
        <v>3</v>
      </c>
      <c r="O336" s="396">
        <v>36</v>
      </c>
      <c r="P336" s="396">
        <v>16</v>
      </c>
      <c r="Q336" s="264"/>
      <c r="R336" s="264"/>
      <c r="S336" s="404">
        <v>51.92307692307692</v>
      </c>
      <c r="T336" s="404">
        <v>30.76923076923077</v>
      </c>
      <c r="U336" s="265">
        <v>0</v>
      </c>
      <c r="V336" s="265">
        <v>0</v>
      </c>
      <c r="W336" s="266">
        <v>21</v>
      </c>
      <c r="X336" s="405">
        <v>10</v>
      </c>
      <c r="Y336" s="406">
        <v>0</v>
      </c>
      <c r="Z336" s="272">
        <v>7</v>
      </c>
      <c r="AA336" s="272">
        <v>31.507692307692309</v>
      </c>
      <c r="AB336" s="272"/>
      <c r="AC336" s="267">
        <v>0</v>
      </c>
      <c r="AD336" s="267">
        <v>0</v>
      </c>
      <c r="AE336" s="266">
        <v>352.2</v>
      </c>
      <c r="AF336" s="407">
        <v>0</v>
      </c>
      <c r="AG336" s="408">
        <v>5.8181818181818183</v>
      </c>
      <c r="AH336" s="409">
        <v>0</v>
      </c>
      <c r="AI336" s="462">
        <v>164.5</v>
      </c>
      <c r="AJ336" s="410">
        <v>181.88181818181818</v>
      </c>
      <c r="AK336" s="268"/>
      <c r="AL336" s="290">
        <v>1</v>
      </c>
      <c r="AM336" s="463">
        <v>0</v>
      </c>
      <c r="AN336" s="463">
        <v>2</v>
      </c>
      <c r="AO336" s="463">
        <v>0</v>
      </c>
      <c r="AP336" s="36" t="s">
        <v>775</v>
      </c>
      <c r="AQ336" s="66">
        <v>181</v>
      </c>
      <c r="AR336" s="37">
        <v>3600</v>
      </c>
      <c r="AS336" s="315">
        <v>1</v>
      </c>
      <c r="AT336" s="315">
        <v>1</v>
      </c>
      <c r="AU336" s="315">
        <v>1</v>
      </c>
      <c r="AV336" s="315">
        <v>1</v>
      </c>
      <c r="AW336" s="315">
        <v>0</v>
      </c>
      <c r="AX336" s="315">
        <v>1</v>
      </c>
      <c r="AY336" s="316">
        <v>3</v>
      </c>
      <c r="AZ336" s="316">
        <v>1</v>
      </c>
      <c r="BA336" s="316">
        <v>1</v>
      </c>
      <c r="BB336" s="30" t="s">
        <v>1064</v>
      </c>
      <c r="BC336" s="30">
        <v>31.507692307692309</v>
      </c>
      <c r="BD336" s="327"/>
      <c r="BE336" t="s">
        <v>99</v>
      </c>
      <c r="BF336" s="48">
        <v>0</v>
      </c>
      <c r="BG336" s="48">
        <v>0</v>
      </c>
      <c r="BH336" s="511"/>
      <c r="BI336" s="48"/>
      <c r="BJ336" s="372"/>
      <c r="BK336" s="63"/>
      <c r="BL336" s="81">
        <f t="shared" ref="BL336:BL339" si="154">M336+AL336+AM336+AN336</f>
        <v>26</v>
      </c>
      <c r="BM336" s="30">
        <f t="shared" ref="BM336:BM339" si="155">BL336+AO336</f>
        <v>26</v>
      </c>
      <c r="BN336" s="230"/>
      <c r="BO336" s="193">
        <f t="shared" ref="BO336:BO339" si="156">AJ336+AI336+AG336+AH336</f>
        <v>352.2</v>
      </c>
      <c r="BP336" s="193">
        <v>279.08235591119325</v>
      </c>
      <c r="BQ336" s="193"/>
      <c r="BR336" s="30"/>
      <c r="BS336" s="33">
        <f t="shared" ref="BS336:BS339" si="157">BO336-W336-Z336-AA336</f>
        <v>292.69230769230768</v>
      </c>
      <c r="BT336" s="226" t="e">
        <f t="shared" ref="BT336:BT339" si="158">INT(YEARFRAC(F336,$BU$11))</f>
        <v>#REF!</v>
      </c>
      <c r="BV336" s="365"/>
    </row>
    <row r="337" spans="1:74" s="47" customFormat="1" ht="117.75" customHeight="1">
      <c r="A337" s="513">
        <f t="shared" si="153"/>
        <v>20</v>
      </c>
      <c r="B337" s="534" t="s">
        <v>901</v>
      </c>
      <c r="C337" s="530" t="s">
        <v>71</v>
      </c>
      <c r="D337" s="535" t="s">
        <v>931</v>
      </c>
      <c r="E337" s="535" t="s">
        <v>585</v>
      </c>
      <c r="F337" s="536">
        <v>45240</v>
      </c>
      <c r="G337" s="535" t="s">
        <v>667</v>
      </c>
      <c r="H337" s="534" t="s">
        <v>183</v>
      </c>
      <c r="I337" s="521"/>
      <c r="J337" s="90">
        <v>200</v>
      </c>
      <c r="K337" s="241">
        <v>0</v>
      </c>
      <c r="L337" s="403">
        <v>0</v>
      </c>
      <c r="M337" s="396">
        <v>16</v>
      </c>
      <c r="N337" s="396">
        <v>10</v>
      </c>
      <c r="O337" s="396">
        <v>26</v>
      </c>
      <c r="P337" s="396">
        <v>8</v>
      </c>
      <c r="Q337" s="264"/>
      <c r="R337" s="264"/>
      <c r="S337" s="404">
        <v>37.5</v>
      </c>
      <c r="T337" s="404">
        <v>15.384615384615385</v>
      </c>
      <c r="U337" s="265">
        <v>0</v>
      </c>
      <c r="V337" s="265">
        <v>0</v>
      </c>
      <c r="W337" s="266">
        <v>12.5</v>
      </c>
      <c r="X337" s="405">
        <v>6.9230769230769234</v>
      </c>
      <c r="Y337" s="406">
        <v>0</v>
      </c>
      <c r="Z337" s="272">
        <v>7</v>
      </c>
      <c r="AA337" s="272">
        <v>0</v>
      </c>
      <c r="AB337" s="272"/>
      <c r="AC337" s="267">
        <v>0</v>
      </c>
      <c r="AD337" s="267">
        <v>0</v>
      </c>
      <c r="AE337" s="266">
        <v>279.30769230769226</v>
      </c>
      <c r="AF337" s="407">
        <v>61.53846153846154</v>
      </c>
      <c r="AG337" s="408">
        <v>3.9653846153846146</v>
      </c>
      <c r="AH337" s="409">
        <v>0</v>
      </c>
      <c r="AI337" s="462">
        <v>68.038461538461547</v>
      </c>
      <c r="AJ337" s="410">
        <v>145.76538461538456</v>
      </c>
      <c r="AK337" s="268"/>
      <c r="AL337" s="290">
        <v>0</v>
      </c>
      <c r="AM337" s="463">
        <v>0</v>
      </c>
      <c r="AN337" s="463">
        <v>2</v>
      </c>
      <c r="AO337" s="463">
        <v>0</v>
      </c>
      <c r="AP337" s="36" t="s">
        <v>901</v>
      </c>
      <c r="AQ337" s="66">
        <v>145</v>
      </c>
      <c r="AR337" s="37">
        <v>3100</v>
      </c>
      <c r="AS337" s="315">
        <v>1</v>
      </c>
      <c r="AT337" s="315">
        <v>0</v>
      </c>
      <c r="AU337" s="315">
        <v>2</v>
      </c>
      <c r="AV337" s="315">
        <v>0</v>
      </c>
      <c r="AW337" s="315">
        <v>1</v>
      </c>
      <c r="AX337" s="315">
        <v>0</v>
      </c>
      <c r="AY337" s="316">
        <v>3</v>
      </c>
      <c r="AZ337" s="316">
        <v>0</v>
      </c>
      <c r="BA337" s="316">
        <v>1</v>
      </c>
      <c r="BB337" s="30" t="s">
        <v>1065</v>
      </c>
      <c r="BC337" s="30">
        <v>0</v>
      </c>
      <c r="BD337" s="327"/>
      <c r="BE337" t="s">
        <v>99</v>
      </c>
      <c r="BF337" s="48">
        <v>0</v>
      </c>
      <c r="BG337" s="48">
        <v>0</v>
      </c>
      <c r="BH337" s="511"/>
      <c r="BI337" s="48"/>
      <c r="BJ337" s="372"/>
      <c r="BK337" s="63"/>
      <c r="BL337" s="81">
        <f t="shared" si="154"/>
        <v>18</v>
      </c>
      <c r="BM337" s="30">
        <f t="shared" si="155"/>
        <v>18</v>
      </c>
      <c r="BN337" s="230"/>
      <c r="BO337" s="193">
        <f t="shared" si="156"/>
        <v>217.76923076923072</v>
      </c>
      <c r="BP337" s="193">
        <v>217.76923076923072</v>
      </c>
      <c r="BQ337" s="193"/>
      <c r="BR337" s="30"/>
      <c r="BS337" s="33">
        <f t="shared" si="157"/>
        <v>198.26923076923072</v>
      </c>
      <c r="BT337" s="226" t="e">
        <f t="shared" si="158"/>
        <v>#REF!</v>
      </c>
      <c r="BV337" s="365"/>
    </row>
    <row r="338" spans="1:74" s="47" customFormat="1" ht="117.75" customHeight="1">
      <c r="A338" s="513">
        <f t="shared" si="153"/>
        <v>21</v>
      </c>
      <c r="B338" s="534" t="s">
        <v>921</v>
      </c>
      <c r="C338" s="530" t="s">
        <v>71</v>
      </c>
      <c r="D338" s="535" t="s">
        <v>947</v>
      </c>
      <c r="E338" s="535" t="s">
        <v>585</v>
      </c>
      <c r="F338" s="536">
        <v>45246</v>
      </c>
      <c r="G338" s="535" t="s">
        <v>667</v>
      </c>
      <c r="H338" s="534" t="s">
        <v>183</v>
      </c>
      <c r="I338" s="521"/>
      <c r="J338" s="90">
        <v>200</v>
      </c>
      <c r="K338" s="241">
        <v>0</v>
      </c>
      <c r="L338" s="403">
        <v>0</v>
      </c>
      <c r="M338" s="396">
        <v>10.5</v>
      </c>
      <c r="N338" s="396">
        <v>15.5</v>
      </c>
      <c r="O338" s="396">
        <v>18</v>
      </c>
      <c r="P338" s="396">
        <v>0</v>
      </c>
      <c r="Q338" s="264"/>
      <c r="R338" s="264"/>
      <c r="S338" s="404">
        <v>25.96153846153846</v>
      </c>
      <c r="T338" s="404">
        <v>0</v>
      </c>
      <c r="U338" s="265">
        <v>0</v>
      </c>
      <c r="V338" s="265">
        <v>0</v>
      </c>
      <c r="W338" s="266">
        <v>4.5</v>
      </c>
      <c r="X338" s="405">
        <v>3</v>
      </c>
      <c r="Y338" s="406">
        <v>0</v>
      </c>
      <c r="Z338" s="272">
        <v>7</v>
      </c>
      <c r="AA338" s="272">
        <v>0</v>
      </c>
      <c r="AB338" s="272"/>
      <c r="AC338" s="267">
        <v>0</v>
      </c>
      <c r="AD338" s="267">
        <v>0</v>
      </c>
      <c r="AE338" s="266">
        <v>240.46153846153845</v>
      </c>
      <c r="AF338" s="407">
        <v>103.84615384615385</v>
      </c>
      <c r="AG338" s="408">
        <v>2.5023076923076917</v>
      </c>
      <c r="AH338" s="409">
        <v>0</v>
      </c>
      <c r="AI338" s="462"/>
      <c r="AJ338" s="410">
        <v>134.1130769230769</v>
      </c>
      <c r="AK338" s="268"/>
      <c r="AL338" s="290">
        <v>0</v>
      </c>
      <c r="AM338" s="463">
        <v>0</v>
      </c>
      <c r="AN338" s="463">
        <v>2</v>
      </c>
      <c r="AO338" s="463">
        <v>0.5</v>
      </c>
      <c r="AP338" s="36" t="s">
        <v>921</v>
      </c>
      <c r="AQ338" s="66">
        <v>134</v>
      </c>
      <c r="AR338" s="37">
        <v>500</v>
      </c>
      <c r="AS338" s="315">
        <v>1</v>
      </c>
      <c r="AT338" s="315">
        <v>0</v>
      </c>
      <c r="AU338" s="315">
        <v>1</v>
      </c>
      <c r="AV338" s="315">
        <v>1</v>
      </c>
      <c r="AW338" s="315">
        <v>0</v>
      </c>
      <c r="AX338" s="315">
        <v>4</v>
      </c>
      <c r="AY338" s="316">
        <v>0</v>
      </c>
      <c r="AZ338" s="316">
        <v>1</v>
      </c>
      <c r="BA338" s="316">
        <v>0</v>
      </c>
      <c r="BB338" s="30" t="s">
        <v>1066</v>
      </c>
      <c r="BC338" s="30">
        <v>0</v>
      </c>
      <c r="BD338" s="327"/>
      <c r="BE338" t="s">
        <v>99</v>
      </c>
      <c r="BF338" s="48">
        <v>0</v>
      </c>
      <c r="BG338" s="48">
        <v>0</v>
      </c>
      <c r="BH338" s="511"/>
      <c r="BI338" s="48"/>
      <c r="BJ338" s="372"/>
      <c r="BK338" s="63"/>
      <c r="BL338" s="81">
        <f t="shared" si="154"/>
        <v>12.5</v>
      </c>
      <c r="BM338" s="30">
        <f t="shared" si="155"/>
        <v>13</v>
      </c>
      <c r="BN338" s="230"/>
      <c r="BO338" s="193">
        <f t="shared" si="156"/>
        <v>136.61538461538458</v>
      </c>
      <c r="BP338" s="193">
        <v>136.61538461538458</v>
      </c>
      <c r="BQ338" s="193"/>
      <c r="BR338" s="30"/>
      <c r="BS338" s="33">
        <f t="shared" si="157"/>
        <v>125.11538461538458</v>
      </c>
      <c r="BT338" s="226" t="e">
        <f t="shared" si="158"/>
        <v>#REF!</v>
      </c>
      <c r="BV338" s="365"/>
    </row>
    <row r="339" spans="1:74" s="47" customFormat="1" ht="117.75" customHeight="1">
      <c r="A339" s="513">
        <f t="shared" si="153"/>
        <v>22</v>
      </c>
      <c r="B339" s="534" t="s">
        <v>957</v>
      </c>
      <c r="C339" s="530" t="s">
        <v>71</v>
      </c>
      <c r="D339" s="535" t="s">
        <v>959</v>
      </c>
      <c r="E339" s="535" t="s">
        <v>585</v>
      </c>
      <c r="F339" s="536">
        <v>45248</v>
      </c>
      <c r="G339" s="535" t="s">
        <v>667</v>
      </c>
      <c r="H339" s="534" t="s">
        <v>183</v>
      </c>
      <c r="I339" s="521"/>
      <c r="J339" s="90">
        <v>200</v>
      </c>
      <c r="K339" s="241">
        <v>0</v>
      </c>
      <c r="L339" s="403">
        <v>0</v>
      </c>
      <c r="M339" s="396">
        <v>9</v>
      </c>
      <c r="N339" s="396">
        <v>17</v>
      </c>
      <c r="O339" s="396">
        <v>12</v>
      </c>
      <c r="P339" s="396">
        <v>0</v>
      </c>
      <c r="Q339" s="264"/>
      <c r="R339" s="264"/>
      <c r="S339" s="404">
        <v>17.307692307692307</v>
      </c>
      <c r="T339" s="404">
        <v>0</v>
      </c>
      <c r="U339" s="265">
        <v>0</v>
      </c>
      <c r="V339" s="265">
        <v>0</v>
      </c>
      <c r="W339" s="266">
        <v>3</v>
      </c>
      <c r="X339" s="405">
        <v>4.2307692307692308</v>
      </c>
      <c r="Y339" s="406">
        <v>0</v>
      </c>
      <c r="Z339" s="272">
        <v>3.5</v>
      </c>
      <c r="AA339" s="272">
        <v>0</v>
      </c>
      <c r="AB339" s="272"/>
      <c r="AC339" s="267">
        <v>0</v>
      </c>
      <c r="AD339" s="267">
        <v>0</v>
      </c>
      <c r="AE339" s="266">
        <v>228.03846153846155</v>
      </c>
      <c r="AF339" s="407">
        <v>115.38461538461539</v>
      </c>
      <c r="AG339" s="408">
        <v>2.1230769230769231</v>
      </c>
      <c r="AH339" s="409">
        <v>0</v>
      </c>
      <c r="AI339" s="462"/>
      <c r="AJ339" s="410">
        <v>110.53076923076924</v>
      </c>
      <c r="AK339" s="268"/>
      <c r="AL339" s="290">
        <v>0</v>
      </c>
      <c r="AM339" s="463">
        <v>0</v>
      </c>
      <c r="AN339" s="463">
        <v>2</v>
      </c>
      <c r="AO339" s="463">
        <v>0</v>
      </c>
      <c r="AP339" s="36" t="s">
        <v>957</v>
      </c>
      <c r="AQ339" s="66">
        <v>110</v>
      </c>
      <c r="AR339" s="37">
        <v>2200</v>
      </c>
      <c r="AS339" s="315">
        <v>1</v>
      </c>
      <c r="AT339" s="315">
        <v>0</v>
      </c>
      <c r="AU339" s="315">
        <v>0</v>
      </c>
      <c r="AV339" s="315">
        <v>1</v>
      </c>
      <c r="AW339" s="315">
        <v>0</v>
      </c>
      <c r="AX339" s="315">
        <v>0</v>
      </c>
      <c r="AY339" s="316">
        <v>2</v>
      </c>
      <c r="AZ339" s="316">
        <v>0</v>
      </c>
      <c r="BA339" s="316">
        <v>2</v>
      </c>
      <c r="BB339" s="30" t="s">
        <v>1067</v>
      </c>
      <c r="BC339" s="30">
        <v>0</v>
      </c>
      <c r="BD339" s="327"/>
      <c r="BE339" t="s">
        <v>99</v>
      </c>
      <c r="BF339" s="48">
        <v>0</v>
      </c>
      <c r="BG339" s="48">
        <v>0</v>
      </c>
      <c r="BH339" s="511"/>
      <c r="BI339" s="48"/>
      <c r="BJ339" s="372"/>
      <c r="BK339" s="63"/>
      <c r="BL339" s="81">
        <f t="shared" si="154"/>
        <v>11</v>
      </c>
      <c r="BM339" s="30">
        <f t="shared" si="155"/>
        <v>11</v>
      </c>
      <c r="BN339" s="230"/>
      <c r="BO339" s="193">
        <f t="shared" si="156"/>
        <v>112.65384615384616</v>
      </c>
      <c r="BP339" s="193">
        <v>112.65384615384616</v>
      </c>
      <c r="BQ339" s="193"/>
      <c r="BR339" s="30"/>
      <c r="BS339" s="33">
        <f t="shared" si="157"/>
        <v>106.15384615384616</v>
      </c>
      <c r="BT339" s="226" t="e">
        <f t="shared" si="158"/>
        <v>#REF!</v>
      </c>
      <c r="BV339" s="365"/>
    </row>
    <row r="340" spans="1:74" s="47" customFormat="1" ht="117.75" customHeight="1">
      <c r="A340" s="513">
        <f t="shared" si="153"/>
        <v>23</v>
      </c>
      <c r="B340" s="534" t="s">
        <v>958</v>
      </c>
      <c r="C340" s="530" t="s">
        <v>71</v>
      </c>
      <c r="D340" s="535" t="s">
        <v>960</v>
      </c>
      <c r="E340" s="535" t="s">
        <v>585</v>
      </c>
      <c r="F340" s="536">
        <v>45253</v>
      </c>
      <c r="G340" s="535" t="s">
        <v>667</v>
      </c>
      <c r="H340" s="534" t="s">
        <v>183</v>
      </c>
      <c r="I340" s="521"/>
      <c r="J340" s="90">
        <v>200</v>
      </c>
      <c r="K340" s="241">
        <v>0</v>
      </c>
      <c r="L340" s="403">
        <v>0</v>
      </c>
      <c r="M340" s="396">
        <v>5</v>
      </c>
      <c r="N340" s="396">
        <v>21</v>
      </c>
      <c r="O340" s="396">
        <v>4</v>
      </c>
      <c r="P340" s="396">
        <v>0</v>
      </c>
      <c r="Q340" s="264"/>
      <c r="R340" s="264"/>
      <c r="S340" s="404">
        <v>5.7692307692307692</v>
      </c>
      <c r="T340" s="404">
        <v>0</v>
      </c>
      <c r="U340" s="265">
        <v>0</v>
      </c>
      <c r="V340" s="265">
        <v>0</v>
      </c>
      <c r="W340" s="266">
        <v>1</v>
      </c>
      <c r="X340" s="405">
        <v>2.6923076923076925</v>
      </c>
      <c r="Y340" s="406">
        <v>0</v>
      </c>
      <c r="Z340" s="272">
        <v>3.5</v>
      </c>
      <c r="AA340" s="272">
        <v>0</v>
      </c>
      <c r="AB340" s="272"/>
      <c r="AC340" s="267">
        <v>0</v>
      </c>
      <c r="AD340" s="267">
        <v>0</v>
      </c>
      <c r="AE340" s="266">
        <v>212.96153846153845</v>
      </c>
      <c r="AF340" s="407">
        <v>146.15384615384616</v>
      </c>
      <c r="AG340" s="408">
        <v>1.9393939393939394</v>
      </c>
      <c r="AH340" s="409">
        <v>0</v>
      </c>
      <c r="AI340" s="462"/>
      <c r="AJ340" s="410">
        <v>64.868298368298355</v>
      </c>
      <c r="AK340" s="268"/>
      <c r="AL340" s="290">
        <v>0</v>
      </c>
      <c r="AM340" s="463">
        <v>0</v>
      </c>
      <c r="AN340" s="463">
        <v>2</v>
      </c>
      <c r="AO340" s="463">
        <v>0</v>
      </c>
      <c r="AP340" s="36" t="s">
        <v>958</v>
      </c>
      <c r="AQ340" s="66">
        <v>64</v>
      </c>
      <c r="AR340" s="37">
        <v>3600</v>
      </c>
      <c r="AS340" s="315">
        <v>0</v>
      </c>
      <c r="AT340" s="315">
        <v>1</v>
      </c>
      <c r="AU340" s="315">
        <v>0</v>
      </c>
      <c r="AV340" s="315">
        <v>1</v>
      </c>
      <c r="AW340" s="315">
        <v>0</v>
      </c>
      <c r="AX340" s="315">
        <v>4</v>
      </c>
      <c r="AY340" s="316">
        <v>3</v>
      </c>
      <c r="AZ340" s="316">
        <v>1</v>
      </c>
      <c r="BA340" s="316">
        <v>1</v>
      </c>
      <c r="BB340" s="30" t="s">
        <v>1068</v>
      </c>
      <c r="BC340" s="30">
        <v>0</v>
      </c>
      <c r="BD340" s="327"/>
      <c r="BE340" t="s">
        <v>99</v>
      </c>
      <c r="BF340" s="48">
        <v>0</v>
      </c>
      <c r="BG340" s="48">
        <v>0</v>
      </c>
      <c r="BH340" s="511"/>
      <c r="BI340" s="48"/>
      <c r="BJ340" s="372"/>
      <c r="BK340" s="63"/>
      <c r="BL340" s="81">
        <f t="shared" si="149"/>
        <v>7</v>
      </c>
      <c r="BM340" s="30">
        <f t="shared" si="150"/>
        <v>7</v>
      </c>
      <c r="BN340" s="230"/>
      <c r="BO340" s="193">
        <f t="shared" si="151"/>
        <v>66.807692307692292</v>
      </c>
      <c r="BP340" s="193">
        <v>66.807692307692292</v>
      </c>
      <c r="BQ340" s="193"/>
      <c r="BR340" s="30"/>
      <c r="BS340" s="33">
        <f t="shared" si="143"/>
        <v>62.307692307692292</v>
      </c>
      <c r="BT340" s="226" t="e">
        <f t="shared" si="152"/>
        <v>#REF!</v>
      </c>
      <c r="BV340" s="365"/>
    </row>
    <row r="341" spans="1:74" s="4" customFormat="1" ht="37.5" hidden="1" customHeight="1">
      <c r="A341" s="92"/>
      <c r="B341" s="92"/>
      <c r="C341" s="92"/>
      <c r="D341" s="92"/>
      <c r="E341" s="92"/>
      <c r="F341" s="92"/>
      <c r="G341" s="92"/>
      <c r="H341" s="92"/>
      <c r="I341" s="92"/>
      <c r="J341" s="152">
        <v>2600</v>
      </c>
      <c r="K341" s="152">
        <v>13</v>
      </c>
      <c r="L341" s="152">
        <v>0</v>
      </c>
      <c r="M341" s="152"/>
      <c r="N341" s="152"/>
      <c r="O341" s="152"/>
      <c r="P341" s="152"/>
      <c r="Q341" s="152"/>
      <c r="R341" s="152"/>
      <c r="S341" s="152">
        <v>565.38461538461524</v>
      </c>
      <c r="T341" s="152"/>
      <c r="U341" s="152">
        <v>0</v>
      </c>
      <c r="V341" s="152"/>
      <c r="W341" s="152">
        <v>189.5</v>
      </c>
      <c r="X341" s="152">
        <v>102.84615384615384</v>
      </c>
      <c r="Y341" s="152">
        <v>11</v>
      </c>
      <c r="Z341" s="152">
        <v>84</v>
      </c>
      <c r="AA341" s="152">
        <v>219.33373817419431</v>
      </c>
      <c r="AB341" s="152"/>
      <c r="AC341" s="152"/>
      <c r="AD341" s="152">
        <v>0</v>
      </c>
      <c r="AE341" s="152">
        <v>4019.6798920203478</v>
      </c>
      <c r="AF341" s="152">
        <v>438.46153846153845</v>
      </c>
      <c r="AG341" s="152">
        <v>61.653379953379947</v>
      </c>
      <c r="AH341" s="152">
        <v>0</v>
      </c>
      <c r="AI341" s="152">
        <v>1512.0769230769229</v>
      </c>
      <c r="AJ341" s="152">
        <v>2007.4880505285068</v>
      </c>
      <c r="AK341" s="152"/>
      <c r="AL341" s="280"/>
      <c r="AM341" s="45"/>
      <c r="AN341" s="280"/>
      <c r="AO341" s="280"/>
      <c r="BB341" s="84"/>
      <c r="BF341" s="552"/>
      <c r="BJ341" s="372">
        <v>15.753143491124263</v>
      </c>
    </row>
    <row r="342" spans="1:74" s="13" customFormat="1" ht="33" hidden="1" customHeight="1">
      <c r="A342" s="154"/>
      <c r="B342" s="172"/>
      <c r="C342" s="172"/>
      <c r="D342" s="155"/>
      <c r="E342" s="172"/>
      <c r="F342" s="172"/>
      <c r="G342" s="172"/>
      <c r="H342" s="172"/>
      <c r="I342" s="172"/>
      <c r="J342" s="172"/>
      <c r="K342" s="172"/>
      <c r="L342" s="172"/>
      <c r="M342" s="172"/>
      <c r="N342" s="172"/>
      <c r="O342" s="172"/>
      <c r="P342" s="172"/>
      <c r="Q342" s="172"/>
      <c r="R342" s="172"/>
      <c r="S342" s="172"/>
      <c r="T342" s="172"/>
      <c r="U342" s="172"/>
      <c r="V342" s="172"/>
      <c r="W342" s="172"/>
      <c r="X342" s="172"/>
      <c r="Y342" s="172"/>
      <c r="Z342" s="172"/>
      <c r="AA342" s="172"/>
      <c r="AB342" s="172"/>
      <c r="AC342" s="172"/>
      <c r="AD342" s="172"/>
      <c r="AE342" s="172"/>
      <c r="AF342" s="172"/>
      <c r="AG342" s="172"/>
      <c r="AH342" s="172"/>
      <c r="AI342" s="172"/>
      <c r="AJ342" s="156">
        <v>2007.4880505285068</v>
      </c>
      <c r="AK342" s="156"/>
      <c r="AL342" s="280"/>
      <c r="AM342" s="45"/>
      <c r="AN342" s="280"/>
      <c r="AO342" s="280"/>
      <c r="AP342" s="49"/>
      <c r="AQ342" s="50"/>
      <c r="AR342" s="51"/>
      <c r="AS342" s="89"/>
      <c r="AT342" s="89"/>
      <c r="AU342" s="89"/>
      <c r="AV342" s="89"/>
      <c r="AW342" s="89"/>
      <c r="AX342" s="89"/>
      <c r="AY342" s="89"/>
      <c r="AZ342" s="89"/>
      <c r="BA342" s="62"/>
      <c r="BB342" s="30"/>
      <c r="BF342" s="555"/>
      <c r="BG342"/>
      <c r="BJ342" s="372">
        <v>19.145192992548765</v>
      </c>
    </row>
    <row r="343" spans="1:74" ht="49.5" hidden="1" customHeight="1">
      <c r="A343" s="374" t="str">
        <f>A2</f>
        <v>តារាងបើកប្រាក់ឈ្នួលប្រចាំខែ វិច្ឆិកា ឆ្នាំ ២០២៣(លើកទី2​)</v>
      </c>
      <c r="B343" s="174"/>
      <c r="C343" s="174"/>
      <c r="D343" s="157"/>
      <c r="E343" s="157"/>
      <c r="F343" s="170"/>
      <c r="G343" s="174"/>
      <c r="H343" s="174"/>
      <c r="I343" s="174"/>
      <c r="J343" s="174"/>
      <c r="K343" s="174"/>
      <c r="L343" s="174"/>
      <c r="M343" s="174"/>
      <c r="N343" s="174"/>
      <c r="O343" s="174"/>
      <c r="P343" s="174"/>
      <c r="Q343" s="174"/>
      <c r="R343" s="174"/>
      <c r="S343" s="174"/>
      <c r="T343" s="174"/>
      <c r="U343" s="174"/>
      <c r="V343" s="174"/>
      <c r="W343" s="174"/>
      <c r="X343" s="174"/>
      <c r="Y343" s="174"/>
      <c r="Z343" s="174"/>
      <c r="AA343" s="174"/>
      <c r="AB343" s="174"/>
      <c r="AC343" s="174"/>
      <c r="AD343" s="174"/>
      <c r="AE343" s="174"/>
      <c r="AF343" s="174"/>
      <c r="AG343" s="174"/>
      <c r="AH343" s="174"/>
      <c r="AI343" s="174"/>
      <c r="AJ343" s="174"/>
      <c r="AK343" s="174"/>
      <c r="AL343" s="273"/>
      <c r="AN343"/>
      <c r="AO343"/>
      <c r="AP343" s="49"/>
      <c r="AQ343" s="50"/>
      <c r="AR343" s="51"/>
      <c r="AS343" s="89"/>
      <c r="AT343" s="89"/>
      <c r="AU343" s="89"/>
      <c r="AV343" s="89"/>
      <c r="AW343" s="89"/>
      <c r="AX343" s="89"/>
      <c r="AY343" s="89"/>
      <c r="AZ343" s="89"/>
      <c r="BA343" s="89"/>
      <c r="BB343" s="46"/>
      <c r="BD343"/>
      <c r="BF343" s="48"/>
      <c r="BH343" s="1"/>
      <c r="BJ343" s="372">
        <v>89.119466785596927</v>
      </c>
      <c r="BO343"/>
      <c r="BQ343"/>
    </row>
    <row r="344" spans="1:74" s="4" customFormat="1" ht="28.5" hidden="1" customHeight="1">
      <c r="A344" s="375" t="str">
        <f>A3</f>
        <v>LIST OF SALARIES AND ALLOWANCES  (November/  2023)</v>
      </c>
      <c r="B344" s="96"/>
      <c r="C344" s="96"/>
      <c r="D344" s="97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214"/>
      <c r="AJ344" s="96"/>
      <c r="AK344" s="56"/>
      <c r="AL344" s="274"/>
      <c r="AM344" s="2"/>
      <c r="AN344" s="15"/>
      <c r="AO344" s="15"/>
      <c r="AP344" s="22"/>
      <c r="BD344" s="92"/>
      <c r="BF344" s="552"/>
      <c r="BJ344" s="372"/>
      <c r="BO344" s="15"/>
      <c r="BQ344" s="15"/>
    </row>
    <row r="345" spans="1:74" s="62" customFormat="1" ht="51.75" hidden="1" customHeight="1" thickBot="1">
      <c r="A345" s="355" t="str">
        <f>A4</f>
        <v xml:space="preserve">ក្រុមហ៊ុន Fairdon (Cambodia) Limited </v>
      </c>
      <c r="B345" s="99"/>
      <c r="C345" s="100"/>
      <c r="D345" s="101"/>
      <c r="E345" s="102"/>
      <c r="G345" s="283"/>
      <c r="I345" s="103"/>
      <c r="J345" s="104"/>
      <c r="K345" s="356"/>
      <c r="L345" s="104"/>
      <c r="M345" s="104"/>
      <c r="N345" s="195"/>
      <c r="O345" s="200"/>
      <c r="P345" s="200"/>
      <c r="Q345" s="195"/>
      <c r="R345" s="195"/>
      <c r="S345" s="195"/>
      <c r="T345" s="195"/>
      <c r="U345" s="195"/>
      <c r="V345" s="195"/>
      <c r="W345" s="275"/>
      <c r="X345" s="275"/>
      <c r="Y345" s="227"/>
      <c r="Z345" s="275"/>
      <c r="AA345" s="275"/>
      <c r="AB345" s="543"/>
      <c r="AC345" s="221"/>
      <c r="AE345" s="105"/>
      <c r="AF345" s="105"/>
      <c r="AG345" s="346"/>
      <c r="AH345" s="106"/>
      <c r="AI345" s="106"/>
      <c r="AJ345" s="107"/>
      <c r="AK345" s="106"/>
      <c r="AL345" s="106"/>
      <c r="AM345" s="45"/>
      <c r="AN345" s="190"/>
      <c r="AO345" s="190"/>
      <c r="AP345" s="218"/>
      <c r="BF345" s="551"/>
      <c r="BJ345" s="372"/>
      <c r="BO345" s="190"/>
      <c r="BQ345" s="199"/>
    </row>
    <row r="346" spans="1:74" ht="25.5" hidden="1" customHeight="1" thickBot="1">
      <c r="A346" s="348" t="s">
        <v>564</v>
      </c>
      <c r="B346" s="349" t="s">
        <v>565</v>
      </c>
      <c r="C346" s="353" t="s">
        <v>566</v>
      </c>
      <c r="D346" s="349" t="s">
        <v>567</v>
      </c>
      <c r="E346" s="350" t="s">
        <v>568</v>
      </c>
      <c r="F346" s="350" t="s">
        <v>569</v>
      </c>
      <c r="G346" s="350" t="s">
        <v>570</v>
      </c>
      <c r="H346" s="350" t="s">
        <v>154</v>
      </c>
      <c r="I346" s="351" t="s">
        <v>571</v>
      </c>
      <c r="J346" s="350" t="s">
        <v>563</v>
      </c>
      <c r="K346" s="352" t="s">
        <v>706</v>
      </c>
      <c r="L346" s="352" t="s">
        <v>575</v>
      </c>
      <c r="M346" s="363" t="s">
        <v>574</v>
      </c>
      <c r="N346" s="361"/>
      <c r="O346" s="361"/>
      <c r="P346" s="361"/>
      <c r="Q346" s="361"/>
      <c r="R346" s="361"/>
      <c r="S346" s="361"/>
      <c r="T346" s="361"/>
      <c r="U346" s="361"/>
      <c r="V346" s="361"/>
      <c r="W346" s="361"/>
      <c r="X346" s="361"/>
      <c r="Y346" s="361"/>
      <c r="Z346" s="361"/>
      <c r="AA346" s="361"/>
      <c r="AB346" s="361"/>
      <c r="AC346" s="361"/>
      <c r="AD346" s="361"/>
      <c r="AE346" s="362"/>
      <c r="AF346" s="85" t="s">
        <v>3</v>
      </c>
      <c r="AG346" s="67"/>
      <c r="AH346" s="67"/>
      <c r="AI346" s="67"/>
      <c r="AJ346" s="418" t="s">
        <v>727</v>
      </c>
      <c r="AK346" s="332" t="s">
        <v>572</v>
      </c>
      <c r="AL346" s="280"/>
      <c r="AM346" s="45"/>
      <c r="AN346" s="280"/>
      <c r="AO346" s="280"/>
      <c r="AP346"/>
      <c r="BB346" s="30"/>
      <c r="BD346"/>
      <c r="BF346" s="48"/>
      <c r="BJ346" s="372"/>
      <c r="BO346"/>
      <c r="BQ346"/>
    </row>
    <row r="347" spans="1:74" ht="25.5" hidden="1" customHeight="1">
      <c r="A347" s="74"/>
      <c r="B347" s="115"/>
      <c r="C347" s="354"/>
      <c r="D347" s="117"/>
      <c r="E347" s="276"/>
      <c r="F347" s="276"/>
      <c r="G347" s="118"/>
      <c r="H347" s="119"/>
      <c r="I347" s="343" t="s">
        <v>29</v>
      </c>
      <c r="J347" s="330"/>
      <c r="K347" s="176"/>
      <c r="L347" s="176"/>
      <c r="M347" s="437" t="s">
        <v>576</v>
      </c>
      <c r="N347" s="438"/>
      <c r="O347" s="432" t="s">
        <v>751</v>
      </c>
      <c r="P347" s="433"/>
      <c r="Q347" s="446"/>
      <c r="R347" s="488"/>
      <c r="S347" s="437" t="s">
        <v>577</v>
      </c>
      <c r="T347" s="440"/>
      <c r="U347" s="441"/>
      <c r="V347" s="441"/>
      <c r="W347" s="329" t="s">
        <v>578</v>
      </c>
      <c r="X347" s="329" t="s">
        <v>579</v>
      </c>
      <c r="Y347" s="336" t="s">
        <v>580</v>
      </c>
      <c r="Z347" s="86" t="s">
        <v>52</v>
      </c>
      <c r="AA347" s="197" t="s">
        <v>46</v>
      </c>
      <c r="AB347" s="197"/>
      <c r="AC347" s="86" t="s">
        <v>14</v>
      </c>
      <c r="AD347" s="197" t="s">
        <v>367</v>
      </c>
      <c r="AE347" s="68" t="s">
        <v>15</v>
      </c>
      <c r="AF347" s="121" t="s">
        <v>9</v>
      </c>
      <c r="AG347" s="392" t="s">
        <v>707</v>
      </c>
      <c r="AH347" s="332" t="s">
        <v>728</v>
      </c>
      <c r="AI347" s="357" t="s">
        <v>584</v>
      </c>
      <c r="AJ347" s="123" t="s">
        <v>33</v>
      </c>
      <c r="AK347" s="124" t="s">
        <v>34</v>
      </c>
      <c r="AL347" s="280"/>
      <c r="AM347" s="45"/>
      <c r="AN347" s="280"/>
      <c r="AO347" s="280"/>
      <c r="AP347"/>
      <c r="BB347" s="30"/>
      <c r="BD347"/>
      <c r="BF347" s="48"/>
      <c r="BJ347" s="372"/>
      <c r="BO347"/>
      <c r="BQ347"/>
    </row>
    <row r="348" spans="1:74" ht="25.5" hidden="1" customHeight="1">
      <c r="A348" s="74"/>
      <c r="B348" s="115"/>
      <c r="C348" s="116"/>
      <c r="D348" s="117"/>
      <c r="E348" s="276"/>
      <c r="F348" s="276"/>
      <c r="G348" s="118"/>
      <c r="H348" s="277"/>
      <c r="I348" s="331" t="s">
        <v>573</v>
      </c>
      <c r="J348" s="126" t="s">
        <v>38</v>
      </c>
      <c r="K348" s="127" t="s">
        <v>189</v>
      </c>
      <c r="L348" s="127" t="s">
        <v>83</v>
      </c>
      <c r="M348" s="206" t="s">
        <v>35</v>
      </c>
      <c r="N348" s="277" t="s">
        <v>6</v>
      </c>
      <c r="O348" s="428" t="s">
        <v>7</v>
      </c>
      <c r="P348" s="429" t="s">
        <v>7</v>
      </c>
      <c r="Q348" s="431" t="s">
        <v>581</v>
      </c>
      <c r="R348" s="431"/>
      <c r="S348" s="336" t="s">
        <v>582</v>
      </c>
      <c r="T348" s="336" t="s">
        <v>582</v>
      </c>
      <c r="U348" s="331" t="s">
        <v>581</v>
      </c>
      <c r="V348" s="498"/>
      <c r="W348" s="338" t="s">
        <v>81</v>
      </c>
      <c r="X348" s="339" t="s">
        <v>48</v>
      </c>
      <c r="Y348" s="399" t="s">
        <v>526</v>
      </c>
      <c r="Z348" s="340" t="s">
        <v>527</v>
      </c>
      <c r="AA348" s="399" t="s">
        <v>473</v>
      </c>
      <c r="AB348" s="540"/>
      <c r="AC348" s="340" t="s">
        <v>30</v>
      </c>
      <c r="AD348" s="341" t="s">
        <v>665</v>
      </c>
      <c r="AE348" s="342" t="s">
        <v>31</v>
      </c>
      <c r="AF348" s="339" t="s">
        <v>32</v>
      </c>
      <c r="AG348" s="393" t="s">
        <v>708</v>
      </c>
      <c r="AH348" s="340" t="s">
        <v>39</v>
      </c>
      <c r="AI348" s="198" t="s">
        <v>84</v>
      </c>
      <c r="AJ348" s="128"/>
      <c r="AK348" s="129"/>
      <c r="AL348" s="280"/>
      <c r="AM348" s="45"/>
      <c r="AN348" s="280"/>
      <c r="AO348" s="280"/>
      <c r="AP348"/>
      <c r="BB348" s="30"/>
      <c r="BD348"/>
      <c r="BF348" s="48"/>
      <c r="BJ348" s="372"/>
      <c r="BO348"/>
      <c r="BQ348"/>
    </row>
    <row r="349" spans="1:74" ht="28.5" hidden="1" customHeight="1" thickBot="1">
      <c r="A349" s="74"/>
      <c r="B349" s="115"/>
      <c r="C349" s="116"/>
      <c r="D349" s="117"/>
      <c r="E349" s="276"/>
      <c r="F349" s="130"/>
      <c r="G349" s="118"/>
      <c r="H349" s="276"/>
      <c r="I349" s="131"/>
      <c r="J349" s="126"/>
      <c r="K349" s="127"/>
      <c r="L349" s="127"/>
      <c r="M349" s="207"/>
      <c r="N349" s="276"/>
      <c r="O349" s="209"/>
      <c r="P349" s="209"/>
      <c r="Q349" s="276"/>
      <c r="R349" s="276"/>
      <c r="S349" s="430"/>
      <c r="T349" s="430"/>
      <c r="U349" s="276"/>
      <c r="V349" s="499"/>
      <c r="W349" s="70"/>
      <c r="X349" s="87"/>
      <c r="Y349" s="278"/>
      <c r="Z349" s="278"/>
      <c r="AA349" s="198" t="s">
        <v>47</v>
      </c>
      <c r="AB349" s="211"/>
      <c r="AC349" s="278"/>
      <c r="AD349" s="229"/>
      <c r="AE349" s="129"/>
      <c r="AF349" s="87"/>
      <c r="AG349" s="400"/>
      <c r="AH349" s="278"/>
      <c r="AI349" s="211"/>
      <c r="AJ349" s="128"/>
      <c r="AK349" s="129"/>
      <c r="AL349" s="280"/>
      <c r="AM349" s="45"/>
      <c r="AN349" s="280"/>
      <c r="AO349" s="280"/>
      <c r="AP349"/>
      <c r="BB349" s="30"/>
      <c r="BD349"/>
      <c r="BF349" s="48"/>
      <c r="BJ349" s="372"/>
      <c r="BO349"/>
      <c r="BQ349"/>
    </row>
    <row r="350" spans="1:74" s="17" customFormat="1" ht="24.75" hidden="1" customHeight="1" thickBot="1">
      <c r="A350" s="333" t="s">
        <v>24</v>
      </c>
      <c r="B350" s="133" t="s">
        <v>25</v>
      </c>
      <c r="C350" s="334" t="s">
        <v>68</v>
      </c>
      <c r="D350" s="134" t="s">
        <v>26</v>
      </c>
      <c r="E350" s="335" t="s">
        <v>27</v>
      </c>
      <c r="F350" s="136" t="s">
        <v>36</v>
      </c>
      <c r="G350" s="137" t="s">
        <v>37</v>
      </c>
      <c r="H350" s="138" t="s">
        <v>528</v>
      </c>
      <c r="I350" s="139" t="s">
        <v>1</v>
      </c>
      <c r="J350" s="126"/>
      <c r="K350" s="127"/>
      <c r="L350" s="127"/>
      <c r="M350" s="208" t="s">
        <v>5</v>
      </c>
      <c r="N350" s="77" t="s">
        <v>82</v>
      </c>
      <c r="O350" s="426" t="s">
        <v>749</v>
      </c>
      <c r="P350" s="426" t="s">
        <v>750</v>
      </c>
      <c r="Q350" s="337" t="s">
        <v>10</v>
      </c>
      <c r="R350" s="337"/>
      <c r="S350" s="425" t="s">
        <v>747</v>
      </c>
      <c r="T350" s="425" t="s">
        <v>748</v>
      </c>
      <c r="U350" s="337" t="s">
        <v>13</v>
      </c>
      <c r="V350" s="500"/>
      <c r="W350" s="70"/>
      <c r="X350" s="87"/>
      <c r="Y350" s="278"/>
      <c r="Z350" s="278"/>
      <c r="AA350" s="228" t="s">
        <v>404</v>
      </c>
      <c r="AB350" s="228"/>
      <c r="AC350" s="278"/>
      <c r="AD350" s="115"/>
      <c r="AE350" s="129"/>
      <c r="AF350" s="87"/>
      <c r="AG350" s="400"/>
      <c r="AH350" s="278"/>
      <c r="AI350" s="211"/>
      <c r="AJ350" s="128"/>
      <c r="AK350" s="129"/>
      <c r="AL350" s="280"/>
      <c r="AM350" s="45"/>
      <c r="AN350" s="280"/>
      <c r="AO350" s="280"/>
      <c r="AP350"/>
      <c r="AQ350"/>
      <c r="AR350"/>
      <c r="AS350"/>
      <c r="AT350"/>
      <c r="AU350"/>
      <c r="AV350"/>
      <c r="AW350"/>
      <c r="AX350"/>
      <c r="AY350"/>
      <c r="AZ350"/>
      <c r="BA350"/>
      <c r="BB350" s="30"/>
      <c r="BF350" s="553"/>
      <c r="BG350"/>
      <c r="BJ350" s="372"/>
    </row>
    <row r="351" spans="1:74" s="17" customFormat="1" ht="18.75" hidden="1" customHeight="1" thickBot="1">
      <c r="A351" s="140"/>
      <c r="B351" s="141"/>
      <c r="C351" s="142"/>
      <c r="D351" s="143"/>
      <c r="E351" s="181"/>
      <c r="F351" s="144" t="s">
        <v>28</v>
      </c>
      <c r="G351" s="145"/>
      <c r="H351" s="146"/>
      <c r="I351" s="147"/>
      <c r="J351" s="148"/>
      <c r="K351" s="149"/>
      <c r="L351" s="149"/>
      <c r="M351" s="78"/>
      <c r="N351" s="79"/>
      <c r="O351" s="427"/>
      <c r="P351" s="210"/>
      <c r="Q351" s="279"/>
      <c r="R351" s="279"/>
      <c r="S351" s="212"/>
      <c r="T351" s="212"/>
      <c r="U351" s="279"/>
      <c r="V351" s="501"/>
      <c r="W351" s="71"/>
      <c r="X351" s="88"/>
      <c r="Y351" s="279"/>
      <c r="Z351" s="279"/>
      <c r="AA351" s="279"/>
      <c r="AB351" s="279"/>
      <c r="AC351" s="279"/>
      <c r="AD351" s="279"/>
      <c r="AE351" s="150"/>
      <c r="AF351" s="88"/>
      <c r="AG351" s="401"/>
      <c r="AH351" s="279"/>
      <c r="AI351" s="212"/>
      <c r="AJ351" s="151"/>
      <c r="AK351" s="150"/>
      <c r="AL351" s="280"/>
      <c r="AM351" s="45"/>
      <c r="AN351" s="280"/>
      <c r="AO351" s="280"/>
      <c r="AP351"/>
      <c r="AQ351"/>
      <c r="AR351"/>
      <c r="AS351"/>
      <c r="AT351"/>
      <c r="AU351"/>
      <c r="AV351"/>
      <c r="AW351"/>
      <c r="AX351"/>
      <c r="AY351"/>
      <c r="AZ351"/>
      <c r="BA351"/>
      <c r="BB351" s="30"/>
      <c r="BF351" s="553"/>
      <c r="BG351"/>
      <c r="BJ351" s="372"/>
    </row>
    <row r="352" spans="1:74" s="17" customFormat="1" ht="30" hidden="1" customHeight="1">
      <c r="A352" s="292">
        <v>1</v>
      </c>
      <c r="B352" s="294">
        <v>2</v>
      </c>
      <c r="C352" s="294">
        <v>3</v>
      </c>
      <c r="D352" s="294">
        <v>4</v>
      </c>
      <c r="E352" s="294">
        <v>5</v>
      </c>
      <c r="F352" s="294">
        <v>6</v>
      </c>
      <c r="G352" s="294">
        <v>7</v>
      </c>
      <c r="H352" s="294">
        <v>8</v>
      </c>
      <c r="I352" s="294">
        <v>9</v>
      </c>
      <c r="J352" s="294">
        <v>10</v>
      </c>
      <c r="K352" s="294">
        <v>11</v>
      </c>
      <c r="L352" s="294">
        <v>12</v>
      </c>
      <c r="M352" s="294">
        <v>13</v>
      </c>
      <c r="N352" s="294">
        <v>14</v>
      </c>
      <c r="O352" s="294">
        <v>15</v>
      </c>
      <c r="P352" s="294"/>
      <c r="Q352" s="294">
        <v>16</v>
      </c>
      <c r="R352" s="294"/>
      <c r="S352" s="294">
        <v>17</v>
      </c>
      <c r="T352" s="294"/>
      <c r="U352" s="294">
        <v>18</v>
      </c>
      <c r="V352" s="294"/>
      <c r="W352" s="294">
        <v>19</v>
      </c>
      <c r="X352" s="294">
        <v>20</v>
      </c>
      <c r="Y352" s="294">
        <v>21</v>
      </c>
      <c r="Z352" s="294">
        <v>22</v>
      </c>
      <c r="AA352" s="294">
        <v>23</v>
      </c>
      <c r="AB352" s="294"/>
      <c r="AC352" s="294">
        <v>24</v>
      </c>
      <c r="AD352" s="294">
        <v>25</v>
      </c>
      <c r="AE352" s="294">
        <v>26</v>
      </c>
      <c r="AF352" s="294">
        <v>27</v>
      </c>
      <c r="AG352" s="294"/>
      <c r="AH352" s="294">
        <v>28</v>
      </c>
      <c r="AI352" s="294">
        <v>29</v>
      </c>
      <c r="AJ352" s="294">
        <v>31</v>
      </c>
      <c r="AK352" s="294">
        <v>32</v>
      </c>
      <c r="AL352" s="280"/>
      <c r="AM352" s="45"/>
      <c r="AN352" s="280"/>
      <c r="AO352" s="280"/>
      <c r="AP352"/>
      <c r="AQ352"/>
      <c r="AR352"/>
      <c r="AS352"/>
      <c r="AT352"/>
      <c r="AU352"/>
      <c r="AV352"/>
      <c r="AW352"/>
      <c r="AX352"/>
      <c r="AY352"/>
      <c r="AZ352"/>
      <c r="BA352"/>
      <c r="BB352" s="30"/>
      <c r="BF352" s="553"/>
      <c r="BG352"/>
      <c r="BJ352" s="372"/>
    </row>
    <row r="353" spans="1:74" s="1" customFormat="1" ht="81" customHeight="1">
      <c r="A353" s="513">
        <v>24</v>
      </c>
      <c r="B353" s="65" t="s">
        <v>391</v>
      </c>
      <c r="C353" s="60" t="s">
        <v>71</v>
      </c>
      <c r="D353" s="378" t="s">
        <v>392</v>
      </c>
      <c r="E353" s="378" t="s">
        <v>585</v>
      </c>
      <c r="F353" s="382">
        <v>44355</v>
      </c>
      <c r="G353" s="378" t="s">
        <v>667</v>
      </c>
      <c r="H353" s="65" t="s">
        <v>183</v>
      </c>
      <c r="I353" s="521"/>
      <c r="J353" s="90">
        <v>200</v>
      </c>
      <c r="K353" s="241">
        <v>0</v>
      </c>
      <c r="L353" s="403">
        <v>0</v>
      </c>
      <c r="M353" s="396">
        <v>23</v>
      </c>
      <c r="N353" s="396">
        <v>3</v>
      </c>
      <c r="O353" s="396">
        <v>36</v>
      </c>
      <c r="P353" s="396">
        <v>10</v>
      </c>
      <c r="Q353" s="264"/>
      <c r="R353" s="264"/>
      <c r="S353" s="404">
        <v>51.92307692307692</v>
      </c>
      <c r="T353" s="404">
        <v>19.23076923076923</v>
      </c>
      <c r="U353" s="265">
        <v>0</v>
      </c>
      <c r="V353" s="265">
        <v>0</v>
      </c>
      <c r="W353" s="266">
        <v>16.5</v>
      </c>
      <c r="X353" s="405">
        <v>10</v>
      </c>
      <c r="Y353" s="406">
        <v>3</v>
      </c>
      <c r="Z353" s="272">
        <v>7</v>
      </c>
      <c r="AA353" s="272">
        <v>0</v>
      </c>
      <c r="AB353" s="272"/>
      <c r="AC353" s="267">
        <v>0</v>
      </c>
      <c r="AD353" s="267">
        <v>0</v>
      </c>
      <c r="AE353" s="266">
        <v>307.65384615384613</v>
      </c>
      <c r="AF353" s="407">
        <v>0</v>
      </c>
      <c r="AG353" s="408">
        <v>5.6830769230769231</v>
      </c>
      <c r="AH353" s="409">
        <v>0</v>
      </c>
      <c r="AI353" s="462">
        <v>157.19230769230768</v>
      </c>
      <c r="AJ353" s="410">
        <v>144.77846153846153</v>
      </c>
      <c r="AK353" s="546"/>
      <c r="AL353" s="290">
        <v>1</v>
      </c>
      <c r="AM353" s="463">
        <v>0</v>
      </c>
      <c r="AN353" s="463">
        <v>2</v>
      </c>
      <c r="AO353" s="463">
        <v>0</v>
      </c>
      <c r="AP353" s="36" t="s">
        <v>391</v>
      </c>
      <c r="AQ353" s="66">
        <v>144</v>
      </c>
      <c r="AR353" s="37">
        <v>3200</v>
      </c>
      <c r="AS353" s="315">
        <v>1</v>
      </c>
      <c r="AT353" s="315">
        <v>0</v>
      </c>
      <c r="AU353" s="315">
        <v>2</v>
      </c>
      <c r="AV353" s="315">
        <v>0</v>
      </c>
      <c r="AW353" s="315">
        <v>0</v>
      </c>
      <c r="AX353" s="315">
        <v>4</v>
      </c>
      <c r="AY353" s="316">
        <v>3</v>
      </c>
      <c r="AZ353" s="316">
        <v>0</v>
      </c>
      <c r="BA353" s="316">
        <v>2</v>
      </c>
      <c r="BB353" s="30" t="s">
        <v>1069</v>
      </c>
      <c r="BC353" s="30">
        <v>0</v>
      </c>
      <c r="BD353" s="327"/>
      <c r="BE353" t="s">
        <v>99</v>
      </c>
      <c r="BF353" s="48">
        <v>0</v>
      </c>
      <c r="BG353" s="48">
        <v>0</v>
      </c>
      <c r="BH353" s="511"/>
      <c r="BI353" s="48"/>
      <c r="BJ353" s="372"/>
      <c r="BK353" s="63"/>
      <c r="BL353" s="81">
        <f t="shared" ref="BL353:BL363" si="159">M353+AL353+AM353+AN353</f>
        <v>26</v>
      </c>
      <c r="BM353" s="30">
        <f t="shared" ref="BM353:BM363" si="160">BL353+AO353</f>
        <v>26</v>
      </c>
      <c r="BN353" s="230"/>
      <c r="BO353" s="193">
        <f t="shared" ref="BO353:BO367" si="161">AJ353+AI353+AG353+AH353</f>
        <v>307.65384615384608</v>
      </c>
      <c r="BP353" s="193">
        <v>293.84349195043586</v>
      </c>
      <c r="BQ353" s="193"/>
      <c r="BR353" s="30"/>
      <c r="BS353" s="33">
        <f t="shared" ref="BS353:BS367" si="162">BO353-W353-Z353-AA353</f>
        <v>284.15384615384608</v>
      </c>
      <c r="BT353" s="226" t="e">
        <f t="shared" ref="BT353:BT363" si="163">INT(YEARFRAC(F353,$BU$11))</f>
        <v>#REF!</v>
      </c>
      <c r="BV353" s="365"/>
    </row>
    <row r="354" spans="1:74" s="47" customFormat="1" ht="81" customHeight="1">
      <c r="A354" s="513">
        <f t="shared" ref="A354:A367" si="164">A353+1</f>
        <v>25</v>
      </c>
      <c r="B354" s="65" t="s">
        <v>409</v>
      </c>
      <c r="C354" s="60" t="s">
        <v>71</v>
      </c>
      <c r="D354" s="378" t="s">
        <v>150</v>
      </c>
      <c r="E354" s="378" t="s">
        <v>585</v>
      </c>
      <c r="F354" s="382">
        <v>44391</v>
      </c>
      <c r="G354" s="378" t="s">
        <v>667</v>
      </c>
      <c r="H354" s="65" t="s">
        <v>183</v>
      </c>
      <c r="I354" s="521"/>
      <c r="J354" s="90">
        <v>200</v>
      </c>
      <c r="K354" s="241">
        <v>0</v>
      </c>
      <c r="L354" s="403">
        <v>0</v>
      </c>
      <c r="M354" s="396">
        <v>23</v>
      </c>
      <c r="N354" s="396">
        <v>3</v>
      </c>
      <c r="O354" s="396">
        <v>34</v>
      </c>
      <c r="P354" s="396">
        <v>0</v>
      </c>
      <c r="Q354" s="264"/>
      <c r="R354" s="264"/>
      <c r="S354" s="404">
        <v>49.03846153846154</v>
      </c>
      <c r="T354" s="404">
        <v>0</v>
      </c>
      <c r="U354" s="265">
        <v>0</v>
      </c>
      <c r="V354" s="265">
        <v>0</v>
      </c>
      <c r="W354" s="266">
        <v>8.5</v>
      </c>
      <c r="X354" s="405">
        <v>10</v>
      </c>
      <c r="Y354" s="406">
        <v>3</v>
      </c>
      <c r="Z354" s="272">
        <v>7</v>
      </c>
      <c r="AA354" s="272">
        <v>0</v>
      </c>
      <c r="AB354" s="272"/>
      <c r="AC354" s="267">
        <v>0</v>
      </c>
      <c r="AD354" s="267">
        <v>0</v>
      </c>
      <c r="AE354" s="266">
        <v>277.53846153846155</v>
      </c>
      <c r="AF354" s="407">
        <v>0</v>
      </c>
      <c r="AG354" s="408">
        <v>5.2407692307692306</v>
      </c>
      <c r="AH354" s="409">
        <v>0</v>
      </c>
      <c r="AI354" s="462">
        <v>130.46153846153845</v>
      </c>
      <c r="AJ354" s="410">
        <v>141.83615384615388</v>
      </c>
      <c r="AK354" s="268"/>
      <c r="AL354" s="290">
        <v>1</v>
      </c>
      <c r="AM354" s="463">
        <v>0</v>
      </c>
      <c r="AN354" s="463">
        <v>2</v>
      </c>
      <c r="AO354" s="463">
        <v>0</v>
      </c>
      <c r="AP354" s="36" t="s">
        <v>409</v>
      </c>
      <c r="AQ354" s="66">
        <v>141</v>
      </c>
      <c r="AR354" s="37">
        <v>3400</v>
      </c>
      <c r="AS354" s="315">
        <v>1</v>
      </c>
      <c r="AT354" s="315">
        <v>0</v>
      </c>
      <c r="AU354" s="315">
        <v>2</v>
      </c>
      <c r="AV354" s="315">
        <v>0</v>
      </c>
      <c r="AW354" s="315">
        <v>0</v>
      </c>
      <c r="AX354" s="315">
        <v>1</v>
      </c>
      <c r="AY354" s="316">
        <v>3</v>
      </c>
      <c r="AZ354" s="316">
        <v>0</v>
      </c>
      <c r="BA354" s="316">
        <v>4</v>
      </c>
      <c r="BB354" s="30" t="s">
        <v>1070</v>
      </c>
      <c r="BC354" s="30">
        <v>0</v>
      </c>
      <c r="BD354" s="327"/>
      <c r="BE354" t="s">
        <v>99</v>
      </c>
      <c r="BF354" s="48">
        <v>0</v>
      </c>
      <c r="BG354" s="48">
        <v>0</v>
      </c>
      <c r="BH354" s="511"/>
      <c r="BI354" s="48"/>
      <c r="BJ354" s="372"/>
      <c r="BK354" s="63"/>
      <c r="BL354" s="81">
        <f t="shared" si="159"/>
        <v>26</v>
      </c>
      <c r="BM354" s="30">
        <f t="shared" si="160"/>
        <v>26</v>
      </c>
      <c r="BN354" s="230"/>
      <c r="BO354" s="193">
        <f t="shared" si="161"/>
        <v>277.53846153846155</v>
      </c>
      <c r="BP354" s="193">
        <v>280.24274606535579</v>
      </c>
      <c r="BQ354" s="193"/>
      <c r="BR354" s="30"/>
      <c r="BS354" s="33">
        <f t="shared" si="162"/>
        <v>262.03846153846155</v>
      </c>
      <c r="BT354" s="226" t="e">
        <f t="shared" si="163"/>
        <v>#REF!</v>
      </c>
      <c r="BV354" s="365"/>
    </row>
    <row r="355" spans="1:74" s="47" customFormat="1" ht="81" customHeight="1">
      <c r="A355" s="513">
        <f t="shared" si="164"/>
        <v>26</v>
      </c>
      <c r="B355" s="65" t="s">
        <v>454</v>
      </c>
      <c r="C355" s="60" t="s">
        <v>71</v>
      </c>
      <c r="D355" s="378" t="s">
        <v>191</v>
      </c>
      <c r="E355" s="378" t="s">
        <v>585</v>
      </c>
      <c r="F355" s="382">
        <v>44501</v>
      </c>
      <c r="G355" s="378" t="s">
        <v>667</v>
      </c>
      <c r="H355" s="65" t="s">
        <v>183</v>
      </c>
      <c r="I355" s="521"/>
      <c r="J355" s="90">
        <v>200</v>
      </c>
      <c r="K355" s="241">
        <v>0</v>
      </c>
      <c r="L355" s="403">
        <v>9.4262295081967213</v>
      </c>
      <c r="M355" s="396">
        <v>22.5</v>
      </c>
      <c r="N355" s="396">
        <v>3.5</v>
      </c>
      <c r="O355" s="396">
        <v>32</v>
      </c>
      <c r="P355" s="396">
        <v>18</v>
      </c>
      <c r="Q355" s="264"/>
      <c r="R355" s="264"/>
      <c r="S355" s="404">
        <v>46.153846153846153</v>
      </c>
      <c r="T355" s="404">
        <v>34.615384615384613</v>
      </c>
      <c r="U355" s="265">
        <v>0</v>
      </c>
      <c r="V355" s="265">
        <v>0</v>
      </c>
      <c r="W355" s="266">
        <v>21.5</v>
      </c>
      <c r="X355" s="405">
        <v>8</v>
      </c>
      <c r="Y355" s="406">
        <v>3</v>
      </c>
      <c r="Z355" s="272">
        <v>7</v>
      </c>
      <c r="AA355" s="272">
        <v>32.559598188696555</v>
      </c>
      <c r="AB355" s="272"/>
      <c r="AC355" s="267">
        <v>0</v>
      </c>
      <c r="AD355" s="267">
        <v>0</v>
      </c>
      <c r="AE355" s="266">
        <v>362.25505846612407</v>
      </c>
      <c r="AF355" s="407">
        <v>7.6923076923076925</v>
      </c>
      <c r="AG355" s="408">
        <v>5.8181818181818183</v>
      </c>
      <c r="AH355" s="409">
        <v>0</v>
      </c>
      <c r="AI355" s="462">
        <v>173.23076923076923</v>
      </c>
      <c r="AJ355" s="410">
        <v>175.51379972486535</v>
      </c>
      <c r="AK355" s="268"/>
      <c r="AL355" s="290">
        <v>0.5</v>
      </c>
      <c r="AM355" s="463">
        <v>0</v>
      </c>
      <c r="AN355" s="463">
        <v>2</v>
      </c>
      <c r="AO355" s="463">
        <v>1</v>
      </c>
      <c r="AP355" s="36" t="s">
        <v>454</v>
      </c>
      <c r="AQ355" s="66">
        <v>175</v>
      </c>
      <c r="AR355" s="37">
        <v>2100</v>
      </c>
      <c r="AS355" s="315">
        <v>1</v>
      </c>
      <c r="AT355" s="315">
        <v>1</v>
      </c>
      <c r="AU355" s="315">
        <v>1</v>
      </c>
      <c r="AV355" s="315">
        <v>0</v>
      </c>
      <c r="AW355" s="315">
        <v>1</v>
      </c>
      <c r="AX355" s="315">
        <v>0</v>
      </c>
      <c r="AY355" s="316">
        <v>2</v>
      </c>
      <c r="AZ355" s="316">
        <v>0</v>
      </c>
      <c r="BA355" s="316">
        <v>1</v>
      </c>
      <c r="BB355" s="30" t="s">
        <v>1071</v>
      </c>
      <c r="BC355" s="30">
        <v>32.559598188696555</v>
      </c>
      <c r="BD355" s="327"/>
      <c r="BE355" t="s">
        <v>99</v>
      </c>
      <c r="BF355" s="48">
        <v>0</v>
      </c>
      <c r="BG355" s="48">
        <v>9.4262295081967213</v>
      </c>
      <c r="BH355" s="511"/>
      <c r="BI355" s="48"/>
      <c r="BJ355" s="372"/>
      <c r="BK355" s="63"/>
      <c r="BL355" s="81">
        <f t="shared" si="159"/>
        <v>25</v>
      </c>
      <c r="BM355" s="30">
        <f t="shared" si="160"/>
        <v>26</v>
      </c>
      <c r="BN355" s="230"/>
      <c r="BO355" s="193">
        <f t="shared" si="161"/>
        <v>354.56275077381639</v>
      </c>
      <c r="BP355" s="193">
        <v>290.04288346803025</v>
      </c>
      <c r="BQ355" s="193"/>
      <c r="BR355" s="30"/>
      <c r="BS355" s="33">
        <f t="shared" si="162"/>
        <v>293.50315258511984</v>
      </c>
      <c r="BT355" s="226" t="e">
        <f t="shared" si="163"/>
        <v>#REF!</v>
      </c>
      <c r="BV355" s="365"/>
    </row>
    <row r="356" spans="1:74" s="47" customFormat="1" ht="81" customHeight="1">
      <c r="A356" s="513">
        <f t="shared" si="164"/>
        <v>27</v>
      </c>
      <c r="B356" s="65" t="s">
        <v>478</v>
      </c>
      <c r="C356" s="60" t="s">
        <v>71</v>
      </c>
      <c r="D356" s="378" t="s">
        <v>195</v>
      </c>
      <c r="E356" s="378" t="s">
        <v>585</v>
      </c>
      <c r="F356" s="382">
        <v>44531</v>
      </c>
      <c r="G356" s="378" t="s">
        <v>667</v>
      </c>
      <c r="H356" s="65" t="s">
        <v>183</v>
      </c>
      <c r="I356" s="521"/>
      <c r="J356" s="90">
        <v>200</v>
      </c>
      <c r="K356" s="241">
        <v>0</v>
      </c>
      <c r="L356" s="403">
        <v>0</v>
      </c>
      <c r="M356" s="396">
        <v>23</v>
      </c>
      <c r="N356" s="396">
        <v>3</v>
      </c>
      <c r="O356" s="396">
        <v>38</v>
      </c>
      <c r="P356" s="396">
        <v>14</v>
      </c>
      <c r="Q356" s="264"/>
      <c r="R356" s="264"/>
      <c r="S356" s="404">
        <v>54.807692307692307</v>
      </c>
      <c r="T356" s="404">
        <v>26.923076923076923</v>
      </c>
      <c r="U356" s="265">
        <v>0</v>
      </c>
      <c r="V356" s="265">
        <v>0</v>
      </c>
      <c r="W356" s="266">
        <v>20</v>
      </c>
      <c r="X356" s="405">
        <v>10</v>
      </c>
      <c r="Y356" s="406">
        <v>2</v>
      </c>
      <c r="Z356" s="272">
        <v>7</v>
      </c>
      <c r="AA356" s="272">
        <v>0</v>
      </c>
      <c r="AB356" s="272"/>
      <c r="AC356" s="267">
        <v>0</v>
      </c>
      <c r="AD356" s="267">
        <v>0</v>
      </c>
      <c r="AE356" s="266">
        <v>320.73076923076923</v>
      </c>
      <c r="AF356" s="407">
        <v>0</v>
      </c>
      <c r="AG356" s="408">
        <v>5.8181818181818183</v>
      </c>
      <c r="AH356" s="409">
        <v>0</v>
      </c>
      <c r="AI356" s="462">
        <v>165.92307692307691</v>
      </c>
      <c r="AJ356" s="410">
        <v>148.98951048951051</v>
      </c>
      <c r="AK356" s="268"/>
      <c r="AL356" s="290">
        <v>1</v>
      </c>
      <c r="AM356" s="463">
        <v>0</v>
      </c>
      <c r="AN356" s="463">
        <v>2</v>
      </c>
      <c r="AO356" s="463">
        <v>0</v>
      </c>
      <c r="AP356" s="36" t="s">
        <v>478</v>
      </c>
      <c r="AQ356" s="66">
        <v>148</v>
      </c>
      <c r="AR356" s="37">
        <v>4100</v>
      </c>
      <c r="AS356" s="315">
        <v>1</v>
      </c>
      <c r="AT356" s="315">
        <v>0</v>
      </c>
      <c r="AU356" s="315">
        <v>2</v>
      </c>
      <c r="AV356" s="315">
        <v>0</v>
      </c>
      <c r="AW356" s="315">
        <v>1</v>
      </c>
      <c r="AX356" s="315">
        <v>3</v>
      </c>
      <c r="AY356" s="316">
        <v>4</v>
      </c>
      <c r="AZ356" s="316">
        <v>0</v>
      </c>
      <c r="BA356" s="316">
        <v>1</v>
      </c>
      <c r="BB356" s="30" t="s">
        <v>1072</v>
      </c>
      <c r="BC356" s="30">
        <v>0</v>
      </c>
      <c r="BD356" s="327"/>
      <c r="BE356" t="s">
        <v>99</v>
      </c>
      <c r="BF356" s="48">
        <v>0</v>
      </c>
      <c r="BG356" s="48">
        <v>0</v>
      </c>
      <c r="BH356" s="511"/>
      <c r="BI356" s="48"/>
      <c r="BJ356" s="372"/>
      <c r="BK356" s="63"/>
      <c r="BL356" s="81">
        <f t="shared" si="159"/>
        <v>26</v>
      </c>
      <c r="BM356" s="30">
        <f t="shared" si="160"/>
        <v>26</v>
      </c>
      <c r="BN356" s="230"/>
      <c r="BO356" s="193">
        <f t="shared" si="161"/>
        <v>320.73076923076923</v>
      </c>
      <c r="BP356" s="193">
        <v>279.41824467453</v>
      </c>
      <c r="BQ356" s="193"/>
      <c r="BR356" s="30"/>
      <c r="BS356" s="33">
        <f t="shared" si="162"/>
        <v>293.73076923076923</v>
      </c>
      <c r="BT356" s="226" t="e">
        <f t="shared" si="163"/>
        <v>#REF!</v>
      </c>
      <c r="BV356" s="365"/>
    </row>
    <row r="357" spans="1:74" s="47" customFormat="1" ht="81" customHeight="1">
      <c r="A357" s="513">
        <f t="shared" si="164"/>
        <v>28</v>
      </c>
      <c r="B357" s="564" t="s">
        <v>479</v>
      </c>
      <c r="C357" s="565" t="s">
        <v>71</v>
      </c>
      <c r="D357" s="566" t="s">
        <v>481</v>
      </c>
      <c r="E357" s="566" t="s">
        <v>585</v>
      </c>
      <c r="F357" s="567">
        <v>44538</v>
      </c>
      <c r="G357" s="566" t="s">
        <v>667</v>
      </c>
      <c r="H357" s="564" t="s">
        <v>183</v>
      </c>
      <c r="I357" s="521"/>
      <c r="J357" s="90">
        <v>200</v>
      </c>
      <c r="K357" s="241">
        <v>0</v>
      </c>
      <c r="L357" s="403">
        <v>10</v>
      </c>
      <c r="M357" s="396">
        <v>24</v>
      </c>
      <c r="N357" s="396">
        <v>2</v>
      </c>
      <c r="O357" s="396">
        <v>36</v>
      </c>
      <c r="P357" s="396">
        <v>0</v>
      </c>
      <c r="Q357" s="264"/>
      <c r="R357" s="264"/>
      <c r="S357" s="404">
        <v>51.92307692307692</v>
      </c>
      <c r="T357" s="404">
        <v>0</v>
      </c>
      <c r="U357" s="265">
        <v>0</v>
      </c>
      <c r="V357" s="265">
        <v>0</v>
      </c>
      <c r="W357" s="266">
        <v>9</v>
      </c>
      <c r="X357" s="405">
        <v>10</v>
      </c>
      <c r="Y357" s="406">
        <v>2</v>
      </c>
      <c r="Z357" s="272">
        <v>7</v>
      </c>
      <c r="AA357" s="272">
        <v>0</v>
      </c>
      <c r="AB357" s="272"/>
      <c r="AC357" s="267">
        <v>0</v>
      </c>
      <c r="AD357" s="267">
        <v>0</v>
      </c>
      <c r="AE357" s="266">
        <v>289.92307692307691</v>
      </c>
      <c r="AF357" s="407">
        <v>0</v>
      </c>
      <c r="AG357" s="408">
        <v>5.4784615384615378</v>
      </c>
      <c r="AH357" s="409">
        <v>0</v>
      </c>
      <c r="AI357" s="462">
        <v>130.46153846153845</v>
      </c>
      <c r="AJ357" s="410">
        <v>153.98307692307691</v>
      </c>
      <c r="AK357" s="268"/>
      <c r="AL357" s="290">
        <v>0</v>
      </c>
      <c r="AM357" s="463">
        <v>0</v>
      </c>
      <c r="AN357" s="463">
        <v>2</v>
      </c>
      <c r="AO357" s="463">
        <v>0</v>
      </c>
      <c r="AP357" s="36" t="s">
        <v>479</v>
      </c>
      <c r="AQ357" s="66">
        <v>153</v>
      </c>
      <c r="AR357" s="37">
        <v>4000</v>
      </c>
      <c r="AS357" s="315">
        <v>1</v>
      </c>
      <c r="AT357" s="315">
        <v>1</v>
      </c>
      <c r="AU357" s="315">
        <v>0</v>
      </c>
      <c r="AV357" s="315">
        <v>0</v>
      </c>
      <c r="AW357" s="315">
        <v>0</v>
      </c>
      <c r="AX357" s="315">
        <v>3</v>
      </c>
      <c r="AY357" s="316">
        <v>4</v>
      </c>
      <c r="AZ357" s="316">
        <v>0</v>
      </c>
      <c r="BA357" s="316">
        <v>0</v>
      </c>
      <c r="BB357" s="30" t="s">
        <v>1073</v>
      </c>
      <c r="BC357" s="30">
        <v>0</v>
      </c>
      <c r="BD357" s="327"/>
      <c r="BE357" t="s">
        <v>99</v>
      </c>
      <c r="BF357" s="48">
        <v>0</v>
      </c>
      <c r="BG357" s="48">
        <v>10</v>
      </c>
      <c r="BH357" s="511"/>
      <c r="BI357" s="48"/>
      <c r="BJ357" s="372"/>
      <c r="BK357" s="63"/>
      <c r="BL357" s="81">
        <f t="shared" si="159"/>
        <v>26</v>
      </c>
      <c r="BM357" s="30">
        <f t="shared" si="160"/>
        <v>26</v>
      </c>
      <c r="BN357" s="230"/>
      <c r="BO357" s="193">
        <f t="shared" si="161"/>
        <v>289.92307692307691</v>
      </c>
      <c r="BP357" s="193">
        <v>282.14589888640484</v>
      </c>
      <c r="BQ357" s="193"/>
      <c r="BR357" s="30"/>
      <c r="BS357" s="33">
        <f t="shared" si="162"/>
        <v>273.92307692307691</v>
      </c>
      <c r="BT357" s="226" t="e">
        <f t="shared" si="163"/>
        <v>#REF!</v>
      </c>
      <c r="BV357" s="365"/>
    </row>
    <row r="358" spans="1:74" s="47" customFormat="1" ht="81" customHeight="1">
      <c r="A358" s="513">
        <f t="shared" si="164"/>
        <v>29</v>
      </c>
      <c r="B358" s="65" t="s">
        <v>480</v>
      </c>
      <c r="C358" s="60" t="s">
        <v>71</v>
      </c>
      <c r="D358" s="378" t="s">
        <v>482</v>
      </c>
      <c r="E358" s="378" t="s">
        <v>585</v>
      </c>
      <c r="F358" s="382">
        <v>44543</v>
      </c>
      <c r="G358" s="378" t="s">
        <v>667</v>
      </c>
      <c r="H358" s="65" t="s">
        <v>183</v>
      </c>
      <c r="I358" s="521"/>
      <c r="J358" s="90">
        <v>200</v>
      </c>
      <c r="K358" s="241">
        <v>0</v>
      </c>
      <c r="L358" s="403">
        <v>0</v>
      </c>
      <c r="M358" s="396">
        <v>23</v>
      </c>
      <c r="N358" s="525">
        <v>3</v>
      </c>
      <c r="O358" s="396">
        <v>34</v>
      </c>
      <c r="P358" s="396">
        <v>12</v>
      </c>
      <c r="Q358" s="264"/>
      <c r="R358" s="264"/>
      <c r="S358" s="404">
        <v>49.03846153846154</v>
      </c>
      <c r="T358" s="404">
        <v>23.076923076923077</v>
      </c>
      <c r="U358" s="265">
        <v>0</v>
      </c>
      <c r="V358" s="265">
        <v>0</v>
      </c>
      <c r="W358" s="266">
        <v>17.5</v>
      </c>
      <c r="X358" s="405">
        <v>8</v>
      </c>
      <c r="Y358" s="406">
        <v>2</v>
      </c>
      <c r="Z358" s="272">
        <v>7</v>
      </c>
      <c r="AA358" s="272">
        <v>0</v>
      </c>
      <c r="AB358" s="272"/>
      <c r="AC358" s="267">
        <v>0</v>
      </c>
      <c r="AD358" s="267">
        <v>0</v>
      </c>
      <c r="AE358" s="266">
        <v>306.61538461538464</v>
      </c>
      <c r="AF358" s="407">
        <v>7.6923076923076925</v>
      </c>
      <c r="AG358" s="408">
        <v>5.4884615384615394</v>
      </c>
      <c r="AH358" s="409">
        <v>0</v>
      </c>
      <c r="AI358" s="462">
        <v>157.19230769230768</v>
      </c>
      <c r="AJ358" s="410">
        <v>136.24230769230775</v>
      </c>
      <c r="AK358" s="268"/>
      <c r="AL358" s="290">
        <v>0</v>
      </c>
      <c r="AM358" s="463">
        <v>0</v>
      </c>
      <c r="AN358" s="463">
        <v>2</v>
      </c>
      <c r="AO358" s="463">
        <v>1</v>
      </c>
      <c r="AP358" s="36" t="s">
        <v>480</v>
      </c>
      <c r="AQ358" s="66">
        <v>136</v>
      </c>
      <c r="AR358" s="37">
        <v>1000</v>
      </c>
      <c r="AS358" s="315">
        <v>1</v>
      </c>
      <c r="AT358" s="315">
        <v>0</v>
      </c>
      <c r="AU358" s="315">
        <v>1</v>
      </c>
      <c r="AV358" s="315">
        <v>1</v>
      </c>
      <c r="AW358" s="315">
        <v>1</v>
      </c>
      <c r="AX358" s="315">
        <v>1</v>
      </c>
      <c r="AY358" s="316">
        <v>1</v>
      </c>
      <c r="AZ358" s="316">
        <v>0</v>
      </c>
      <c r="BA358" s="316">
        <v>0</v>
      </c>
      <c r="BB358" s="30" t="s">
        <v>534</v>
      </c>
      <c r="BC358" s="30">
        <v>0</v>
      </c>
      <c r="BD358" s="327">
        <v>0</v>
      </c>
      <c r="BE358" t="s">
        <v>99</v>
      </c>
      <c r="BF358" s="48">
        <v>0</v>
      </c>
      <c r="BG358" s="48">
        <v>0</v>
      </c>
      <c r="BH358" s="511"/>
      <c r="BI358" s="48"/>
      <c r="BJ358" s="372"/>
      <c r="BK358" s="63"/>
      <c r="BL358" s="81">
        <f t="shared" si="159"/>
        <v>25</v>
      </c>
      <c r="BM358" s="30">
        <f t="shared" si="160"/>
        <v>26</v>
      </c>
      <c r="BN358" s="230"/>
      <c r="BO358" s="193">
        <f t="shared" si="161"/>
        <v>298.92307692307696</v>
      </c>
      <c r="BP358" s="193">
        <v>269.25155029594788</v>
      </c>
      <c r="BQ358" s="193"/>
      <c r="BR358" s="30"/>
      <c r="BS358" s="33">
        <f t="shared" si="162"/>
        <v>274.42307692307696</v>
      </c>
      <c r="BT358" s="226" t="e">
        <f t="shared" si="163"/>
        <v>#REF!</v>
      </c>
      <c r="BV358" s="365"/>
    </row>
    <row r="359" spans="1:74" s="47" customFormat="1" ht="81" customHeight="1">
      <c r="A359" s="513">
        <f t="shared" si="164"/>
        <v>30</v>
      </c>
      <c r="B359" s="65" t="s">
        <v>535</v>
      </c>
      <c r="C359" s="60" t="s">
        <v>71</v>
      </c>
      <c r="D359" s="378" t="s">
        <v>393</v>
      </c>
      <c r="E359" s="378" t="s">
        <v>585</v>
      </c>
      <c r="F359" s="382">
        <v>44621</v>
      </c>
      <c r="G359" s="378" t="s">
        <v>667</v>
      </c>
      <c r="H359" s="65" t="s">
        <v>183</v>
      </c>
      <c r="I359" s="521"/>
      <c r="J359" s="90">
        <v>200</v>
      </c>
      <c r="K359" s="241">
        <v>0</v>
      </c>
      <c r="L359" s="403">
        <v>0</v>
      </c>
      <c r="M359" s="396">
        <v>22.5</v>
      </c>
      <c r="N359" s="396">
        <v>3.5</v>
      </c>
      <c r="O359" s="396">
        <v>34</v>
      </c>
      <c r="P359" s="396">
        <v>0</v>
      </c>
      <c r="Q359" s="264"/>
      <c r="R359" s="264"/>
      <c r="S359" s="404">
        <v>49.03846153846154</v>
      </c>
      <c r="T359" s="404">
        <v>0</v>
      </c>
      <c r="U359" s="265">
        <v>0</v>
      </c>
      <c r="V359" s="265">
        <v>0</v>
      </c>
      <c r="W359" s="266">
        <v>8.5</v>
      </c>
      <c r="X359" s="405">
        <v>8</v>
      </c>
      <c r="Y359" s="406">
        <v>2</v>
      </c>
      <c r="Z359" s="272">
        <v>7</v>
      </c>
      <c r="AA359" s="272">
        <v>27.706930006930008</v>
      </c>
      <c r="AB359" s="272"/>
      <c r="AC359" s="267">
        <v>0</v>
      </c>
      <c r="AD359" s="267">
        <v>0</v>
      </c>
      <c r="AE359" s="266">
        <v>302.24539154539156</v>
      </c>
      <c r="AF359" s="407">
        <v>3.8461538461538463</v>
      </c>
      <c r="AG359" s="408">
        <v>5.1038461538461535</v>
      </c>
      <c r="AH359" s="409">
        <v>0</v>
      </c>
      <c r="AI359" s="462">
        <v>133.84615384615384</v>
      </c>
      <c r="AJ359" s="410">
        <v>159.4492376992377</v>
      </c>
      <c r="AK359" s="268"/>
      <c r="AL359" s="290">
        <v>1</v>
      </c>
      <c r="AM359" s="463">
        <v>0</v>
      </c>
      <c r="AN359" s="463">
        <v>2</v>
      </c>
      <c r="AO359" s="463">
        <v>0.5</v>
      </c>
      <c r="AP359" s="36" t="s">
        <v>535</v>
      </c>
      <c r="AQ359" s="66">
        <v>159</v>
      </c>
      <c r="AR359" s="37">
        <v>1800</v>
      </c>
      <c r="AS359" s="315">
        <v>1</v>
      </c>
      <c r="AT359" s="315">
        <v>1</v>
      </c>
      <c r="AU359" s="315">
        <v>0</v>
      </c>
      <c r="AV359" s="315">
        <v>0</v>
      </c>
      <c r="AW359" s="315">
        <v>1</v>
      </c>
      <c r="AX359" s="315">
        <v>4</v>
      </c>
      <c r="AY359" s="316">
        <v>1</v>
      </c>
      <c r="AZ359" s="316">
        <v>1</v>
      </c>
      <c r="BA359" s="316">
        <v>3</v>
      </c>
      <c r="BB359" s="30" t="s">
        <v>536</v>
      </c>
      <c r="BC359" s="30">
        <v>27.706930006930008</v>
      </c>
      <c r="BD359" s="327"/>
      <c r="BE359" t="s">
        <v>99</v>
      </c>
      <c r="BF359" s="48">
        <v>0</v>
      </c>
      <c r="BG359" s="48">
        <v>0</v>
      </c>
      <c r="BH359" s="511"/>
      <c r="BI359" s="48"/>
      <c r="BJ359" s="372"/>
      <c r="BK359" s="63"/>
      <c r="BL359" s="81">
        <f t="shared" si="159"/>
        <v>25.5</v>
      </c>
      <c r="BM359" s="30">
        <f t="shared" si="160"/>
        <v>26</v>
      </c>
      <c r="BN359" s="230"/>
      <c r="BO359" s="193">
        <f t="shared" si="161"/>
        <v>298.39923769923774</v>
      </c>
      <c r="BP359" s="193">
        <v>250.77841088944353</v>
      </c>
      <c r="BQ359" s="193"/>
      <c r="BR359" s="30"/>
      <c r="BS359" s="33">
        <f t="shared" si="162"/>
        <v>255.19230769230774</v>
      </c>
      <c r="BT359" s="226" t="e">
        <f t="shared" si="163"/>
        <v>#REF!</v>
      </c>
      <c r="BV359" s="365"/>
    </row>
    <row r="360" spans="1:74" s="47" customFormat="1" ht="81" customHeight="1">
      <c r="A360" s="513">
        <f t="shared" si="164"/>
        <v>31</v>
      </c>
      <c r="B360" s="65" t="s">
        <v>593</v>
      </c>
      <c r="C360" s="60" t="s">
        <v>71</v>
      </c>
      <c r="D360" s="378" t="s">
        <v>625</v>
      </c>
      <c r="E360" s="378" t="s">
        <v>585</v>
      </c>
      <c r="F360" s="382">
        <v>44697</v>
      </c>
      <c r="G360" s="378" t="s">
        <v>667</v>
      </c>
      <c r="H360" s="65" t="s">
        <v>183</v>
      </c>
      <c r="I360" s="521">
        <v>1</v>
      </c>
      <c r="J360" s="90">
        <v>200</v>
      </c>
      <c r="K360" s="241">
        <v>0</v>
      </c>
      <c r="L360" s="403">
        <v>5</v>
      </c>
      <c r="M360" s="396">
        <v>24</v>
      </c>
      <c r="N360" s="396">
        <v>2</v>
      </c>
      <c r="O360" s="396">
        <v>34</v>
      </c>
      <c r="P360" s="396">
        <v>18</v>
      </c>
      <c r="Q360" s="264"/>
      <c r="R360" s="264"/>
      <c r="S360" s="404">
        <v>49.03846153846154</v>
      </c>
      <c r="T360" s="404">
        <v>34.615384615384613</v>
      </c>
      <c r="U360" s="265">
        <v>0</v>
      </c>
      <c r="V360" s="265">
        <v>0</v>
      </c>
      <c r="W360" s="266">
        <v>22</v>
      </c>
      <c r="X360" s="405">
        <v>10</v>
      </c>
      <c r="Y360" s="406">
        <v>2</v>
      </c>
      <c r="Z360" s="272">
        <v>7</v>
      </c>
      <c r="AA360" s="272">
        <v>33.944213750850906</v>
      </c>
      <c r="AB360" s="272"/>
      <c r="AC360" s="267">
        <v>0</v>
      </c>
      <c r="AD360" s="267">
        <v>5</v>
      </c>
      <c r="AE360" s="266">
        <v>368.59805990469704</v>
      </c>
      <c r="AF360" s="407">
        <v>0</v>
      </c>
      <c r="AG360" s="408">
        <v>5.8181818181818183</v>
      </c>
      <c r="AH360" s="409">
        <v>0</v>
      </c>
      <c r="AI360" s="462">
        <v>173.23076923076923</v>
      </c>
      <c r="AJ360" s="410">
        <v>189.549108855746</v>
      </c>
      <c r="AK360" s="268"/>
      <c r="AL360" s="290">
        <v>0</v>
      </c>
      <c r="AM360" s="463">
        <v>0</v>
      </c>
      <c r="AN360" s="463">
        <v>2</v>
      </c>
      <c r="AO360" s="463">
        <v>0</v>
      </c>
      <c r="AP360" s="369" t="s">
        <v>593</v>
      </c>
      <c r="AQ360" s="248">
        <v>189</v>
      </c>
      <c r="AR360" s="370">
        <v>2300</v>
      </c>
      <c r="AS360" s="317">
        <v>1</v>
      </c>
      <c r="AT360" s="317">
        <v>1</v>
      </c>
      <c r="AU360" s="317">
        <v>1</v>
      </c>
      <c r="AV360" s="317">
        <v>1</v>
      </c>
      <c r="AW360" s="317">
        <v>1</v>
      </c>
      <c r="AX360" s="317">
        <v>4</v>
      </c>
      <c r="AY360" s="317">
        <v>2</v>
      </c>
      <c r="AZ360" s="317">
        <v>0</v>
      </c>
      <c r="BA360" s="317">
        <v>3</v>
      </c>
      <c r="BB360" s="46" t="s">
        <v>536</v>
      </c>
      <c r="BC360" s="30">
        <v>33.944213750850906</v>
      </c>
      <c r="BD360" s="327"/>
      <c r="BE360" t="s">
        <v>99</v>
      </c>
      <c r="BF360" s="48">
        <v>0</v>
      </c>
      <c r="BG360" s="48">
        <v>5</v>
      </c>
      <c r="BH360" s="511"/>
      <c r="BI360" s="48"/>
      <c r="BJ360" s="372"/>
      <c r="BK360" s="63"/>
      <c r="BL360" s="81">
        <f t="shared" si="159"/>
        <v>26</v>
      </c>
      <c r="BM360" s="46">
        <f t="shared" si="160"/>
        <v>26</v>
      </c>
      <c r="BN360" s="252"/>
      <c r="BO360" s="193">
        <f t="shared" si="161"/>
        <v>368.59805990469704</v>
      </c>
      <c r="BP360" s="193">
        <v>294.18266795787554</v>
      </c>
      <c r="BQ360" s="193"/>
      <c r="BR360" s="30"/>
      <c r="BS360" s="33">
        <f t="shared" si="162"/>
        <v>305.65384615384613</v>
      </c>
      <c r="BT360" s="226" t="e">
        <f t="shared" si="163"/>
        <v>#REF!</v>
      </c>
      <c r="BV360" s="367"/>
    </row>
    <row r="361" spans="1:74" s="47" customFormat="1" ht="81" customHeight="1">
      <c r="A361" s="513">
        <f t="shared" si="164"/>
        <v>32</v>
      </c>
      <c r="B361" s="65" t="s">
        <v>594</v>
      </c>
      <c r="C361" s="60" t="s">
        <v>71</v>
      </c>
      <c r="D361" s="378" t="s">
        <v>628</v>
      </c>
      <c r="E361" s="378" t="s">
        <v>585</v>
      </c>
      <c r="F361" s="382">
        <v>44698</v>
      </c>
      <c r="G361" s="378" t="s">
        <v>667</v>
      </c>
      <c r="H361" s="65" t="s">
        <v>183</v>
      </c>
      <c r="I361" s="521">
        <v>1</v>
      </c>
      <c r="J361" s="90">
        <v>200</v>
      </c>
      <c r="K361" s="241">
        <v>0</v>
      </c>
      <c r="L361" s="403">
        <v>0</v>
      </c>
      <c r="M361" s="396">
        <v>24</v>
      </c>
      <c r="N361" s="396">
        <v>2</v>
      </c>
      <c r="O361" s="396">
        <v>40</v>
      </c>
      <c r="P361" s="396">
        <v>18</v>
      </c>
      <c r="Q361" s="264"/>
      <c r="R361" s="264"/>
      <c r="S361" s="404">
        <v>57.692307692307693</v>
      </c>
      <c r="T361" s="404">
        <v>34.615384615384613</v>
      </c>
      <c r="U361" s="265">
        <v>0</v>
      </c>
      <c r="V361" s="265">
        <v>0</v>
      </c>
      <c r="W361" s="266">
        <v>23.5</v>
      </c>
      <c r="X361" s="405">
        <v>10</v>
      </c>
      <c r="Y361" s="406">
        <v>2</v>
      </c>
      <c r="Z361" s="272">
        <v>7</v>
      </c>
      <c r="AA361" s="272">
        <v>32.075010164330479</v>
      </c>
      <c r="AB361" s="272"/>
      <c r="AC361" s="267">
        <v>0</v>
      </c>
      <c r="AD361" s="267">
        <v>5</v>
      </c>
      <c r="AE361" s="266">
        <v>371.88270247202274</v>
      </c>
      <c r="AF361" s="407">
        <v>0</v>
      </c>
      <c r="AG361" s="408">
        <v>5.8181818181818183</v>
      </c>
      <c r="AH361" s="409">
        <v>0</v>
      </c>
      <c r="AI361" s="462">
        <v>176.61538461538458</v>
      </c>
      <c r="AJ361" s="410">
        <v>189.44913603845634</v>
      </c>
      <c r="AK361" s="268"/>
      <c r="AL361" s="290">
        <v>0</v>
      </c>
      <c r="AM361" s="463">
        <v>0</v>
      </c>
      <c r="AN361" s="463">
        <v>2</v>
      </c>
      <c r="AO361" s="463">
        <v>0</v>
      </c>
      <c r="AP361" s="369" t="s">
        <v>594</v>
      </c>
      <c r="AQ361" s="248">
        <v>189</v>
      </c>
      <c r="AR361" s="370">
        <v>1800</v>
      </c>
      <c r="AS361" s="317">
        <v>1</v>
      </c>
      <c r="AT361" s="317">
        <v>1</v>
      </c>
      <c r="AU361" s="317">
        <v>1</v>
      </c>
      <c r="AV361" s="317">
        <v>1</v>
      </c>
      <c r="AW361" s="317">
        <v>1</v>
      </c>
      <c r="AX361" s="317">
        <v>4</v>
      </c>
      <c r="AY361" s="317">
        <v>1</v>
      </c>
      <c r="AZ361" s="317">
        <v>1</v>
      </c>
      <c r="BA361" s="317">
        <v>3</v>
      </c>
      <c r="BB361" s="46" t="s">
        <v>536</v>
      </c>
      <c r="BC361" s="30">
        <v>32.075010164330479</v>
      </c>
      <c r="BD361" s="327"/>
      <c r="BE361" t="s">
        <v>99</v>
      </c>
      <c r="BF361" s="48">
        <v>0</v>
      </c>
      <c r="BG361" s="48">
        <v>0</v>
      </c>
      <c r="BH361" s="511"/>
      <c r="BI361" s="48"/>
      <c r="BJ361" s="372"/>
      <c r="BK361" s="63"/>
      <c r="BL361" s="81">
        <f t="shared" si="159"/>
        <v>26</v>
      </c>
      <c r="BM361" s="46">
        <f t="shared" si="160"/>
        <v>26</v>
      </c>
      <c r="BN361" s="252"/>
      <c r="BO361" s="193">
        <f t="shared" si="161"/>
        <v>371.88270247202274</v>
      </c>
      <c r="BP361" s="193">
        <v>288.65998332144073</v>
      </c>
      <c r="BQ361" s="193"/>
      <c r="BR361" s="30"/>
      <c r="BS361" s="33">
        <f t="shared" si="162"/>
        <v>309.30769230769226</v>
      </c>
      <c r="BT361" s="226" t="e">
        <f t="shared" si="163"/>
        <v>#REF!</v>
      </c>
      <c r="BV361" s="367"/>
    </row>
    <row r="362" spans="1:74" s="47" customFormat="1" ht="81" customHeight="1">
      <c r="A362" s="513">
        <f t="shared" si="164"/>
        <v>33</v>
      </c>
      <c r="B362" s="65" t="s">
        <v>605</v>
      </c>
      <c r="C362" s="60" t="s">
        <v>71</v>
      </c>
      <c r="D362" s="378" t="s">
        <v>125</v>
      </c>
      <c r="E362" s="378" t="s">
        <v>585</v>
      </c>
      <c r="F362" s="382">
        <v>44706</v>
      </c>
      <c r="G362" s="378" t="s">
        <v>667</v>
      </c>
      <c r="H362" s="65" t="s">
        <v>183</v>
      </c>
      <c r="I362" s="521"/>
      <c r="J362" s="90">
        <v>200</v>
      </c>
      <c r="K362" s="241">
        <v>0</v>
      </c>
      <c r="L362" s="403">
        <v>0</v>
      </c>
      <c r="M362" s="396">
        <v>24</v>
      </c>
      <c r="N362" s="396">
        <v>2</v>
      </c>
      <c r="O362" s="396">
        <v>38</v>
      </c>
      <c r="P362" s="396">
        <v>16</v>
      </c>
      <c r="Q362" s="264"/>
      <c r="R362" s="264"/>
      <c r="S362" s="404">
        <v>54.807692307692307</v>
      </c>
      <c r="T362" s="404">
        <v>30.76923076923077</v>
      </c>
      <c r="U362" s="265">
        <v>0</v>
      </c>
      <c r="V362" s="265">
        <v>0</v>
      </c>
      <c r="W362" s="266">
        <v>21.5</v>
      </c>
      <c r="X362" s="405">
        <v>10</v>
      </c>
      <c r="Y362" s="406">
        <v>2</v>
      </c>
      <c r="Z362" s="272">
        <v>7</v>
      </c>
      <c r="AA362" s="272">
        <v>30.905769230769238</v>
      </c>
      <c r="AB362" s="272"/>
      <c r="AC362" s="267">
        <v>0</v>
      </c>
      <c r="AD362" s="267">
        <v>0</v>
      </c>
      <c r="AE362" s="266">
        <v>356.98269230769233</v>
      </c>
      <c r="AF362" s="407">
        <v>0</v>
      </c>
      <c r="AG362" s="408">
        <v>5.8181818181818183</v>
      </c>
      <c r="AH362" s="409">
        <v>0</v>
      </c>
      <c r="AI362" s="462">
        <v>171.26923076923077</v>
      </c>
      <c r="AJ362" s="410">
        <v>179.89527972027975</v>
      </c>
      <c r="AK362" s="268"/>
      <c r="AL362" s="290">
        <v>0</v>
      </c>
      <c r="AM362" s="463">
        <v>0</v>
      </c>
      <c r="AN362" s="463">
        <v>2</v>
      </c>
      <c r="AO362" s="463">
        <v>0</v>
      </c>
      <c r="AP362" s="369" t="s">
        <v>605</v>
      </c>
      <c r="AQ362" s="248">
        <v>179</v>
      </c>
      <c r="AR362" s="370">
        <v>3700</v>
      </c>
      <c r="AS362" s="317">
        <v>1</v>
      </c>
      <c r="AT362" s="317">
        <v>1</v>
      </c>
      <c r="AU362" s="317">
        <v>1</v>
      </c>
      <c r="AV362" s="317">
        <v>0</v>
      </c>
      <c r="AW362" s="317">
        <v>1</v>
      </c>
      <c r="AX362" s="317">
        <v>4</v>
      </c>
      <c r="AY362" s="317">
        <v>3</v>
      </c>
      <c r="AZ362" s="317">
        <v>1</v>
      </c>
      <c r="BA362" s="317">
        <v>2</v>
      </c>
      <c r="BB362" s="46" t="s">
        <v>536</v>
      </c>
      <c r="BC362" s="30">
        <v>30.905769230769238</v>
      </c>
      <c r="BD362" s="327"/>
      <c r="BE362" t="s">
        <v>99</v>
      </c>
      <c r="BF362" s="48">
        <v>0</v>
      </c>
      <c r="BG362" s="48">
        <v>0</v>
      </c>
      <c r="BH362" s="511"/>
      <c r="BI362" s="48"/>
      <c r="BJ362" s="372"/>
      <c r="BK362" s="63"/>
      <c r="BL362" s="81">
        <f t="shared" si="159"/>
        <v>26</v>
      </c>
      <c r="BM362" s="46">
        <f t="shared" si="160"/>
        <v>26</v>
      </c>
      <c r="BN362" s="252"/>
      <c r="BO362" s="193">
        <f t="shared" si="161"/>
        <v>356.98269230769233</v>
      </c>
      <c r="BP362" s="193">
        <v>285.57756204759636</v>
      </c>
      <c r="BQ362" s="193"/>
      <c r="BR362" s="30"/>
      <c r="BS362" s="33">
        <f t="shared" si="162"/>
        <v>297.57692307692309</v>
      </c>
      <c r="BT362" s="226" t="e">
        <f t="shared" si="163"/>
        <v>#REF!</v>
      </c>
      <c r="BV362" s="367"/>
    </row>
    <row r="363" spans="1:74" s="47" customFormat="1" ht="81" customHeight="1">
      <c r="A363" s="513">
        <f t="shared" si="164"/>
        <v>34</v>
      </c>
      <c r="B363" s="65" t="s">
        <v>612</v>
      </c>
      <c r="C363" s="60" t="s">
        <v>71</v>
      </c>
      <c r="D363" s="378" t="s">
        <v>310</v>
      </c>
      <c r="E363" s="378" t="s">
        <v>585</v>
      </c>
      <c r="F363" s="382">
        <v>44711</v>
      </c>
      <c r="G363" s="378" t="s">
        <v>667</v>
      </c>
      <c r="H363" s="65" t="s">
        <v>183</v>
      </c>
      <c r="I363" s="521"/>
      <c r="J363" s="90">
        <v>200</v>
      </c>
      <c r="K363" s="241">
        <v>0</v>
      </c>
      <c r="L363" s="403">
        <v>0</v>
      </c>
      <c r="M363" s="396">
        <v>24</v>
      </c>
      <c r="N363" s="396">
        <v>2</v>
      </c>
      <c r="O363" s="396">
        <v>38</v>
      </c>
      <c r="P363" s="396">
        <v>16</v>
      </c>
      <c r="Q363" s="264"/>
      <c r="R363" s="264"/>
      <c r="S363" s="404">
        <v>54.807692307692307</v>
      </c>
      <c r="T363" s="404">
        <v>30.76923076923077</v>
      </c>
      <c r="U363" s="265">
        <v>0</v>
      </c>
      <c r="V363" s="265">
        <v>0</v>
      </c>
      <c r="W363" s="266">
        <v>21.5</v>
      </c>
      <c r="X363" s="405">
        <v>10</v>
      </c>
      <c r="Y363" s="406">
        <v>2</v>
      </c>
      <c r="Z363" s="272">
        <v>7</v>
      </c>
      <c r="AA363" s="272">
        <v>30.758148995351632</v>
      </c>
      <c r="AB363" s="272"/>
      <c r="AC363" s="267">
        <v>0</v>
      </c>
      <c r="AD363" s="267">
        <v>0</v>
      </c>
      <c r="AE363" s="266">
        <v>356.83507207227473</v>
      </c>
      <c r="AF363" s="407">
        <v>0</v>
      </c>
      <c r="AG363" s="408">
        <v>5.8181818181818183</v>
      </c>
      <c r="AH363" s="409">
        <v>0</v>
      </c>
      <c r="AI363" s="462">
        <v>171.26923076923077</v>
      </c>
      <c r="AJ363" s="410">
        <v>179.74765948486214</v>
      </c>
      <c r="AK363" s="268"/>
      <c r="AL363" s="290">
        <v>0</v>
      </c>
      <c r="AM363" s="463">
        <v>0</v>
      </c>
      <c r="AN363" s="463">
        <v>2</v>
      </c>
      <c r="AO363" s="463">
        <v>0</v>
      </c>
      <c r="AP363" s="369" t="s">
        <v>612</v>
      </c>
      <c r="AQ363" s="248">
        <v>179</v>
      </c>
      <c r="AR363" s="370">
        <v>3100</v>
      </c>
      <c r="AS363" s="317">
        <v>1</v>
      </c>
      <c r="AT363" s="317">
        <v>1</v>
      </c>
      <c r="AU363" s="317">
        <v>1</v>
      </c>
      <c r="AV363" s="317">
        <v>0</v>
      </c>
      <c r="AW363" s="317">
        <v>1</v>
      </c>
      <c r="AX363" s="317">
        <v>4</v>
      </c>
      <c r="AY363" s="317">
        <v>3</v>
      </c>
      <c r="AZ363" s="317">
        <v>0</v>
      </c>
      <c r="BA363" s="317">
        <v>1</v>
      </c>
      <c r="BB363" s="46" t="s">
        <v>536</v>
      </c>
      <c r="BC363" s="30">
        <v>30.758148995351632</v>
      </c>
      <c r="BD363" s="327"/>
      <c r="BE363" t="s">
        <v>99</v>
      </c>
      <c r="BF363" s="48">
        <v>0</v>
      </c>
      <c r="BG363" s="48">
        <v>0</v>
      </c>
      <c r="BH363" s="511"/>
      <c r="BI363" s="48"/>
      <c r="BJ363" s="372"/>
      <c r="BK363" s="63"/>
      <c r="BL363" s="81">
        <f t="shared" si="159"/>
        <v>26</v>
      </c>
      <c r="BM363" s="46">
        <f t="shared" si="160"/>
        <v>26</v>
      </c>
      <c r="BN363" s="252"/>
      <c r="BO363" s="193">
        <f t="shared" si="161"/>
        <v>356.83507207227473</v>
      </c>
      <c r="BP363" s="193">
        <v>266.85576088452427</v>
      </c>
      <c r="BQ363" s="193"/>
      <c r="BR363" s="30"/>
      <c r="BS363" s="33">
        <f t="shared" si="162"/>
        <v>297.57692307692309</v>
      </c>
      <c r="BT363" s="226" t="e">
        <f t="shared" si="163"/>
        <v>#REF!</v>
      </c>
      <c r="BV363" s="367"/>
    </row>
    <row r="364" spans="1:74" s="47" customFormat="1" ht="81" customHeight="1">
      <c r="A364" s="513">
        <f t="shared" si="164"/>
        <v>35</v>
      </c>
      <c r="B364" s="224" t="s">
        <v>713</v>
      </c>
      <c r="C364" s="413" t="s">
        <v>71</v>
      </c>
      <c r="D364" s="414" t="s">
        <v>336</v>
      </c>
      <c r="E364" s="415" t="s">
        <v>585</v>
      </c>
      <c r="F364" s="382">
        <v>44879</v>
      </c>
      <c r="G364" s="415" t="s">
        <v>667</v>
      </c>
      <c r="H364" s="224" t="s">
        <v>183</v>
      </c>
      <c r="I364" s="521"/>
      <c r="J364" s="90">
        <v>200</v>
      </c>
      <c r="K364" s="241">
        <v>0</v>
      </c>
      <c r="L364" s="403">
        <v>0</v>
      </c>
      <c r="M364" s="396">
        <v>23</v>
      </c>
      <c r="N364" s="396">
        <v>3</v>
      </c>
      <c r="O364" s="396">
        <v>38</v>
      </c>
      <c r="P364" s="396">
        <v>18</v>
      </c>
      <c r="Q364" s="264"/>
      <c r="R364" s="264"/>
      <c r="S364" s="404">
        <v>54.807692307692307</v>
      </c>
      <c r="T364" s="404">
        <v>34.615384615384613</v>
      </c>
      <c r="U364" s="265">
        <v>0</v>
      </c>
      <c r="V364" s="265">
        <v>0</v>
      </c>
      <c r="W364" s="266">
        <v>23</v>
      </c>
      <c r="X364" s="405">
        <v>10</v>
      </c>
      <c r="Y364" s="406">
        <v>2</v>
      </c>
      <c r="Z364" s="272">
        <v>7</v>
      </c>
      <c r="AA364" s="272">
        <v>31.65384615384616</v>
      </c>
      <c r="AB364" s="272"/>
      <c r="AC364" s="267">
        <v>0</v>
      </c>
      <c r="AD364" s="267">
        <v>0</v>
      </c>
      <c r="AE364" s="266">
        <v>363.07692307692309</v>
      </c>
      <c r="AF364" s="407">
        <v>0</v>
      </c>
      <c r="AG364" s="408">
        <v>5.8181818181818183</v>
      </c>
      <c r="AH364" s="409">
        <v>0</v>
      </c>
      <c r="AI364" s="462">
        <v>173.23076923076923</v>
      </c>
      <c r="AJ364" s="410">
        <v>184.02797202797206</v>
      </c>
      <c r="AK364" s="268"/>
      <c r="AL364" s="290">
        <v>1</v>
      </c>
      <c r="AM364" s="463">
        <v>0</v>
      </c>
      <c r="AN364" s="463">
        <v>2</v>
      </c>
      <c r="AO364" s="463">
        <v>0</v>
      </c>
      <c r="AP364" s="369" t="s">
        <v>713</v>
      </c>
      <c r="AQ364" s="248">
        <v>184</v>
      </c>
      <c r="AR364" s="370">
        <v>100</v>
      </c>
      <c r="AS364" s="317">
        <v>1</v>
      </c>
      <c r="AT364" s="317">
        <v>1</v>
      </c>
      <c r="AU364" s="317">
        <v>1</v>
      </c>
      <c r="AV364" s="317">
        <v>1</v>
      </c>
      <c r="AW364" s="317">
        <v>0</v>
      </c>
      <c r="AX364" s="317">
        <v>4</v>
      </c>
      <c r="AY364" s="317">
        <v>0</v>
      </c>
      <c r="AZ364" s="317">
        <v>0</v>
      </c>
      <c r="BA364" s="317">
        <v>1</v>
      </c>
      <c r="BB364" s="46" t="s">
        <v>536</v>
      </c>
      <c r="BC364" s="30">
        <v>31.65384615384616</v>
      </c>
      <c r="BD364" s="327"/>
      <c r="BE364" t="s">
        <v>99</v>
      </c>
      <c r="BF364" s="48">
        <v>0</v>
      </c>
      <c r="BG364" s="48">
        <v>0</v>
      </c>
      <c r="BH364" s="511"/>
      <c r="BI364" s="48"/>
      <c r="BJ364" s="372"/>
      <c r="BK364" s="63"/>
      <c r="BL364" s="81">
        <f t="shared" ref="BL364" si="165">M364+AL364+AM364+AN364</f>
        <v>26</v>
      </c>
      <c r="BM364" s="46">
        <f t="shared" ref="BM364" si="166">BL364+AO364</f>
        <v>26</v>
      </c>
      <c r="BN364" s="252"/>
      <c r="BO364" s="193">
        <f t="shared" si="161"/>
        <v>363.07692307692309</v>
      </c>
      <c r="BP364" s="193">
        <v>271.34478869895537</v>
      </c>
      <c r="BQ364" s="193"/>
      <c r="BR364" s="30"/>
      <c r="BS364" s="33">
        <f t="shared" si="162"/>
        <v>301.42307692307691</v>
      </c>
      <c r="BT364" s="226" t="e">
        <f t="shared" ref="BT364" si="167">INT(YEARFRAC(F364,$BU$11))</f>
        <v>#REF!</v>
      </c>
      <c r="BV364" s="367"/>
    </row>
    <row r="365" spans="1:74" s="62" customFormat="1" ht="81" customHeight="1">
      <c r="A365" s="513">
        <f t="shared" si="164"/>
        <v>36</v>
      </c>
      <c r="B365" s="224" t="s">
        <v>731</v>
      </c>
      <c r="C365" s="271" t="s">
        <v>143</v>
      </c>
      <c r="D365" s="379" t="s">
        <v>347</v>
      </c>
      <c r="E365" s="379" t="s">
        <v>585</v>
      </c>
      <c r="F365" s="383">
        <v>44949</v>
      </c>
      <c r="G365" s="379" t="s">
        <v>667</v>
      </c>
      <c r="H365" s="224" t="s">
        <v>183</v>
      </c>
      <c r="I365" s="521"/>
      <c r="J365" s="90">
        <v>200</v>
      </c>
      <c r="K365" s="241">
        <v>0</v>
      </c>
      <c r="L365" s="403">
        <v>0</v>
      </c>
      <c r="M365" s="396">
        <v>23</v>
      </c>
      <c r="N365" s="396">
        <v>3</v>
      </c>
      <c r="O365" s="396">
        <v>38</v>
      </c>
      <c r="P365" s="396">
        <v>16</v>
      </c>
      <c r="Q365" s="264"/>
      <c r="R365" s="264"/>
      <c r="S365" s="404">
        <v>54.807692307692307</v>
      </c>
      <c r="T365" s="404">
        <v>30.76923076923077</v>
      </c>
      <c r="U365" s="265">
        <v>0</v>
      </c>
      <c r="V365" s="265">
        <v>0</v>
      </c>
      <c r="W365" s="266">
        <v>21.5</v>
      </c>
      <c r="X365" s="405">
        <v>8</v>
      </c>
      <c r="Y365" s="406">
        <v>0</v>
      </c>
      <c r="Z365" s="272">
        <v>7</v>
      </c>
      <c r="AA365" s="272">
        <v>31.273076923076914</v>
      </c>
      <c r="AB365" s="272"/>
      <c r="AC365" s="267">
        <v>0</v>
      </c>
      <c r="AD365" s="267">
        <v>0</v>
      </c>
      <c r="AE365" s="266">
        <v>353.35</v>
      </c>
      <c r="AF365" s="407">
        <v>7.6923076923076925</v>
      </c>
      <c r="AG365" s="408">
        <v>5.7176923076923085</v>
      </c>
      <c r="AH365" s="409">
        <v>0</v>
      </c>
      <c r="AI365" s="462">
        <v>171.26923076923077</v>
      </c>
      <c r="AJ365" s="410">
        <v>168.67076923076925</v>
      </c>
      <c r="AK365" s="268"/>
      <c r="AL365" s="290">
        <v>0</v>
      </c>
      <c r="AM365" s="463">
        <v>0</v>
      </c>
      <c r="AN365" s="463">
        <v>2</v>
      </c>
      <c r="AO365" s="463">
        <v>1</v>
      </c>
      <c r="AP365" s="369" t="s">
        <v>731</v>
      </c>
      <c r="AQ365" s="248">
        <v>168</v>
      </c>
      <c r="AR365" s="370">
        <v>2800</v>
      </c>
      <c r="AS365" s="317">
        <v>1</v>
      </c>
      <c r="AT365" s="317">
        <v>1</v>
      </c>
      <c r="AU365" s="317">
        <v>0</v>
      </c>
      <c r="AV365" s="317">
        <v>1</v>
      </c>
      <c r="AW365" s="317">
        <v>1</v>
      </c>
      <c r="AX365" s="317">
        <v>3</v>
      </c>
      <c r="AY365" s="316">
        <v>2</v>
      </c>
      <c r="AZ365" s="316">
        <v>1</v>
      </c>
      <c r="BA365" s="316">
        <v>3</v>
      </c>
      <c r="BB365" s="46" t="s">
        <v>1074</v>
      </c>
      <c r="BC365" s="30">
        <v>31.273076923076914</v>
      </c>
      <c r="BD365" s="327">
        <v>0</v>
      </c>
      <c r="BE365" t="s">
        <v>99</v>
      </c>
      <c r="BF365" s="48">
        <v>0</v>
      </c>
      <c r="BG365" s="48">
        <v>0</v>
      </c>
      <c r="BH365" s="511"/>
      <c r="BI365" s="48"/>
      <c r="BJ365" s="372"/>
      <c r="BK365" s="63"/>
      <c r="BL365" s="81">
        <f t="shared" ref="BL365:BL366" si="168">M365+AL365+AM365+AN365</f>
        <v>25</v>
      </c>
      <c r="BM365" s="46">
        <f t="shared" ref="BM365:BM366" si="169">BL365+AO365</f>
        <v>26</v>
      </c>
      <c r="BN365" s="252"/>
      <c r="BO365" s="193">
        <f t="shared" ref="BO365:BO366" si="170">AJ365+AI365+AG365+AH365</f>
        <v>345.65769230769234</v>
      </c>
      <c r="BP365" s="193">
        <v>269.19189793220716</v>
      </c>
      <c r="BQ365" s="193"/>
      <c r="BR365" s="30"/>
      <c r="BS365" s="33">
        <f t="shared" si="162"/>
        <v>285.88461538461542</v>
      </c>
      <c r="BT365" s="226" t="e">
        <f t="shared" ref="BT365:BT366" si="171">INT(YEARFRAC(F365,$BU$11))</f>
        <v>#REF!</v>
      </c>
      <c r="BV365" s="367"/>
    </row>
    <row r="366" spans="1:74" s="62" customFormat="1" ht="81" customHeight="1">
      <c r="A366" s="513">
        <f t="shared" si="164"/>
        <v>37</v>
      </c>
      <c r="B366" s="224" t="s">
        <v>740</v>
      </c>
      <c r="C366" s="271" t="s">
        <v>143</v>
      </c>
      <c r="D366" s="379" t="s">
        <v>261</v>
      </c>
      <c r="E366" s="379" t="s">
        <v>585</v>
      </c>
      <c r="F366" s="383">
        <v>44958</v>
      </c>
      <c r="G366" s="379" t="s">
        <v>667</v>
      </c>
      <c r="H366" s="224" t="s">
        <v>183</v>
      </c>
      <c r="I366" s="521"/>
      <c r="J366" s="90">
        <v>200</v>
      </c>
      <c r="K366" s="241">
        <v>0</v>
      </c>
      <c r="L366" s="403">
        <v>4.7850208044382798</v>
      </c>
      <c r="M366" s="396">
        <v>23</v>
      </c>
      <c r="N366" s="396">
        <v>3</v>
      </c>
      <c r="O366" s="396">
        <v>34</v>
      </c>
      <c r="P366" s="396">
        <v>10</v>
      </c>
      <c r="Q366" s="264"/>
      <c r="R366" s="264"/>
      <c r="S366" s="404">
        <v>49.03846153846154</v>
      </c>
      <c r="T366" s="404">
        <v>19.23076923076923</v>
      </c>
      <c r="U366" s="265">
        <v>0</v>
      </c>
      <c r="V366" s="265">
        <v>0</v>
      </c>
      <c r="W366" s="266">
        <v>16</v>
      </c>
      <c r="X366" s="405">
        <v>10</v>
      </c>
      <c r="Y366" s="406">
        <v>0</v>
      </c>
      <c r="Z366" s="272">
        <v>7</v>
      </c>
      <c r="AA366" s="272">
        <v>0</v>
      </c>
      <c r="AB366" s="272"/>
      <c r="AC366" s="267">
        <v>0</v>
      </c>
      <c r="AD366" s="267">
        <v>0</v>
      </c>
      <c r="AE366" s="266">
        <v>306.05425157366903</v>
      </c>
      <c r="AF366" s="407">
        <v>0</v>
      </c>
      <c r="AG366" s="408">
        <v>5.6610850314733812</v>
      </c>
      <c r="AH366" s="409">
        <v>0</v>
      </c>
      <c r="AI366" s="462">
        <v>151.84615384615384</v>
      </c>
      <c r="AJ366" s="410">
        <v>148.5470126960418</v>
      </c>
      <c r="AK366" s="268"/>
      <c r="AL366" s="290">
        <v>1</v>
      </c>
      <c r="AM366" s="463">
        <v>0</v>
      </c>
      <c r="AN366" s="463">
        <v>2</v>
      </c>
      <c r="AO366" s="463">
        <v>0</v>
      </c>
      <c r="AP366" s="369" t="s">
        <v>740</v>
      </c>
      <c r="AQ366" s="248">
        <v>148</v>
      </c>
      <c r="AR366" s="370">
        <v>2300</v>
      </c>
      <c r="AS366" s="317">
        <v>1</v>
      </c>
      <c r="AT366" s="317">
        <v>0</v>
      </c>
      <c r="AU366" s="317">
        <v>2</v>
      </c>
      <c r="AV366" s="317">
        <v>0</v>
      </c>
      <c r="AW366" s="317">
        <v>1</v>
      </c>
      <c r="AX366" s="317">
        <v>3</v>
      </c>
      <c r="AY366" s="316">
        <v>2</v>
      </c>
      <c r="AZ366" s="316">
        <v>0</v>
      </c>
      <c r="BA366" s="316">
        <v>3</v>
      </c>
      <c r="BB366" s="46" t="s">
        <v>1075</v>
      </c>
      <c r="BC366" s="30">
        <v>0</v>
      </c>
      <c r="BD366" s="327">
        <v>0</v>
      </c>
      <c r="BE366" t="s">
        <v>99</v>
      </c>
      <c r="BF366" s="48">
        <v>0</v>
      </c>
      <c r="BG366" s="48">
        <v>4.7850208044382798</v>
      </c>
      <c r="BH366" s="511"/>
      <c r="BI366" s="48"/>
      <c r="BJ366" s="372"/>
      <c r="BK366" s="63"/>
      <c r="BL366" s="81">
        <f t="shared" si="168"/>
        <v>26</v>
      </c>
      <c r="BM366" s="46">
        <f t="shared" si="169"/>
        <v>26</v>
      </c>
      <c r="BN366" s="252"/>
      <c r="BO366" s="193">
        <f t="shared" si="170"/>
        <v>306.05425157366903</v>
      </c>
      <c r="BP366" s="193">
        <v>283.69319321496323</v>
      </c>
      <c r="BQ366" s="193"/>
      <c r="BR366" s="30"/>
      <c r="BS366" s="33">
        <f t="shared" si="162"/>
        <v>283.05425157366903</v>
      </c>
      <c r="BT366" s="226" t="e">
        <f t="shared" si="171"/>
        <v>#REF!</v>
      </c>
      <c r="BV366" s="367"/>
    </row>
    <row r="367" spans="1:74" s="62" customFormat="1" ht="81" customHeight="1">
      <c r="A367" s="513">
        <f t="shared" si="164"/>
        <v>38</v>
      </c>
      <c r="B367" s="224" t="s">
        <v>741</v>
      </c>
      <c r="C367" s="271" t="s">
        <v>143</v>
      </c>
      <c r="D367" s="379" t="s">
        <v>262</v>
      </c>
      <c r="E367" s="379" t="s">
        <v>585</v>
      </c>
      <c r="F367" s="383">
        <v>44958</v>
      </c>
      <c r="G367" s="379" t="s">
        <v>667</v>
      </c>
      <c r="H367" s="224" t="s">
        <v>183</v>
      </c>
      <c r="I367" s="521"/>
      <c r="J367" s="90">
        <v>200</v>
      </c>
      <c r="K367" s="241">
        <v>0</v>
      </c>
      <c r="L367" s="403">
        <v>14.693586698337292</v>
      </c>
      <c r="M367" s="396">
        <v>24</v>
      </c>
      <c r="N367" s="396">
        <v>2</v>
      </c>
      <c r="O367" s="396">
        <v>38</v>
      </c>
      <c r="P367" s="396">
        <v>18</v>
      </c>
      <c r="Q367" s="264"/>
      <c r="R367" s="264"/>
      <c r="S367" s="404">
        <v>54.807692307692307</v>
      </c>
      <c r="T367" s="404">
        <v>34.615384615384613</v>
      </c>
      <c r="U367" s="265">
        <v>0</v>
      </c>
      <c r="V367" s="265">
        <v>0</v>
      </c>
      <c r="W367" s="266">
        <v>23</v>
      </c>
      <c r="X367" s="405">
        <v>10</v>
      </c>
      <c r="Y367" s="406">
        <v>0</v>
      </c>
      <c r="Z367" s="272">
        <v>7</v>
      </c>
      <c r="AA367" s="272">
        <v>0</v>
      </c>
      <c r="AB367" s="272"/>
      <c r="AC367" s="267">
        <v>0</v>
      </c>
      <c r="AD367" s="267">
        <v>0</v>
      </c>
      <c r="AE367" s="266">
        <v>344.1166636214142</v>
      </c>
      <c r="AF367" s="407">
        <v>0</v>
      </c>
      <c r="AG367" s="408">
        <v>5.8181818181818183</v>
      </c>
      <c r="AH367" s="409">
        <v>0</v>
      </c>
      <c r="AI367" s="462">
        <v>176.61538461538458</v>
      </c>
      <c r="AJ367" s="410">
        <v>161.68309718784781</v>
      </c>
      <c r="AK367" s="268"/>
      <c r="AL367" s="290">
        <v>0</v>
      </c>
      <c r="AM367" s="463">
        <v>0</v>
      </c>
      <c r="AN367" s="463">
        <v>2</v>
      </c>
      <c r="AO367" s="463">
        <v>0</v>
      </c>
      <c r="AP367" s="369" t="s">
        <v>741</v>
      </c>
      <c r="AQ367" s="248">
        <v>161</v>
      </c>
      <c r="AR367" s="370">
        <v>2800</v>
      </c>
      <c r="AS367" s="317">
        <v>1</v>
      </c>
      <c r="AT367" s="317">
        <v>1</v>
      </c>
      <c r="AU367" s="317">
        <v>0</v>
      </c>
      <c r="AV367" s="317">
        <v>1</v>
      </c>
      <c r="AW367" s="317">
        <v>0</v>
      </c>
      <c r="AX367" s="317">
        <v>1</v>
      </c>
      <c r="AY367" s="316">
        <v>2</v>
      </c>
      <c r="AZ367" s="316">
        <v>1</v>
      </c>
      <c r="BA367" s="316">
        <v>3</v>
      </c>
      <c r="BB367" s="46" t="s">
        <v>1076</v>
      </c>
      <c r="BC367" s="30">
        <v>0</v>
      </c>
      <c r="BD367" s="327">
        <v>0</v>
      </c>
      <c r="BE367" t="s">
        <v>99</v>
      </c>
      <c r="BF367" s="48">
        <v>0</v>
      </c>
      <c r="BG367" s="48">
        <v>14.693586698337292</v>
      </c>
      <c r="BH367" s="511"/>
      <c r="BI367" s="48"/>
      <c r="BJ367" s="372"/>
      <c r="BK367" s="63"/>
      <c r="BL367" s="81">
        <f>M367+AL367+AM367+AN367</f>
        <v>26</v>
      </c>
      <c r="BM367" s="46">
        <f>BL367+AO367</f>
        <v>26</v>
      </c>
      <c r="BN367" s="252"/>
      <c r="BO367" s="193">
        <f t="shared" si="161"/>
        <v>344.1166636214142</v>
      </c>
      <c r="BP367" s="193">
        <v>293.64940607708144</v>
      </c>
      <c r="BQ367" s="193"/>
      <c r="BR367" s="30"/>
      <c r="BS367" s="33">
        <f t="shared" si="162"/>
        <v>314.1166636214142</v>
      </c>
      <c r="BT367" s="226" t="e">
        <f>INT(YEARFRAC(F367,$BU$11))</f>
        <v>#REF!</v>
      </c>
      <c r="BV367" s="367"/>
    </row>
    <row r="368" spans="1:74" s="4" customFormat="1" ht="37.5" hidden="1" customHeight="1">
      <c r="A368" s="92"/>
      <c r="B368" s="92"/>
      <c r="C368" s="92"/>
      <c r="D368" s="92"/>
      <c r="E368" s="92"/>
      <c r="F368" s="92"/>
      <c r="G368" s="92"/>
      <c r="H368" s="92"/>
      <c r="I368" s="92"/>
      <c r="J368" s="152">
        <v>3000</v>
      </c>
      <c r="K368" s="152">
        <v>0</v>
      </c>
      <c r="L368" s="152">
        <v>43.904837010972287</v>
      </c>
      <c r="M368" s="152"/>
      <c r="N368" s="152"/>
      <c r="O368" s="152"/>
      <c r="P368" s="152"/>
      <c r="Q368" s="152"/>
      <c r="R368" s="152"/>
      <c r="S368" s="152">
        <v>781.73076923076906</v>
      </c>
      <c r="T368" s="152"/>
      <c r="U368" s="152">
        <v>0</v>
      </c>
      <c r="V368" s="152"/>
      <c r="W368" s="152">
        <v>273.5</v>
      </c>
      <c r="X368" s="152">
        <v>142</v>
      </c>
      <c r="Y368" s="152">
        <v>27</v>
      </c>
      <c r="Z368" s="152">
        <v>105</v>
      </c>
      <c r="AA368" s="152">
        <v>250.87659341385188</v>
      </c>
      <c r="AB368" s="152"/>
      <c r="AC368" s="152"/>
      <c r="AD368" s="152">
        <v>0</v>
      </c>
      <c r="AE368" s="152">
        <v>4987.8583535017469</v>
      </c>
      <c r="AF368" s="152">
        <v>26.923076923076923</v>
      </c>
      <c r="AG368" s="152">
        <v>84.918847269235613</v>
      </c>
      <c r="AH368" s="152">
        <v>0</v>
      </c>
      <c r="AI368" s="152">
        <v>2413.6538461538462</v>
      </c>
      <c r="AJ368" s="152">
        <v>2462.3625831555892</v>
      </c>
      <c r="AK368" s="153"/>
      <c r="AL368" s="280"/>
      <c r="AM368" s="45"/>
      <c r="AN368" s="280"/>
      <c r="AO368" s="280"/>
      <c r="BB368" s="84"/>
      <c r="BF368" s="552"/>
      <c r="BJ368" s="372">
        <v>96.266778983125135</v>
      </c>
    </row>
    <row r="369" spans="1:95" s="13" customFormat="1" ht="33" hidden="1" customHeight="1">
      <c r="A369" s="154"/>
      <c r="B369" s="172"/>
      <c r="C369" s="172"/>
      <c r="D369" s="155"/>
      <c r="E369" s="172"/>
      <c r="F369" s="172"/>
      <c r="G369" s="172"/>
      <c r="H369" s="172"/>
      <c r="I369" s="172"/>
      <c r="J369" s="172"/>
      <c r="K369" s="172"/>
      <c r="L369" s="172"/>
      <c r="M369" s="172"/>
      <c r="N369" s="172"/>
      <c r="O369" s="172"/>
      <c r="P369" s="172"/>
      <c r="Q369" s="172"/>
      <c r="R369" s="172"/>
      <c r="S369" s="172"/>
      <c r="T369" s="172"/>
      <c r="U369" s="172"/>
      <c r="V369" s="172"/>
      <c r="W369" s="172"/>
      <c r="X369" s="172"/>
      <c r="Y369" s="172"/>
      <c r="Z369" s="172"/>
      <c r="AA369" s="172"/>
      <c r="AB369" s="172"/>
      <c r="AC369" s="172"/>
      <c r="AD369" s="172"/>
      <c r="AE369" s="172"/>
      <c r="AF369" s="172"/>
      <c r="AG369" s="172"/>
      <c r="AH369" s="172"/>
      <c r="AI369" s="172"/>
      <c r="AJ369" s="156">
        <v>2462.3625831555892</v>
      </c>
      <c r="AK369" s="172"/>
      <c r="AL369" s="280"/>
      <c r="AM369" s="45"/>
      <c r="AN369" s="280"/>
      <c r="AO369" s="280"/>
      <c r="AP369" s="49"/>
      <c r="AQ369" s="50"/>
      <c r="AR369" s="51"/>
      <c r="AS369" s="89"/>
      <c r="AT369" s="89"/>
      <c r="AU369" s="89"/>
      <c r="AV369" s="89"/>
      <c r="AW369" s="89"/>
      <c r="AX369" s="89"/>
      <c r="AY369" s="89"/>
      <c r="AZ369" s="89"/>
      <c r="BA369" s="62"/>
      <c r="BB369" s="30"/>
      <c r="BF369" s="555"/>
      <c r="BG369"/>
      <c r="BJ369" s="372">
        <v>61.396132917195509</v>
      </c>
    </row>
    <row r="370" spans="1:95" ht="49.5" hidden="1" customHeight="1">
      <c r="A370" s="374" t="str">
        <f>A2</f>
        <v>តារាងបើកប្រាក់ឈ្នួលប្រចាំខែ វិច្ឆិកា ឆ្នាំ ២០២៣(លើកទី2​)</v>
      </c>
      <c r="B370" s="174"/>
      <c r="C370" s="174"/>
      <c r="D370" s="157"/>
      <c r="E370" s="157"/>
      <c r="F370" s="170"/>
      <c r="G370" s="174"/>
      <c r="H370" s="174"/>
      <c r="I370" s="174"/>
      <c r="J370" s="174"/>
      <c r="K370" s="174"/>
      <c r="L370" s="174"/>
      <c r="M370" s="174"/>
      <c r="N370" s="174"/>
      <c r="O370" s="174"/>
      <c r="P370" s="174"/>
      <c r="Q370" s="174"/>
      <c r="R370" s="174"/>
      <c r="S370" s="174"/>
      <c r="T370" s="174"/>
      <c r="U370" s="174"/>
      <c r="V370" s="174"/>
      <c r="W370" s="174"/>
      <c r="X370" s="174"/>
      <c r="Y370" s="174"/>
      <c r="Z370" s="174"/>
      <c r="AA370" s="174"/>
      <c r="AB370" s="174"/>
      <c r="AC370" s="174"/>
      <c r="AD370" s="174"/>
      <c r="AE370" s="174"/>
      <c r="AF370" s="174"/>
      <c r="AG370" s="174"/>
      <c r="AH370" s="174"/>
      <c r="AI370" s="174"/>
      <c r="AJ370" s="174"/>
      <c r="AK370" s="174"/>
      <c r="AL370" s="273"/>
      <c r="AN370"/>
      <c r="AO370"/>
      <c r="AP370" s="49"/>
      <c r="AQ370" s="50"/>
      <c r="AR370" s="51"/>
      <c r="AS370" s="89"/>
      <c r="AT370" s="89"/>
      <c r="AU370" s="89"/>
      <c r="AV370" s="89"/>
      <c r="AW370" s="89"/>
      <c r="AX370" s="89"/>
      <c r="AY370" s="89"/>
      <c r="AZ370" s="89"/>
      <c r="BA370" s="89"/>
      <c r="BB370" s="46"/>
      <c r="BD370"/>
      <c r="BF370" s="48"/>
      <c r="BH370" s="1"/>
      <c r="BJ370" s="372"/>
      <c r="BO370"/>
      <c r="BQ370"/>
    </row>
    <row r="371" spans="1:95" s="4" customFormat="1" ht="28.5" hidden="1" customHeight="1">
      <c r="A371" s="375" t="str">
        <f>A3</f>
        <v>LIST OF SALARIES AND ALLOWANCES  (November/  2023)</v>
      </c>
      <c r="B371" s="96"/>
      <c r="C371" s="96"/>
      <c r="D371" s="97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214"/>
      <c r="AJ371" s="96"/>
      <c r="AK371" s="56"/>
      <c r="AL371" s="274"/>
      <c r="AM371" s="2"/>
      <c r="AN371" s="15"/>
      <c r="AO371" s="15"/>
      <c r="AP371" s="22"/>
      <c r="BD371" s="92"/>
      <c r="BF371" s="552"/>
      <c r="BJ371" s="372"/>
      <c r="BO371" s="15"/>
      <c r="BQ371" s="15"/>
    </row>
    <row r="372" spans="1:95" s="62" customFormat="1" ht="51.75" hidden="1" customHeight="1" thickBot="1">
      <c r="A372" s="355" t="str">
        <f>A4</f>
        <v xml:space="preserve">ក្រុមហ៊ុន Fairdon (Cambodia) Limited </v>
      </c>
      <c r="B372" s="99"/>
      <c r="C372" s="100"/>
      <c r="D372" s="101"/>
      <c r="E372" s="102"/>
      <c r="G372" s="283"/>
      <c r="I372" s="103"/>
      <c r="J372" s="104"/>
      <c r="K372" s="356"/>
      <c r="L372" s="104"/>
      <c r="M372" s="104"/>
      <c r="N372" s="195"/>
      <c r="O372" s="200"/>
      <c r="P372" s="200"/>
      <c r="Q372" s="195"/>
      <c r="R372" s="195"/>
      <c r="S372" s="195"/>
      <c r="T372" s="195"/>
      <c r="U372" s="195"/>
      <c r="V372" s="195"/>
      <c r="W372" s="275"/>
      <c r="X372" s="275"/>
      <c r="Y372" s="227"/>
      <c r="Z372" s="275"/>
      <c r="AA372" s="275"/>
      <c r="AB372" s="543"/>
      <c r="AC372" s="221"/>
      <c r="AE372" s="105"/>
      <c r="AF372" s="105"/>
      <c r="AG372" s="346"/>
      <c r="AH372" s="106"/>
      <c r="AI372" s="106"/>
      <c r="AJ372" s="107"/>
      <c r="AK372" s="106"/>
      <c r="AL372" s="106"/>
      <c r="AM372" s="45"/>
      <c r="AN372" s="190"/>
      <c r="AO372" s="190"/>
      <c r="AP372" s="218"/>
      <c r="BF372" s="551"/>
      <c r="BJ372" s="372"/>
      <c r="BO372" s="190"/>
      <c r="BQ372" s="199"/>
    </row>
    <row r="373" spans="1:95" ht="41.1" hidden="1" customHeight="1" thickBot="1">
      <c r="A373" s="348" t="s">
        <v>564</v>
      </c>
      <c r="B373" s="349" t="s">
        <v>565</v>
      </c>
      <c r="C373" s="353" t="s">
        <v>566</v>
      </c>
      <c r="D373" s="349" t="s">
        <v>567</v>
      </c>
      <c r="E373" s="350" t="s">
        <v>568</v>
      </c>
      <c r="F373" s="350" t="s">
        <v>569</v>
      </c>
      <c r="G373" s="350" t="s">
        <v>570</v>
      </c>
      <c r="H373" s="350" t="s">
        <v>154</v>
      </c>
      <c r="I373" s="351" t="s">
        <v>571</v>
      </c>
      <c r="J373" s="350" t="s">
        <v>563</v>
      </c>
      <c r="K373" s="352" t="s">
        <v>706</v>
      </c>
      <c r="L373" s="352" t="s">
        <v>575</v>
      </c>
      <c r="M373" s="363" t="s">
        <v>574</v>
      </c>
      <c r="N373" s="361"/>
      <c r="O373" s="361"/>
      <c r="P373" s="361"/>
      <c r="Q373" s="361"/>
      <c r="R373" s="361"/>
      <c r="S373" s="361"/>
      <c r="T373" s="361"/>
      <c r="U373" s="361"/>
      <c r="V373" s="361"/>
      <c r="W373" s="361"/>
      <c r="X373" s="361"/>
      <c r="Y373" s="361"/>
      <c r="Z373" s="361"/>
      <c r="AA373" s="361"/>
      <c r="AB373" s="361"/>
      <c r="AC373" s="361"/>
      <c r="AD373" s="361"/>
      <c r="AE373" s="362"/>
      <c r="AF373" s="85" t="s">
        <v>3</v>
      </c>
      <c r="AG373" s="67"/>
      <c r="AH373" s="67"/>
      <c r="AI373" s="67"/>
      <c r="AJ373" s="418" t="s">
        <v>727</v>
      </c>
      <c r="AK373" s="332" t="s">
        <v>572</v>
      </c>
      <c r="AL373" s="280"/>
      <c r="AM373" s="45"/>
      <c r="AN373" s="280"/>
      <c r="AO373" s="280"/>
      <c r="AP373"/>
      <c r="BB373" s="30"/>
      <c r="BD373"/>
      <c r="BF373" s="48"/>
      <c r="BJ373" s="372"/>
      <c r="BO373"/>
      <c r="BQ373"/>
    </row>
    <row r="374" spans="1:95" ht="41.1" hidden="1" customHeight="1">
      <c r="A374" s="74"/>
      <c r="B374" s="115"/>
      <c r="C374" s="354"/>
      <c r="D374" s="117"/>
      <c r="E374" s="276"/>
      <c r="F374" s="276"/>
      <c r="G374" s="118"/>
      <c r="H374" s="119"/>
      <c r="I374" s="343" t="s">
        <v>29</v>
      </c>
      <c r="J374" s="330"/>
      <c r="K374" s="176"/>
      <c r="L374" s="176"/>
      <c r="M374" s="437" t="s">
        <v>576</v>
      </c>
      <c r="N374" s="438"/>
      <c r="O374" s="432" t="s">
        <v>751</v>
      </c>
      <c r="P374" s="433"/>
      <c r="Q374" s="446"/>
      <c r="R374" s="488"/>
      <c r="S374" s="437" t="s">
        <v>577</v>
      </c>
      <c r="T374" s="440"/>
      <c r="U374" s="441"/>
      <c r="V374" s="441"/>
      <c r="W374" s="329" t="s">
        <v>578</v>
      </c>
      <c r="X374" s="329" t="s">
        <v>579</v>
      </c>
      <c r="Y374" s="336" t="s">
        <v>580</v>
      </c>
      <c r="Z374" s="86" t="s">
        <v>52</v>
      </c>
      <c r="AA374" s="197" t="s">
        <v>46</v>
      </c>
      <c r="AB374" s="197"/>
      <c r="AC374" s="86" t="s">
        <v>14</v>
      </c>
      <c r="AD374" s="197" t="s">
        <v>367</v>
      </c>
      <c r="AE374" s="68" t="s">
        <v>15</v>
      </c>
      <c r="AF374" s="121" t="s">
        <v>9</v>
      </c>
      <c r="AG374" s="392" t="s">
        <v>707</v>
      </c>
      <c r="AH374" s="332" t="s">
        <v>728</v>
      </c>
      <c r="AI374" s="357" t="s">
        <v>584</v>
      </c>
      <c r="AJ374" s="123" t="s">
        <v>33</v>
      </c>
      <c r="AK374" s="124" t="s">
        <v>34</v>
      </c>
      <c r="AL374" s="280"/>
      <c r="AM374" s="45"/>
      <c r="AN374" s="280"/>
      <c r="AO374" s="280"/>
      <c r="AP374"/>
      <c r="BB374" s="30"/>
      <c r="BD374"/>
      <c r="BF374" s="48"/>
      <c r="BJ374" s="372"/>
      <c r="BO374"/>
      <c r="BQ374"/>
    </row>
    <row r="375" spans="1:95" ht="41.1" hidden="1" customHeight="1">
      <c r="A375" s="74"/>
      <c r="B375" s="115"/>
      <c r="C375" s="116"/>
      <c r="D375" s="117"/>
      <c r="E375" s="276"/>
      <c r="F375" s="276"/>
      <c r="G375" s="118"/>
      <c r="H375" s="277"/>
      <c r="I375" s="331" t="s">
        <v>573</v>
      </c>
      <c r="J375" s="126" t="s">
        <v>38</v>
      </c>
      <c r="K375" s="127" t="s">
        <v>189</v>
      </c>
      <c r="L375" s="127" t="s">
        <v>83</v>
      </c>
      <c r="M375" s="206" t="s">
        <v>35</v>
      </c>
      <c r="N375" s="277" t="s">
        <v>6</v>
      </c>
      <c r="O375" s="428" t="s">
        <v>7</v>
      </c>
      <c r="P375" s="429" t="s">
        <v>7</v>
      </c>
      <c r="Q375" s="431" t="s">
        <v>581</v>
      </c>
      <c r="R375" s="431"/>
      <c r="S375" s="336" t="s">
        <v>582</v>
      </c>
      <c r="T375" s="336" t="s">
        <v>582</v>
      </c>
      <c r="U375" s="331" t="s">
        <v>581</v>
      </c>
      <c r="V375" s="498"/>
      <c r="W375" s="338" t="s">
        <v>81</v>
      </c>
      <c r="X375" s="339" t="s">
        <v>48</v>
      </c>
      <c r="Y375" s="399" t="s">
        <v>526</v>
      </c>
      <c r="Z375" s="340" t="s">
        <v>527</v>
      </c>
      <c r="AA375" s="399" t="s">
        <v>473</v>
      </c>
      <c r="AB375" s="540"/>
      <c r="AC375" s="340" t="s">
        <v>30</v>
      </c>
      <c r="AD375" s="341" t="s">
        <v>665</v>
      </c>
      <c r="AE375" s="342" t="s">
        <v>31</v>
      </c>
      <c r="AF375" s="339" t="s">
        <v>32</v>
      </c>
      <c r="AG375" s="393" t="s">
        <v>708</v>
      </c>
      <c r="AH375" s="340" t="s">
        <v>39</v>
      </c>
      <c r="AI375" s="198" t="s">
        <v>84</v>
      </c>
      <c r="AJ375" s="128"/>
      <c r="AK375" s="129"/>
      <c r="AL375" s="280"/>
      <c r="AM375" s="45"/>
      <c r="AN375" s="280"/>
      <c r="AO375" s="280"/>
      <c r="AP375"/>
      <c r="BB375" s="30"/>
      <c r="BD375"/>
      <c r="BF375" s="48"/>
      <c r="BJ375" s="372"/>
      <c r="BO375"/>
      <c r="BQ375"/>
    </row>
    <row r="376" spans="1:95" ht="28.5" hidden="1" customHeight="1" thickBot="1">
      <c r="A376" s="74"/>
      <c r="B376" s="115"/>
      <c r="C376" s="116"/>
      <c r="D376" s="117"/>
      <c r="E376" s="276"/>
      <c r="F376" s="130"/>
      <c r="G376" s="118"/>
      <c r="H376" s="276"/>
      <c r="I376" s="131"/>
      <c r="J376" s="126"/>
      <c r="K376" s="127"/>
      <c r="L376" s="127"/>
      <c r="M376" s="207"/>
      <c r="N376" s="276"/>
      <c r="O376" s="209"/>
      <c r="P376" s="209"/>
      <c r="Q376" s="276"/>
      <c r="R376" s="276"/>
      <c r="S376" s="430"/>
      <c r="T376" s="430"/>
      <c r="U376" s="276"/>
      <c r="V376" s="499"/>
      <c r="W376" s="70"/>
      <c r="X376" s="87"/>
      <c r="Y376" s="278"/>
      <c r="Z376" s="278"/>
      <c r="AA376" s="198" t="s">
        <v>47</v>
      </c>
      <c r="AB376" s="211"/>
      <c r="AC376" s="278"/>
      <c r="AD376" s="229"/>
      <c r="AE376" s="129"/>
      <c r="AF376" s="87"/>
      <c r="AG376" s="400"/>
      <c r="AH376" s="278"/>
      <c r="AI376" s="211"/>
      <c r="AJ376" s="128"/>
      <c r="AK376" s="129"/>
      <c r="AL376" s="280"/>
      <c r="AM376" s="45"/>
      <c r="AN376" s="280"/>
      <c r="AO376" s="280"/>
      <c r="AP376"/>
      <c r="BB376" s="30"/>
      <c r="BD376"/>
      <c r="BF376" s="48"/>
      <c r="BJ376" s="372"/>
      <c r="BO376"/>
      <c r="BQ376"/>
    </row>
    <row r="377" spans="1:95" s="17" customFormat="1" ht="24.75" hidden="1" customHeight="1" thickBot="1">
      <c r="A377" s="333" t="s">
        <v>24</v>
      </c>
      <c r="B377" s="133" t="s">
        <v>25</v>
      </c>
      <c r="C377" s="334" t="s">
        <v>68</v>
      </c>
      <c r="D377" s="134" t="s">
        <v>26</v>
      </c>
      <c r="E377" s="335" t="s">
        <v>27</v>
      </c>
      <c r="F377" s="136" t="s">
        <v>36</v>
      </c>
      <c r="G377" s="137" t="s">
        <v>37</v>
      </c>
      <c r="H377" s="138" t="s">
        <v>528</v>
      </c>
      <c r="I377" s="139" t="s">
        <v>1</v>
      </c>
      <c r="J377" s="126"/>
      <c r="K377" s="127"/>
      <c r="L377" s="127"/>
      <c r="M377" s="208" t="s">
        <v>5</v>
      </c>
      <c r="N377" s="77" t="s">
        <v>82</v>
      </c>
      <c r="O377" s="426" t="s">
        <v>749</v>
      </c>
      <c r="P377" s="426" t="s">
        <v>750</v>
      </c>
      <c r="Q377" s="337" t="s">
        <v>10</v>
      </c>
      <c r="R377" s="337"/>
      <c r="S377" s="425" t="s">
        <v>747</v>
      </c>
      <c r="T377" s="425" t="s">
        <v>748</v>
      </c>
      <c r="U377" s="337" t="s">
        <v>13</v>
      </c>
      <c r="V377" s="500"/>
      <c r="W377" s="70"/>
      <c r="X377" s="87"/>
      <c r="Y377" s="278"/>
      <c r="Z377" s="278"/>
      <c r="AA377" s="228" t="s">
        <v>404</v>
      </c>
      <c r="AB377" s="228"/>
      <c r="AC377" s="278"/>
      <c r="AD377" s="115"/>
      <c r="AE377" s="129"/>
      <c r="AF377" s="87"/>
      <c r="AG377" s="400"/>
      <c r="AH377" s="278"/>
      <c r="AI377" s="211"/>
      <c r="AJ377" s="128"/>
      <c r="AK377" s="129"/>
      <c r="AL377" s="280"/>
      <c r="AM377" s="45"/>
      <c r="AN377" s="280"/>
      <c r="AO377" s="280"/>
      <c r="AP377"/>
      <c r="AQ377"/>
      <c r="AR377"/>
      <c r="AS377"/>
      <c r="AT377"/>
      <c r="AU377"/>
      <c r="AV377"/>
      <c r="AW377"/>
      <c r="AX377"/>
      <c r="AY377"/>
      <c r="AZ377"/>
      <c r="BA377"/>
      <c r="BB377" s="30"/>
      <c r="BF377" s="553"/>
      <c r="BG377"/>
      <c r="BJ377" s="372"/>
    </row>
    <row r="378" spans="1:95" s="17" customFormat="1" ht="18.75" hidden="1" customHeight="1" thickBot="1">
      <c r="A378" s="140"/>
      <c r="B378" s="141"/>
      <c r="C378" s="142"/>
      <c r="D378" s="143"/>
      <c r="E378" s="181"/>
      <c r="F378" s="144" t="s">
        <v>28</v>
      </c>
      <c r="G378" s="145"/>
      <c r="H378" s="146"/>
      <c r="I378" s="147"/>
      <c r="J378" s="148"/>
      <c r="K378" s="149"/>
      <c r="L378" s="149"/>
      <c r="M378" s="78"/>
      <c r="N378" s="79"/>
      <c r="O378" s="427"/>
      <c r="P378" s="210"/>
      <c r="Q378" s="279"/>
      <c r="R378" s="279"/>
      <c r="S378" s="212"/>
      <c r="T378" s="212"/>
      <c r="U378" s="279"/>
      <c r="V378" s="501"/>
      <c r="W378" s="71"/>
      <c r="X378" s="88"/>
      <c r="Y378" s="279"/>
      <c r="Z378" s="279"/>
      <c r="AA378" s="279"/>
      <c r="AB378" s="279"/>
      <c r="AC378" s="279"/>
      <c r="AD378" s="279"/>
      <c r="AE378" s="150"/>
      <c r="AF378" s="88"/>
      <c r="AG378" s="401"/>
      <c r="AH378" s="279"/>
      <c r="AI378" s="212"/>
      <c r="AJ378" s="151"/>
      <c r="AK378" s="150"/>
      <c r="AL378" s="280"/>
      <c r="AM378" s="45"/>
      <c r="AN378" s="280"/>
      <c r="AO378" s="280"/>
      <c r="AP378"/>
      <c r="AQ378"/>
      <c r="AR378"/>
      <c r="AS378"/>
      <c r="AT378"/>
      <c r="AU378"/>
      <c r="AV378"/>
      <c r="AW378"/>
      <c r="AX378"/>
      <c r="AY378"/>
      <c r="AZ378"/>
      <c r="BA378"/>
      <c r="BB378" s="30"/>
      <c r="BF378" s="553"/>
      <c r="BG378"/>
      <c r="BJ378" s="372"/>
    </row>
    <row r="379" spans="1:95" s="17" customFormat="1" ht="19.5" hidden="1" customHeight="1">
      <c r="A379" s="292">
        <v>1</v>
      </c>
      <c r="B379" s="294">
        <v>2</v>
      </c>
      <c r="C379" s="294">
        <v>3</v>
      </c>
      <c r="D379" s="294">
        <v>4</v>
      </c>
      <c r="E379" s="294">
        <v>5</v>
      </c>
      <c r="F379" s="294">
        <v>6</v>
      </c>
      <c r="G379" s="294">
        <v>7</v>
      </c>
      <c r="H379" s="294">
        <v>8</v>
      </c>
      <c r="I379" s="294">
        <v>9</v>
      </c>
      <c r="J379" s="294">
        <v>10</v>
      </c>
      <c r="K379" s="294">
        <v>11</v>
      </c>
      <c r="L379" s="294">
        <v>12</v>
      </c>
      <c r="M379" s="294">
        <v>13</v>
      </c>
      <c r="N379" s="294">
        <v>14</v>
      </c>
      <c r="O379" s="294">
        <v>15</v>
      </c>
      <c r="P379" s="294"/>
      <c r="Q379" s="294">
        <v>16</v>
      </c>
      <c r="R379" s="294"/>
      <c r="S379" s="294">
        <v>17</v>
      </c>
      <c r="T379" s="294"/>
      <c r="U379" s="294">
        <v>18</v>
      </c>
      <c r="V379" s="294"/>
      <c r="W379" s="294">
        <v>19</v>
      </c>
      <c r="X379" s="294">
        <v>20</v>
      </c>
      <c r="Y379" s="294">
        <v>21</v>
      </c>
      <c r="Z379" s="294">
        <v>22</v>
      </c>
      <c r="AA379" s="294">
        <v>23</v>
      </c>
      <c r="AB379" s="294"/>
      <c r="AC379" s="294">
        <v>24</v>
      </c>
      <c r="AD379" s="294">
        <v>25</v>
      </c>
      <c r="AE379" s="294">
        <v>26</v>
      </c>
      <c r="AF379" s="294">
        <v>27</v>
      </c>
      <c r="AG379" s="294"/>
      <c r="AH379" s="294">
        <v>28</v>
      </c>
      <c r="AI379" s="294">
        <v>29</v>
      </c>
      <c r="AJ379" s="294">
        <v>31</v>
      </c>
      <c r="AK379" s="294">
        <v>32</v>
      </c>
      <c r="AL379" s="280"/>
      <c r="AM379" s="45"/>
      <c r="AN379" s="280"/>
      <c r="AO379" s="280"/>
      <c r="AP379"/>
      <c r="AQ379"/>
      <c r="AR379"/>
      <c r="AS379"/>
      <c r="AT379"/>
      <c r="AU379"/>
      <c r="AV379"/>
      <c r="AW379"/>
      <c r="AX379"/>
      <c r="AY379"/>
      <c r="AZ379"/>
      <c r="BA379"/>
      <c r="BB379" s="30"/>
      <c r="BF379" s="553"/>
      <c r="BG379"/>
      <c r="BJ379" s="372"/>
    </row>
    <row r="380" spans="1:95" s="203" customFormat="1" ht="91.5" customHeight="1">
      <c r="A380" s="512">
        <v>1</v>
      </c>
      <c r="B380" s="65" t="s">
        <v>303</v>
      </c>
      <c r="C380" s="60" t="s">
        <v>73</v>
      </c>
      <c r="D380" s="378" t="s">
        <v>268</v>
      </c>
      <c r="E380" s="378" t="s">
        <v>585</v>
      </c>
      <c r="F380" s="382">
        <v>43970</v>
      </c>
      <c r="G380" s="378" t="s">
        <v>667</v>
      </c>
      <c r="H380" s="65" t="s">
        <v>158</v>
      </c>
      <c r="I380" s="521">
        <v>1</v>
      </c>
      <c r="J380" s="90">
        <v>200</v>
      </c>
      <c r="K380" s="241">
        <v>0</v>
      </c>
      <c r="L380" s="403">
        <v>57.445080052804386</v>
      </c>
      <c r="M380" s="396">
        <v>23</v>
      </c>
      <c r="N380" s="396">
        <v>3</v>
      </c>
      <c r="O380" s="396">
        <v>36</v>
      </c>
      <c r="P380" s="396">
        <v>20</v>
      </c>
      <c r="Q380" s="264"/>
      <c r="R380" s="264"/>
      <c r="S380" s="404">
        <v>51.92307692307692</v>
      </c>
      <c r="T380" s="404">
        <v>38.46153846153846</v>
      </c>
      <c r="U380" s="265">
        <v>0</v>
      </c>
      <c r="V380" s="265">
        <v>0</v>
      </c>
      <c r="W380" s="266">
        <v>24</v>
      </c>
      <c r="X380" s="405">
        <v>10</v>
      </c>
      <c r="Y380" s="406">
        <v>4</v>
      </c>
      <c r="Z380" s="272">
        <v>7</v>
      </c>
      <c r="AA380" s="272">
        <v>0</v>
      </c>
      <c r="AB380" s="272"/>
      <c r="AC380" s="267">
        <v>0</v>
      </c>
      <c r="AD380" s="267">
        <v>5</v>
      </c>
      <c r="AE380" s="266">
        <v>397.82969543741973</v>
      </c>
      <c r="AF380" s="407">
        <v>0</v>
      </c>
      <c r="AG380" s="408">
        <v>5.8181818181818183</v>
      </c>
      <c r="AH380" s="409">
        <v>0</v>
      </c>
      <c r="AI380" s="462">
        <v>167.88461538461536</v>
      </c>
      <c r="AJ380" s="410">
        <v>224.12689823462256</v>
      </c>
      <c r="AK380" s="268"/>
      <c r="AL380" s="290">
        <v>1</v>
      </c>
      <c r="AM380" s="463">
        <v>0</v>
      </c>
      <c r="AN380" s="463">
        <v>2</v>
      </c>
      <c r="AO380" s="463">
        <v>0</v>
      </c>
      <c r="AP380" s="36" t="s">
        <v>303</v>
      </c>
      <c r="AQ380" s="66">
        <v>224</v>
      </c>
      <c r="AR380" s="37">
        <v>500</v>
      </c>
      <c r="AS380" s="315">
        <v>2</v>
      </c>
      <c r="AT380" s="315">
        <v>0</v>
      </c>
      <c r="AU380" s="315">
        <v>1</v>
      </c>
      <c r="AV380" s="315">
        <v>0</v>
      </c>
      <c r="AW380" s="315">
        <v>0</v>
      </c>
      <c r="AX380" s="315">
        <v>4</v>
      </c>
      <c r="AY380" s="316">
        <v>0</v>
      </c>
      <c r="AZ380" s="316">
        <v>1</v>
      </c>
      <c r="BA380" s="316">
        <v>0</v>
      </c>
      <c r="BB380" s="30" t="s">
        <v>1077</v>
      </c>
      <c r="BC380" s="30">
        <v>0</v>
      </c>
      <c r="BD380" s="327"/>
      <c r="BE380" t="s">
        <v>99</v>
      </c>
      <c r="BF380" s="48">
        <v>0</v>
      </c>
      <c r="BG380" s="48">
        <v>57.445080052804386</v>
      </c>
      <c r="BH380" s="511"/>
      <c r="BI380" s="48"/>
      <c r="BJ380" s="372"/>
      <c r="BK380" s="9"/>
      <c r="BL380" s="81">
        <f t="shared" ref="BL380:BL383" si="172">M380+AL380+AM380+AN380</f>
        <v>26</v>
      </c>
      <c r="BM380" s="30">
        <f t="shared" ref="BM380:BM381" si="173">BL380+AO380</f>
        <v>26</v>
      </c>
      <c r="BN380" s="230"/>
      <c r="BO380" s="193">
        <f t="shared" ref="BO380:BO393" si="174">AJ380+AI380+AG380+AH380</f>
        <v>397.82969543741973</v>
      </c>
      <c r="BP380" s="193">
        <v>307.37273833389048</v>
      </c>
      <c r="BQ380" s="193"/>
      <c r="BR380" s="30"/>
      <c r="BS380" s="33">
        <f t="shared" ref="BS380:BS393" si="175">BO380-W380-Z380-AA380</f>
        <v>366.82969543741973</v>
      </c>
      <c r="BT380" s="226" t="e">
        <f t="shared" ref="BT380:BT383" si="176">INT(YEARFRAC(F380,$BU$11))</f>
        <v>#REF!</v>
      </c>
      <c r="BU380" s="62"/>
      <c r="BV380" s="365"/>
      <c r="BW380" s="62"/>
      <c r="BX380" s="62"/>
      <c r="BY380" s="62"/>
      <c r="BZ380" s="62"/>
      <c r="CA380" s="62"/>
      <c r="CB380" s="62"/>
      <c r="CC380" s="62"/>
      <c r="CD380" s="62"/>
      <c r="CE380" s="62"/>
      <c r="CF380" s="62"/>
      <c r="CG380" s="62"/>
      <c r="CH380" s="62"/>
      <c r="CI380" s="62"/>
      <c r="CJ380" s="62"/>
      <c r="CK380" s="62"/>
      <c r="CL380" s="62"/>
      <c r="CM380" s="62"/>
      <c r="CN380" s="62"/>
      <c r="CO380" s="62"/>
      <c r="CP380" s="62"/>
      <c r="CQ380" s="62"/>
    </row>
    <row r="381" spans="1:95" s="203" customFormat="1" ht="91.5" customHeight="1">
      <c r="A381" s="512">
        <f t="shared" ref="A381:A393" si="177">+A380+1</f>
        <v>2</v>
      </c>
      <c r="B381" s="65" t="s">
        <v>394</v>
      </c>
      <c r="C381" s="60" t="s">
        <v>73</v>
      </c>
      <c r="D381" s="378" t="s">
        <v>136</v>
      </c>
      <c r="E381" s="378" t="s">
        <v>585</v>
      </c>
      <c r="F381" s="382">
        <v>44350</v>
      </c>
      <c r="G381" s="378" t="s">
        <v>667</v>
      </c>
      <c r="H381" s="65" t="s">
        <v>158</v>
      </c>
      <c r="I381" s="521"/>
      <c r="J381" s="90">
        <v>200</v>
      </c>
      <c r="K381" s="241">
        <v>0</v>
      </c>
      <c r="L381" s="403">
        <v>14.461674278156272</v>
      </c>
      <c r="M381" s="396">
        <v>23</v>
      </c>
      <c r="N381" s="396">
        <v>3</v>
      </c>
      <c r="O381" s="396">
        <v>36</v>
      </c>
      <c r="P381" s="396">
        <v>0</v>
      </c>
      <c r="Q381" s="264"/>
      <c r="R381" s="264"/>
      <c r="S381" s="404">
        <v>51.92307692307692</v>
      </c>
      <c r="T381" s="404">
        <v>0</v>
      </c>
      <c r="U381" s="265">
        <v>0</v>
      </c>
      <c r="V381" s="265">
        <v>0</v>
      </c>
      <c r="W381" s="266">
        <v>9</v>
      </c>
      <c r="X381" s="405">
        <v>10</v>
      </c>
      <c r="Y381" s="406">
        <v>3</v>
      </c>
      <c r="Z381" s="272">
        <v>7</v>
      </c>
      <c r="AA381" s="272">
        <v>0</v>
      </c>
      <c r="AB381" s="272"/>
      <c r="AC381" s="267">
        <v>10.279000093383392</v>
      </c>
      <c r="AD381" s="267">
        <v>0</v>
      </c>
      <c r="AE381" s="266">
        <v>305.66375129461659</v>
      </c>
      <c r="AF381" s="407">
        <v>7.6923076923076925</v>
      </c>
      <c r="AG381" s="408">
        <v>5.639428872046178</v>
      </c>
      <c r="AH381" s="409">
        <v>0</v>
      </c>
      <c r="AI381" s="462">
        <v>130.46153846153845</v>
      </c>
      <c r="AJ381" s="410">
        <v>161.87047626872427</v>
      </c>
      <c r="AK381" s="268"/>
      <c r="AL381" s="290">
        <v>0</v>
      </c>
      <c r="AM381" s="463">
        <v>1</v>
      </c>
      <c r="AN381" s="463">
        <v>2</v>
      </c>
      <c r="AO381" s="463">
        <v>0</v>
      </c>
      <c r="AP381" s="36" t="s">
        <v>394</v>
      </c>
      <c r="AQ381" s="66">
        <v>161</v>
      </c>
      <c r="AR381" s="37">
        <v>3600</v>
      </c>
      <c r="AS381" s="315">
        <v>1</v>
      </c>
      <c r="AT381" s="315">
        <v>1</v>
      </c>
      <c r="AU381" s="315">
        <v>0</v>
      </c>
      <c r="AV381" s="315">
        <v>1</v>
      </c>
      <c r="AW381" s="315">
        <v>0</v>
      </c>
      <c r="AX381" s="315">
        <v>1</v>
      </c>
      <c r="AY381" s="316">
        <v>3</v>
      </c>
      <c r="AZ381" s="316">
        <v>1</v>
      </c>
      <c r="BA381" s="316">
        <v>1</v>
      </c>
      <c r="BB381" s="30" t="s">
        <v>1078</v>
      </c>
      <c r="BC381" s="30">
        <v>0</v>
      </c>
      <c r="BD381" s="327"/>
      <c r="BE381" t="s">
        <v>99</v>
      </c>
      <c r="BF381" s="48">
        <v>0</v>
      </c>
      <c r="BG381" s="48">
        <v>14.461674278156272</v>
      </c>
      <c r="BH381" s="511"/>
      <c r="BI381" s="48"/>
      <c r="BJ381" s="372"/>
      <c r="BK381" s="63"/>
      <c r="BL381" s="81">
        <f t="shared" si="172"/>
        <v>26</v>
      </c>
      <c r="BM381" s="30">
        <f t="shared" si="173"/>
        <v>26</v>
      </c>
      <c r="BN381" s="230"/>
      <c r="BO381" s="193">
        <f t="shared" si="174"/>
        <v>297.97144360230885</v>
      </c>
      <c r="BP381" s="193">
        <v>267.2540024279682</v>
      </c>
      <c r="BQ381" s="193"/>
      <c r="BR381" s="30"/>
      <c r="BS381" s="33">
        <f t="shared" si="175"/>
        <v>281.97144360230885</v>
      </c>
      <c r="BT381" s="226" t="e">
        <f t="shared" si="176"/>
        <v>#REF!</v>
      </c>
      <c r="BU381" s="62"/>
      <c r="BV381" s="365"/>
      <c r="BW381" s="62"/>
      <c r="BX381" s="62"/>
      <c r="BY381" s="62"/>
      <c r="BZ381" s="62"/>
      <c r="CA381" s="62"/>
      <c r="CB381" s="62"/>
      <c r="CC381" s="62"/>
      <c r="CD381" s="62"/>
      <c r="CE381" s="62"/>
      <c r="CF381" s="62"/>
      <c r="CG381" s="62"/>
      <c r="CH381" s="62"/>
      <c r="CI381" s="62"/>
      <c r="CJ381" s="62"/>
      <c r="CK381" s="62"/>
      <c r="CL381" s="62"/>
      <c r="CM381" s="62"/>
      <c r="CN381" s="62"/>
      <c r="CO381" s="62"/>
      <c r="CP381" s="62"/>
      <c r="CQ381" s="62"/>
    </row>
    <row r="382" spans="1:95" s="1" customFormat="1" ht="91.5" customHeight="1">
      <c r="A382" s="512">
        <f t="shared" si="177"/>
        <v>3</v>
      </c>
      <c r="B382" s="65" t="s">
        <v>518</v>
      </c>
      <c r="C382" s="60" t="s">
        <v>71</v>
      </c>
      <c r="D382" s="378" t="s">
        <v>319</v>
      </c>
      <c r="E382" s="378" t="s">
        <v>585</v>
      </c>
      <c r="F382" s="382">
        <v>44013</v>
      </c>
      <c r="G382" s="378" t="s">
        <v>667</v>
      </c>
      <c r="H382" s="65" t="s">
        <v>158</v>
      </c>
      <c r="I382" s="521">
        <v>1</v>
      </c>
      <c r="J382" s="90">
        <v>200</v>
      </c>
      <c r="K382" s="241">
        <v>0</v>
      </c>
      <c r="L382" s="403">
        <v>0</v>
      </c>
      <c r="M382" s="396">
        <v>24</v>
      </c>
      <c r="N382" s="396">
        <v>2</v>
      </c>
      <c r="O382" s="396">
        <v>40</v>
      </c>
      <c r="P382" s="396">
        <v>22</v>
      </c>
      <c r="Q382" s="264"/>
      <c r="R382" s="264"/>
      <c r="S382" s="404">
        <v>57.692307692307693</v>
      </c>
      <c r="T382" s="404">
        <v>42.307692307692307</v>
      </c>
      <c r="U382" s="265">
        <v>0</v>
      </c>
      <c r="V382" s="265">
        <v>0</v>
      </c>
      <c r="W382" s="266">
        <v>26.5</v>
      </c>
      <c r="X382" s="405">
        <v>10</v>
      </c>
      <c r="Y382" s="406">
        <v>4</v>
      </c>
      <c r="Z382" s="272">
        <v>7</v>
      </c>
      <c r="AA382" s="272">
        <v>0</v>
      </c>
      <c r="AB382" s="272"/>
      <c r="AC382" s="267">
        <v>0</v>
      </c>
      <c r="AD382" s="267">
        <v>5</v>
      </c>
      <c r="AE382" s="266">
        <v>352.5</v>
      </c>
      <c r="AF382" s="407">
        <v>0</v>
      </c>
      <c r="AG382" s="408">
        <v>5.8181818181818183</v>
      </c>
      <c r="AH382" s="409">
        <v>0</v>
      </c>
      <c r="AI382" s="462">
        <v>176.61538461538458</v>
      </c>
      <c r="AJ382" s="410">
        <v>170.0664335664336</v>
      </c>
      <c r="AK382" s="268"/>
      <c r="AL382" s="290">
        <v>0</v>
      </c>
      <c r="AM382" s="463">
        <v>0</v>
      </c>
      <c r="AN382" s="463">
        <v>2</v>
      </c>
      <c r="AO382" s="463">
        <v>0</v>
      </c>
      <c r="AP382" s="36" t="s">
        <v>518</v>
      </c>
      <c r="AQ382" s="66">
        <v>170</v>
      </c>
      <c r="AR382" s="37">
        <v>300</v>
      </c>
      <c r="AS382" s="315">
        <v>1</v>
      </c>
      <c r="AT382" s="315">
        <v>1</v>
      </c>
      <c r="AU382" s="315">
        <v>1</v>
      </c>
      <c r="AV382" s="315">
        <v>0</v>
      </c>
      <c r="AW382" s="315">
        <v>0</v>
      </c>
      <c r="AX382" s="315">
        <v>0</v>
      </c>
      <c r="AY382" s="316">
        <v>0</v>
      </c>
      <c r="AZ382" s="316">
        <v>0</v>
      </c>
      <c r="BA382" s="316">
        <v>3</v>
      </c>
      <c r="BB382" s="30" t="s">
        <v>1079</v>
      </c>
      <c r="BC382" s="30">
        <v>0</v>
      </c>
      <c r="BD382" s="327"/>
      <c r="BE382" t="s">
        <v>99</v>
      </c>
      <c r="BF382" s="48">
        <v>0</v>
      </c>
      <c r="BG382" s="48">
        <v>0</v>
      </c>
      <c r="BH382" s="511"/>
      <c r="BI382" s="48"/>
      <c r="BJ382" s="372"/>
      <c r="BK382" s="9"/>
      <c r="BL382" s="81">
        <f t="shared" si="172"/>
        <v>26</v>
      </c>
      <c r="BM382" s="30">
        <f>BL382+AO382</f>
        <v>26</v>
      </c>
      <c r="BN382" s="230"/>
      <c r="BO382" s="193">
        <f t="shared" si="174"/>
        <v>352.5</v>
      </c>
      <c r="BP382" s="193">
        <v>302.22438748036404</v>
      </c>
      <c r="BQ382" s="193"/>
      <c r="BR382" s="30"/>
      <c r="BS382" s="33">
        <f t="shared" si="175"/>
        <v>319</v>
      </c>
      <c r="BT382" s="226" t="e">
        <f t="shared" si="176"/>
        <v>#REF!</v>
      </c>
      <c r="BU382"/>
      <c r="BV382" s="365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</row>
    <row r="383" spans="1:95" s="47" customFormat="1" ht="91.5" customHeight="1">
      <c r="A383" s="512">
        <f t="shared" si="177"/>
        <v>4</v>
      </c>
      <c r="B383" s="65" t="s">
        <v>614</v>
      </c>
      <c r="C383" s="60" t="s">
        <v>71</v>
      </c>
      <c r="D383" s="378" t="s">
        <v>637</v>
      </c>
      <c r="E383" s="378" t="s">
        <v>585</v>
      </c>
      <c r="F383" s="382">
        <v>44711</v>
      </c>
      <c r="G383" s="378" t="s">
        <v>667</v>
      </c>
      <c r="H383" s="65" t="s">
        <v>158</v>
      </c>
      <c r="I383" s="521"/>
      <c r="J383" s="90">
        <v>200</v>
      </c>
      <c r="K383" s="241">
        <v>0</v>
      </c>
      <c r="L383" s="403">
        <v>0</v>
      </c>
      <c r="M383" s="396">
        <v>23</v>
      </c>
      <c r="N383" s="396">
        <v>3</v>
      </c>
      <c r="O383" s="396">
        <v>34</v>
      </c>
      <c r="P383" s="396">
        <v>12</v>
      </c>
      <c r="Q383" s="264"/>
      <c r="R383" s="264"/>
      <c r="S383" s="404">
        <v>49.03846153846154</v>
      </c>
      <c r="T383" s="404">
        <v>23.076923076923077</v>
      </c>
      <c r="U383" s="265">
        <v>0</v>
      </c>
      <c r="V383" s="265">
        <v>0</v>
      </c>
      <c r="W383" s="266">
        <v>17.5</v>
      </c>
      <c r="X383" s="405">
        <v>8</v>
      </c>
      <c r="Y383" s="406">
        <v>2</v>
      </c>
      <c r="Z383" s="272">
        <v>7</v>
      </c>
      <c r="AA383" s="272">
        <v>28.626923076923077</v>
      </c>
      <c r="AB383" s="272"/>
      <c r="AC383" s="267">
        <v>0</v>
      </c>
      <c r="AD383" s="267">
        <v>0</v>
      </c>
      <c r="AE383" s="266">
        <v>335.24230769230769</v>
      </c>
      <c r="AF383" s="407">
        <v>7.6923076923076925</v>
      </c>
      <c r="AG383" s="408">
        <v>5.4884615384615385</v>
      </c>
      <c r="AH383" s="409">
        <v>0</v>
      </c>
      <c r="AI383" s="462">
        <v>143.11538461538461</v>
      </c>
      <c r="AJ383" s="410">
        <v>178.94615384615386</v>
      </c>
      <c r="AK383" s="268"/>
      <c r="AL383" s="290">
        <v>0</v>
      </c>
      <c r="AM383" s="463">
        <v>0</v>
      </c>
      <c r="AN383" s="463">
        <v>2</v>
      </c>
      <c r="AO383" s="463">
        <v>1</v>
      </c>
      <c r="AP383" s="369" t="s">
        <v>614</v>
      </c>
      <c r="AQ383" s="248">
        <v>178</v>
      </c>
      <c r="AR383" s="370">
        <v>3900</v>
      </c>
      <c r="AS383" s="317">
        <v>1</v>
      </c>
      <c r="AT383" s="317">
        <v>1</v>
      </c>
      <c r="AU383" s="317">
        <v>1</v>
      </c>
      <c r="AV383" s="317">
        <v>0</v>
      </c>
      <c r="AW383" s="317">
        <v>1</v>
      </c>
      <c r="AX383" s="317">
        <v>3</v>
      </c>
      <c r="AY383" s="317">
        <v>3</v>
      </c>
      <c r="AZ383" s="317">
        <v>1</v>
      </c>
      <c r="BA383" s="317">
        <v>4</v>
      </c>
      <c r="BB383" s="46" t="s">
        <v>1080</v>
      </c>
      <c r="BC383" s="30">
        <v>28.626923076923077</v>
      </c>
      <c r="BD383" s="327"/>
      <c r="BE383" t="s">
        <v>99</v>
      </c>
      <c r="BF383" s="48">
        <v>0</v>
      </c>
      <c r="BG383" s="48">
        <v>0</v>
      </c>
      <c r="BH383" s="511"/>
      <c r="BI383" s="48"/>
      <c r="BJ383" s="372"/>
      <c r="BK383" s="63"/>
      <c r="BL383" s="81">
        <f t="shared" si="172"/>
        <v>25</v>
      </c>
      <c r="BM383" s="46">
        <f>BL383+AO383</f>
        <v>26</v>
      </c>
      <c r="BN383" s="252"/>
      <c r="BO383" s="193">
        <f t="shared" si="174"/>
        <v>327.55</v>
      </c>
      <c r="BP383" s="193">
        <v>276.78640849283892</v>
      </c>
      <c r="BQ383" s="193"/>
      <c r="BR383" s="30"/>
      <c r="BS383" s="33">
        <f t="shared" si="175"/>
        <v>274.42307692307691</v>
      </c>
      <c r="BT383" s="226" t="e">
        <f t="shared" si="176"/>
        <v>#REF!</v>
      </c>
      <c r="BU383" s="62"/>
      <c r="BV383" s="367"/>
      <c r="BW383" s="62"/>
      <c r="BX383" s="62"/>
      <c r="BY383" s="62"/>
      <c r="BZ383" s="62"/>
      <c r="CA383" s="62"/>
      <c r="CB383" s="62"/>
      <c r="CC383" s="62"/>
      <c r="CD383" s="62"/>
      <c r="CE383" s="62"/>
      <c r="CF383" s="62"/>
      <c r="CG383" s="62"/>
      <c r="CH383" s="62"/>
      <c r="CI383" s="62"/>
      <c r="CJ383" s="62"/>
      <c r="CK383" s="62"/>
      <c r="CL383" s="62"/>
      <c r="CM383" s="62"/>
      <c r="CN383" s="62"/>
      <c r="CO383" s="62"/>
      <c r="CP383" s="62"/>
      <c r="CQ383" s="62"/>
    </row>
    <row r="384" spans="1:95" s="62" customFormat="1" ht="99" customHeight="1">
      <c r="A384" s="512">
        <f t="shared" si="177"/>
        <v>5</v>
      </c>
      <c r="B384" s="491" t="s">
        <v>776</v>
      </c>
      <c r="C384" s="494" t="s">
        <v>71</v>
      </c>
      <c r="D384" s="492" t="s">
        <v>116</v>
      </c>
      <c r="E384" s="492" t="s">
        <v>585</v>
      </c>
      <c r="F384" s="493">
        <v>45014</v>
      </c>
      <c r="G384" s="492" t="s">
        <v>667</v>
      </c>
      <c r="H384" s="491" t="s">
        <v>158</v>
      </c>
      <c r="I384" s="521"/>
      <c r="J384" s="90">
        <v>200</v>
      </c>
      <c r="K384" s="241">
        <v>0</v>
      </c>
      <c r="L384" s="403">
        <v>30</v>
      </c>
      <c r="M384" s="396">
        <v>24</v>
      </c>
      <c r="N384" s="396">
        <v>2</v>
      </c>
      <c r="O384" s="396">
        <v>36</v>
      </c>
      <c r="P384" s="396">
        <v>8</v>
      </c>
      <c r="Q384" s="264"/>
      <c r="R384" s="264"/>
      <c r="S384" s="404">
        <v>51.92307692307692</v>
      </c>
      <c r="T384" s="404">
        <v>15.384615384615385</v>
      </c>
      <c r="U384" s="265">
        <v>0</v>
      </c>
      <c r="V384" s="265">
        <v>0</v>
      </c>
      <c r="W384" s="266">
        <v>15</v>
      </c>
      <c r="X384" s="405">
        <v>10</v>
      </c>
      <c r="Y384" s="406">
        <v>0</v>
      </c>
      <c r="Z384" s="272">
        <v>7</v>
      </c>
      <c r="AA384" s="272">
        <v>33.184495192307693</v>
      </c>
      <c r="AB384" s="272"/>
      <c r="AC384" s="267">
        <v>0</v>
      </c>
      <c r="AD384" s="267">
        <v>0</v>
      </c>
      <c r="AE384" s="266">
        <v>362.49218749999994</v>
      </c>
      <c r="AF384" s="407">
        <v>0</v>
      </c>
      <c r="AG384" s="408">
        <v>5.8181818181818183</v>
      </c>
      <c r="AH384" s="409">
        <v>0</v>
      </c>
      <c r="AI384" s="462">
        <v>151.84615384615384</v>
      </c>
      <c r="AJ384" s="410">
        <v>204.82785183566429</v>
      </c>
      <c r="AK384" s="268"/>
      <c r="AL384" s="290">
        <v>0</v>
      </c>
      <c r="AM384" s="463">
        <v>0</v>
      </c>
      <c r="AN384" s="463">
        <v>2</v>
      </c>
      <c r="AO384" s="463">
        <v>0</v>
      </c>
      <c r="AP384" s="36" t="s">
        <v>776</v>
      </c>
      <c r="AQ384" s="66">
        <v>204</v>
      </c>
      <c r="AR384" s="37">
        <v>3400</v>
      </c>
      <c r="AS384" s="315">
        <v>2</v>
      </c>
      <c r="AT384" s="315">
        <v>0</v>
      </c>
      <c r="AU384" s="315">
        <v>0</v>
      </c>
      <c r="AV384" s="315">
        <v>0</v>
      </c>
      <c r="AW384" s="315">
        <v>0</v>
      </c>
      <c r="AX384" s="315">
        <v>4</v>
      </c>
      <c r="AY384" s="316">
        <v>3</v>
      </c>
      <c r="AZ384" s="316">
        <v>0</v>
      </c>
      <c r="BA384" s="316">
        <v>4</v>
      </c>
      <c r="BB384" s="30" t="s">
        <v>1081</v>
      </c>
      <c r="BC384" s="30">
        <v>33.184495192307693</v>
      </c>
      <c r="BD384" s="327">
        <v>0</v>
      </c>
      <c r="BE384" t="s">
        <v>99</v>
      </c>
      <c r="BF384" s="48">
        <v>0</v>
      </c>
      <c r="BG384" s="48">
        <v>30</v>
      </c>
      <c r="BH384" s="511"/>
      <c r="BI384" s="48"/>
      <c r="BJ384" s="372"/>
      <c r="BK384" s="63"/>
      <c r="BL384" s="81">
        <f t="shared" ref="BL384:BL386" si="178">M384+AL384+AM384+AN384</f>
        <v>26</v>
      </c>
      <c r="BM384" s="30">
        <f t="shared" ref="BM384:BM386" si="179">BL384+AO384</f>
        <v>26</v>
      </c>
      <c r="BN384" s="230"/>
      <c r="BO384" s="193">
        <f t="shared" ref="BO384:BO392" si="180">AJ384+AI384+AG384+AH384</f>
        <v>362.49218749999994</v>
      </c>
      <c r="BP384" s="193">
        <v>276.26927033871482</v>
      </c>
      <c r="BQ384" s="193"/>
      <c r="BR384" s="30"/>
      <c r="BS384" s="33">
        <f t="shared" ref="BS384:BS392" si="181">BO384-W384-Z384-AA384</f>
        <v>307.30769230769226</v>
      </c>
      <c r="BT384" s="226" t="e">
        <f t="shared" ref="BT384:BT386" si="182">INT(YEARFRAC(F384,$BU$11))</f>
        <v>#REF!</v>
      </c>
      <c r="BV384" s="365"/>
    </row>
    <row r="385" spans="1:74" s="62" customFormat="1" ht="99" customHeight="1">
      <c r="A385" s="512">
        <f t="shared" si="177"/>
        <v>6</v>
      </c>
      <c r="B385" s="491" t="s">
        <v>795</v>
      </c>
      <c r="C385" s="494" t="s">
        <v>71</v>
      </c>
      <c r="D385" s="492" t="s">
        <v>365</v>
      </c>
      <c r="E385" s="492" t="s">
        <v>585</v>
      </c>
      <c r="F385" s="493">
        <v>45036</v>
      </c>
      <c r="G385" s="492" t="s">
        <v>667</v>
      </c>
      <c r="H385" s="491" t="s">
        <v>158</v>
      </c>
      <c r="I385" s="521"/>
      <c r="J385" s="90">
        <v>200</v>
      </c>
      <c r="K385" s="241">
        <v>0</v>
      </c>
      <c r="L385" s="403">
        <v>15</v>
      </c>
      <c r="M385" s="396">
        <v>24</v>
      </c>
      <c r="N385" s="396">
        <v>2</v>
      </c>
      <c r="O385" s="396">
        <v>36</v>
      </c>
      <c r="P385" s="396">
        <v>18</v>
      </c>
      <c r="Q385" s="264"/>
      <c r="R385" s="264"/>
      <c r="S385" s="404">
        <v>51.92307692307692</v>
      </c>
      <c r="T385" s="404">
        <v>34.615384615384613</v>
      </c>
      <c r="U385" s="265">
        <v>0</v>
      </c>
      <c r="V385" s="265">
        <v>0</v>
      </c>
      <c r="W385" s="266">
        <v>22.5</v>
      </c>
      <c r="X385" s="405">
        <v>10</v>
      </c>
      <c r="Y385" s="406">
        <v>0</v>
      </c>
      <c r="Z385" s="272">
        <v>7</v>
      </c>
      <c r="AA385" s="272">
        <v>0</v>
      </c>
      <c r="AB385" s="272"/>
      <c r="AC385" s="267">
        <v>0</v>
      </c>
      <c r="AD385" s="267">
        <v>0</v>
      </c>
      <c r="AE385" s="266">
        <v>341.03846153846155</v>
      </c>
      <c r="AF385" s="407">
        <v>0</v>
      </c>
      <c r="AG385" s="408">
        <v>5.8181818181818183</v>
      </c>
      <c r="AH385" s="409">
        <v>0</v>
      </c>
      <c r="AI385" s="462">
        <v>173.23076923076923</v>
      </c>
      <c r="AJ385" s="410">
        <v>161.98951048951051</v>
      </c>
      <c r="AK385" s="268"/>
      <c r="AL385" s="290">
        <v>0</v>
      </c>
      <c r="AM385" s="463">
        <v>0</v>
      </c>
      <c r="AN385" s="463">
        <v>2</v>
      </c>
      <c r="AO385" s="463">
        <v>0</v>
      </c>
      <c r="AP385" s="36" t="s">
        <v>795</v>
      </c>
      <c r="AQ385" s="66">
        <v>161</v>
      </c>
      <c r="AR385" s="37">
        <v>4100</v>
      </c>
      <c r="AS385" s="315">
        <v>1</v>
      </c>
      <c r="AT385" s="315">
        <v>1</v>
      </c>
      <c r="AU385" s="315">
        <v>0</v>
      </c>
      <c r="AV385" s="315">
        <v>1</v>
      </c>
      <c r="AW385" s="315">
        <v>0</v>
      </c>
      <c r="AX385" s="315">
        <v>1</v>
      </c>
      <c r="AY385" s="316">
        <v>4</v>
      </c>
      <c r="AZ385" s="316">
        <v>0</v>
      </c>
      <c r="BA385" s="316">
        <v>1</v>
      </c>
      <c r="BB385" s="30" t="s">
        <v>1082</v>
      </c>
      <c r="BC385" s="30">
        <v>0</v>
      </c>
      <c r="BD385" s="327">
        <v>0</v>
      </c>
      <c r="BE385" t="s">
        <v>99</v>
      </c>
      <c r="BF385" s="48">
        <v>0</v>
      </c>
      <c r="BG385" s="48">
        <v>15</v>
      </c>
      <c r="BH385" s="511"/>
      <c r="BI385" s="48"/>
      <c r="BJ385" s="372"/>
      <c r="BK385" s="63"/>
      <c r="BL385" s="81">
        <f t="shared" si="178"/>
        <v>26</v>
      </c>
      <c r="BM385" s="30">
        <f t="shared" si="179"/>
        <v>26</v>
      </c>
      <c r="BN385" s="230"/>
      <c r="BO385" s="193">
        <f t="shared" si="180"/>
        <v>341.03846153846155</v>
      </c>
      <c r="BP385" s="193">
        <v>287.27502978216472</v>
      </c>
      <c r="BQ385" s="193"/>
      <c r="BR385" s="30"/>
      <c r="BS385" s="33">
        <f t="shared" si="181"/>
        <v>311.53846153846155</v>
      </c>
      <c r="BT385" s="226" t="e">
        <f t="shared" si="182"/>
        <v>#REF!</v>
      </c>
      <c r="BV385" s="365"/>
    </row>
    <row r="386" spans="1:74" s="62" customFormat="1" ht="99" customHeight="1">
      <c r="A386" s="512">
        <f t="shared" si="177"/>
        <v>7</v>
      </c>
      <c r="B386" s="491" t="s">
        <v>796</v>
      </c>
      <c r="C386" s="494" t="s">
        <v>71</v>
      </c>
      <c r="D386" s="492" t="s">
        <v>266</v>
      </c>
      <c r="E386" s="492" t="s">
        <v>585</v>
      </c>
      <c r="F386" s="493">
        <v>45036</v>
      </c>
      <c r="G386" s="492" t="s">
        <v>667</v>
      </c>
      <c r="H386" s="491" t="s">
        <v>158</v>
      </c>
      <c r="I386" s="521"/>
      <c r="J386" s="90">
        <v>200</v>
      </c>
      <c r="K386" s="241">
        <v>0</v>
      </c>
      <c r="L386" s="403">
        <v>0</v>
      </c>
      <c r="M386" s="396">
        <v>24</v>
      </c>
      <c r="N386" s="396">
        <v>2</v>
      </c>
      <c r="O386" s="396">
        <v>40</v>
      </c>
      <c r="P386" s="396">
        <v>22</v>
      </c>
      <c r="Q386" s="264"/>
      <c r="R386" s="264"/>
      <c r="S386" s="404">
        <v>57.692307692307693</v>
      </c>
      <c r="T386" s="404">
        <v>42.307692307692307</v>
      </c>
      <c r="U386" s="265">
        <v>0</v>
      </c>
      <c r="V386" s="265">
        <v>0</v>
      </c>
      <c r="W386" s="266">
        <v>26.5</v>
      </c>
      <c r="X386" s="405">
        <v>10</v>
      </c>
      <c r="Y386" s="406">
        <v>0</v>
      </c>
      <c r="Z386" s="272">
        <v>7</v>
      </c>
      <c r="AA386" s="272">
        <v>0</v>
      </c>
      <c r="AB386" s="272"/>
      <c r="AC386" s="267">
        <v>0</v>
      </c>
      <c r="AD386" s="267">
        <v>0</v>
      </c>
      <c r="AE386" s="266">
        <v>343.5</v>
      </c>
      <c r="AF386" s="407">
        <v>0</v>
      </c>
      <c r="AG386" s="408">
        <v>5.8181818181818183</v>
      </c>
      <c r="AH386" s="409">
        <v>0</v>
      </c>
      <c r="AI386" s="462">
        <v>176.61538461538458</v>
      </c>
      <c r="AJ386" s="410">
        <v>161.0664335664336</v>
      </c>
      <c r="AK386" s="268"/>
      <c r="AL386" s="290">
        <v>0</v>
      </c>
      <c r="AM386" s="463">
        <v>0</v>
      </c>
      <c r="AN386" s="463">
        <v>2</v>
      </c>
      <c r="AO386" s="463">
        <v>0</v>
      </c>
      <c r="AP386" s="36" t="s">
        <v>796</v>
      </c>
      <c r="AQ386" s="66">
        <v>161</v>
      </c>
      <c r="AR386" s="37">
        <v>300</v>
      </c>
      <c r="AS386" s="315">
        <v>1</v>
      </c>
      <c r="AT386" s="315">
        <v>1</v>
      </c>
      <c r="AU386" s="315">
        <v>0</v>
      </c>
      <c r="AV386" s="315">
        <v>1</v>
      </c>
      <c r="AW386" s="315">
        <v>0</v>
      </c>
      <c r="AX386" s="315">
        <v>1</v>
      </c>
      <c r="AY386" s="316">
        <v>0</v>
      </c>
      <c r="AZ386" s="316">
        <v>0</v>
      </c>
      <c r="BA386" s="316">
        <v>3</v>
      </c>
      <c r="BB386" s="30" t="s">
        <v>1083</v>
      </c>
      <c r="BC386" s="30">
        <v>0</v>
      </c>
      <c r="BD386" s="327">
        <v>0</v>
      </c>
      <c r="BE386" t="s">
        <v>99</v>
      </c>
      <c r="BF386" s="48">
        <v>0</v>
      </c>
      <c r="BG386" s="48">
        <v>0</v>
      </c>
      <c r="BH386" s="511"/>
      <c r="BI386" s="48"/>
      <c r="BJ386" s="372"/>
      <c r="BK386" s="63"/>
      <c r="BL386" s="81">
        <f t="shared" si="178"/>
        <v>26</v>
      </c>
      <c r="BM386" s="30">
        <f t="shared" si="179"/>
        <v>26</v>
      </c>
      <c r="BN386" s="230"/>
      <c r="BO386" s="193">
        <f t="shared" si="180"/>
        <v>343.5</v>
      </c>
      <c r="BP386" s="193">
        <v>280.52859531772572</v>
      </c>
      <c r="BQ386" s="193"/>
      <c r="BR386" s="30"/>
      <c r="BS386" s="33">
        <f t="shared" si="181"/>
        <v>310</v>
      </c>
      <c r="BT386" s="226" t="e">
        <f t="shared" si="182"/>
        <v>#REF!</v>
      </c>
      <c r="BV386" s="365"/>
    </row>
    <row r="387" spans="1:74" s="62" customFormat="1" ht="99" customHeight="1">
      <c r="A387" s="512">
        <f t="shared" si="177"/>
        <v>8</v>
      </c>
      <c r="B387" s="491" t="s">
        <v>797</v>
      </c>
      <c r="C387" s="494" t="s">
        <v>71</v>
      </c>
      <c r="D387" s="492" t="s">
        <v>311</v>
      </c>
      <c r="E387" s="492" t="s">
        <v>585</v>
      </c>
      <c r="F387" s="493">
        <v>45036</v>
      </c>
      <c r="G387" s="492" t="s">
        <v>667</v>
      </c>
      <c r="H387" s="491" t="s">
        <v>158</v>
      </c>
      <c r="I387" s="521"/>
      <c r="J387" s="90">
        <v>200</v>
      </c>
      <c r="K387" s="241">
        <v>0</v>
      </c>
      <c r="L387" s="403">
        <v>14.508196721311474</v>
      </c>
      <c r="M387" s="396">
        <v>23</v>
      </c>
      <c r="N387" s="396">
        <v>3</v>
      </c>
      <c r="O387" s="396">
        <v>32</v>
      </c>
      <c r="P387" s="396">
        <v>20</v>
      </c>
      <c r="Q387" s="264"/>
      <c r="R387" s="264"/>
      <c r="S387" s="404">
        <v>46.153846153846153</v>
      </c>
      <c r="T387" s="404">
        <v>38.46153846153846</v>
      </c>
      <c r="U387" s="265">
        <v>0</v>
      </c>
      <c r="V387" s="265">
        <v>0</v>
      </c>
      <c r="W387" s="266">
        <v>23</v>
      </c>
      <c r="X387" s="405">
        <v>10</v>
      </c>
      <c r="Y387" s="406">
        <v>0</v>
      </c>
      <c r="Z387" s="272">
        <v>7</v>
      </c>
      <c r="AA387" s="272">
        <v>0</v>
      </c>
      <c r="AB387" s="272"/>
      <c r="AC387" s="267">
        <v>0</v>
      </c>
      <c r="AD387" s="267">
        <v>0</v>
      </c>
      <c r="AE387" s="266">
        <v>339.12358133669613</v>
      </c>
      <c r="AF387" s="407">
        <v>0</v>
      </c>
      <c r="AG387" s="408">
        <v>5.8181818181818183</v>
      </c>
      <c r="AH387" s="409">
        <v>0</v>
      </c>
      <c r="AI387" s="462">
        <v>173.23076923076923</v>
      </c>
      <c r="AJ387" s="410">
        <v>160.07463028774509</v>
      </c>
      <c r="AK387" s="268"/>
      <c r="AL387" s="290">
        <v>1</v>
      </c>
      <c r="AM387" s="463">
        <v>0</v>
      </c>
      <c r="AN387" s="463">
        <v>2</v>
      </c>
      <c r="AO387" s="463">
        <v>0</v>
      </c>
      <c r="AP387" s="36" t="s">
        <v>797</v>
      </c>
      <c r="AQ387" s="66">
        <v>160</v>
      </c>
      <c r="AR387" s="37">
        <v>300</v>
      </c>
      <c r="AS387" s="315">
        <v>1</v>
      </c>
      <c r="AT387" s="315">
        <v>1</v>
      </c>
      <c r="AU387" s="315">
        <v>0</v>
      </c>
      <c r="AV387" s="315">
        <v>1</v>
      </c>
      <c r="AW387" s="315">
        <v>0</v>
      </c>
      <c r="AX387" s="315">
        <v>0</v>
      </c>
      <c r="AY387" s="316">
        <v>0</v>
      </c>
      <c r="AZ387" s="316">
        <v>0</v>
      </c>
      <c r="BA387" s="316">
        <v>3</v>
      </c>
      <c r="BB387" s="30" t="s">
        <v>1084</v>
      </c>
      <c r="BC387" s="30">
        <v>0</v>
      </c>
      <c r="BD387" s="327">
        <v>0</v>
      </c>
      <c r="BE387" t="s">
        <v>99</v>
      </c>
      <c r="BF387" s="48">
        <v>0</v>
      </c>
      <c r="BG387" s="48">
        <v>14.508196721311474</v>
      </c>
      <c r="BH387" s="511"/>
      <c r="BI387" s="48"/>
      <c r="BJ387" s="372"/>
      <c r="BK387" s="63"/>
      <c r="BL387" s="81">
        <f>M387+AL387+AM387+AN387</f>
        <v>26</v>
      </c>
      <c r="BM387" s="30">
        <f>BL387+AO387</f>
        <v>26</v>
      </c>
      <c r="BN387" s="230"/>
      <c r="BO387" s="193">
        <f t="shared" si="180"/>
        <v>339.12358133669613</v>
      </c>
      <c r="BP387" s="193">
        <v>270.68179382093319</v>
      </c>
      <c r="BQ387" s="193"/>
      <c r="BR387" s="30"/>
      <c r="BS387" s="33">
        <f t="shared" si="181"/>
        <v>309.12358133669613</v>
      </c>
      <c r="BT387" s="226" t="e">
        <f>INT(YEARFRAC(F387,$BU$11))</f>
        <v>#REF!</v>
      </c>
      <c r="BV387" s="365"/>
    </row>
    <row r="388" spans="1:74" s="62" customFormat="1" ht="99" customHeight="1">
      <c r="A388" s="512">
        <f t="shared" si="177"/>
        <v>9</v>
      </c>
      <c r="B388" s="491" t="s">
        <v>859</v>
      </c>
      <c r="C388" s="494" t="s">
        <v>71</v>
      </c>
      <c r="D388" s="492" t="s">
        <v>866</v>
      </c>
      <c r="E388" s="492" t="s">
        <v>585</v>
      </c>
      <c r="F388" s="493">
        <v>45196</v>
      </c>
      <c r="G388" s="492" t="s">
        <v>667</v>
      </c>
      <c r="H388" s="491" t="s">
        <v>158</v>
      </c>
      <c r="I388" s="521"/>
      <c r="J388" s="90">
        <v>200</v>
      </c>
      <c r="K388" s="241">
        <v>0</v>
      </c>
      <c r="L388" s="403">
        <v>0</v>
      </c>
      <c r="M388" s="396">
        <v>24</v>
      </c>
      <c r="N388" s="396">
        <v>2</v>
      </c>
      <c r="O388" s="396">
        <v>38</v>
      </c>
      <c r="P388" s="396">
        <v>0</v>
      </c>
      <c r="Q388" s="264"/>
      <c r="R388" s="264"/>
      <c r="S388" s="404">
        <v>54.807692307692307</v>
      </c>
      <c r="T388" s="404">
        <v>0</v>
      </c>
      <c r="U388" s="265">
        <v>0</v>
      </c>
      <c r="V388" s="265">
        <v>0</v>
      </c>
      <c r="W388" s="266">
        <v>9.5</v>
      </c>
      <c r="X388" s="405">
        <v>10</v>
      </c>
      <c r="Y388" s="406">
        <v>0</v>
      </c>
      <c r="Z388" s="272">
        <v>7</v>
      </c>
      <c r="AA388" s="272">
        <v>30.630769230769229</v>
      </c>
      <c r="AB388" s="272"/>
      <c r="AC388" s="267">
        <v>0</v>
      </c>
      <c r="AD388" s="267">
        <v>0</v>
      </c>
      <c r="AE388" s="266">
        <v>311.93846153846152</v>
      </c>
      <c r="AF388" s="407">
        <v>0</v>
      </c>
      <c r="AG388" s="408">
        <v>5.2961538461538469</v>
      </c>
      <c r="AH388" s="409">
        <v>0</v>
      </c>
      <c r="AI388" s="462">
        <v>130.46153846153845</v>
      </c>
      <c r="AJ388" s="410">
        <v>176.18076923076922</v>
      </c>
      <c r="AK388" s="268"/>
      <c r="AL388" s="290">
        <v>0</v>
      </c>
      <c r="AM388" s="463">
        <v>0</v>
      </c>
      <c r="AN388" s="463">
        <v>2</v>
      </c>
      <c r="AO388" s="463">
        <v>0</v>
      </c>
      <c r="AP388" s="36" t="s">
        <v>859</v>
      </c>
      <c r="AQ388" s="66">
        <v>176</v>
      </c>
      <c r="AR388" s="37">
        <v>700</v>
      </c>
      <c r="AS388" s="315">
        <v>1</v>
      </c>
      <c r="AT388" s="315">
        <v>1</v>
      </c>
      <c r="AU388" s="315">
        <v>1</v>
      </c>
      <c r="AV388" s="315">
        <v>0</v>
      </c>
      <c r="AW388" s="315">
        <v>1</v>
      </c>
      <c r="AX388" s="315">
        <v>1</v>
      </c>
      <c r="AY388" s="316">
        <v>0</v>
      </c>
      <c r="AZ388" s="316">
        <v>1</v>
      </c>
      <c r="BA388" s="316">
        <v>2</v>
      </c>
      <c r="BB388" s="30" t="s">
        <v>1085</v>
      </c>
      <c r="BC388" s="30">
        <v>30.630769230769229</v>
      </c>
      <c r="BD388" s="327">
        <v>0</v>
      </c>
      <c r="BE388" t="s">
        <v>99</v>
      </c>
      <c r="BF388" s="48">
        <v>0</v>
      </c>
      <c r="BG388" s="48">
        <v>0</v>
      </c>
      <c r="BH388" s="511"/>
      <c r="BI388" s="48"/>
      <c r="BJ388" s="372"/>
      <c r="BK388" s="63"/>
      <c r="BL388" s="81">
        <f t="shared" ref="BL388:BL391" si="183">M388+AL388+AM388+AN388</f>
        <v>26</v>
      </c>
      <c r="BM388" s="30">
        <f t="shared" ref="BM388:BM391" si="184">BL388+AO388</f>
        <v>26</v>
      </c>
      <c r="BN388" s="230"/>
      <c r="BO388" s="193">
        <f t="shared" si="180"/>
        <v>311.93846153846152</v>
      </c>
      <c r="BP388" s="193">
        <v>204.20512820512818</v>
      </c>
      <c r="BQ388" s="193"/>
      <c r="BR388" s="30"/>
      <c r="BS388" s="33">
        <f t="shared" si="181"/>
        <v>264.80769230769232</v>
      </c>
      <c r="BT388" s="226" t="e">
        <f t="shared" ref="BT388:BT391" si="185">INT(YEARFRAC(F388,$BU$11))</f>
        <v>#REF!</v>
      </c>
      <c r="BV388" s="365"/>
    </row>
    <row r="389" spans="1:74" s="62" customFormat="1" ht="99" customHeight="1">
      <c r="A389" s="512">
        <f t="shared" si="177"/>
        <v>10</v>
      </c>
      <c r="B389" s="491" t="s">
        <v>883</v>
      </c>
      <c r="C389" s="494" t="s">
        <v>71</v>
      </c>
      <c r="D389" s="492" t="s">
        <v>884</v>
      </c>
      <c r="E389" s="492" t="s">
        <v>585</v>
      </c>
      <c r="F389" s="493">
        <v>45205</v>
      </c>
      <c r="G389" s="492" t="s">
        <v>667</v>
      </c>
      <c r="H389" s="491" t="s">
        <v>158</v>
      </c>
      <c r="I389" s="521"/>
      <c r="J389" s="90">
        <v>200</v>
      </c>
      <c r="K389" s="241">
        <v>0</v>
      </c>
      <c r="L389" s="403">
        <v>0</v>
      </c>
      <c r="M389" s="396">
        <v>24</v>
      </c>
      <c r="N389" s="396">
        <v>2</v>
      </c>
      <c r="O389" s="396">
        <v>38</v>
      </c>
      <c r="P389" s="396">
        <v>18</v>
      </c>
      <c r="Q389" s="264"/>
      <c r="R389" s="264"/>
      <c r="S389" s="404">
        <v>54.807692307692307</v>
      </c>
      <c r="T389" s="404">
        <v>34.615384615384613</v>
      </c>
      <c r="U389" s="265">
        <v>0</v>
      </c>
      <c r="V389" s="265">
        <v>0</v>
      </c>
      <c r="W389" s="266">
        <v>23</v>
      </c>
      <c r="X389" s="405">
        <v>10</v>
      </c>
      <c r="Y389" s="406">
        <v>0</v>
      </c>
      <c r="Z389" s="272">
        <v>7</v>
      </c>
      <c r="AA389" s="272">
        <v>0</v>
      </c>
      <c r="AB389" s="272"/>
      <c r="AC389" s="267">
        <v>0</v>
      </c>
      <c r="AD389" s="267">
        <v>0</v>
      </c>
      <c r="AE389" s="266">
        <v>329.42307692307691</v>
      </c>
      <c r="AF389" s="407">
        <v>0</v>
      </c>
      <c r="AG389" s="408">
        <v>5.8181818181818183</v>
      </c>
      <c r="AH389" s="409">
        <v>0</v>
      </c>
      <c r="AI389" s="462">
        <v>171.26923076923077</v>
      </c>
      <c r="AJ389" s="410">
        <v>152.33566433566432</v>
      </c>
      <c r="AK389" s="268"/>
      <c r="AL389" s="290">
        <v>0</v>
      </c>
      <c r="AM389" s="463">
        <v>0</v>
      </c>
      <c r="AN389" s="463">
        <v>2</v>
      </c>
      <c r="AO389" s="463">
        <v>0</v>
      </c>
      <c r="AP389" s="36" t="s">
        <v>883</v>
      </c>
      <c r="AQ389" s="66">
        <v>152</v>
      </c>
      <c r="AR389" s="37">
        <v>1400</v>
      </c>
      <c r="AS389" s="315">
        <v>1</v>
      </c>
      <c r="AT389" s="315">
        <v>1</v>
      </c>
      <c r="AU389" s="315">
        <v>0</v>
      </c>
      <c r="AV389" s="315">
        <v>0</v>
      </c>
      <c r="AW389" s="315">
        <v>0</v>
      </c>
      <c r="AX389" s="315">
        <v>2</v>
      </c>
      <c r="AY389" s="316">
        <v>1</v>
      </c>
      <c r="AZ389" s="316">
        <v>0</v>
      </c>
      <c r="BA389" s="316">
        <v>4</v>
      </c>
      <c r="BB389" s="30" t="s">
        <v>1086</v>
      </c>
      <c r="BC389" s="30">
        <v>0</v>
      </c>
      <c r="BD389" s="327">
        <v>0</v>
      </c>
      <c r="BE389" t="s">
        <v>99</v>
      </c>
      <c r="BF389" s="48">
        <v>0</v>
      </c>
      <c r="BG389" s="48">
        <v>0</v>
      </c>
      <c r="BH389" s="511"/>
      <c r="BI389" s="48"/>
      <c r="BJ389" s="372"/>
      <c r="BK389" s="63"/>
      <c r="BL389" s="81">
        <f t="shared" si="183"/>
        <v>26</v>
      </c>
      <c r="BM389" s="30">
        <f t="shared" si="184"/>
        <v>26</v>
      </c>
      <c r="BN389" s="230"/>
      <c r="BO389" s="193">
        <f t="shared" si="180"/>
        <v>329.42307692307691</v>
      </c>
      <c r="BP389" s="193">
        <v>280.98076923076923</v>
      </c>
      <c r="BQ389" s="193"/>
      <c r="BR389" s="30"/>
      <c r="BS389" s="33">
        <f t="shared" si="181"/>
        <v>299.42307692307691</v>
      </c>
      <c r="BT389" s="226" t="e">
        <f t="shared" si="185"/>
        <v>#REF!</v>
      </c>
      <c r="BV389" s="365"/>
    </row>
    <row r="390" spans="1:74" s="62" customFormat="1" ht="99" customHeight="1">
      <c r="A390" s="512">
        <f t="shared" si="177"/>
        <v>11</v>
      </c>
      <c r="B390" s="534" t="s">
        <v>902</v>
      </c>
      <c r="C390" s="530" t="s">
        <v>71</v>
      </c>
      <c r="D390" s="535" t="s">
        <v>353</v>
      </c>
      <c r="E390" s="535" t="s">
        <v>585</v>
      </c>
      <c r="F390" s="536">
        <v>45240</v>
      </c>
      <c r="G390" s="535" t="s">
        <v>667</v>
      </c>
      <c r="H390" s="534" t="s">
        <v>158</v>
      </c>
      <c r="I390" s="521"/>
      <c r="J390" s="90">
        <v>200</v>
      </c>
      <c r="K390" s="241">
        <v>0</v>
      </c>
      <c r="L390" s="403">
        <v>10.170757363253855</v>
      </c>
      <c r="M390" s="396">
        <v>15</v>
      </c>
      <c r="N390" s="396">
        <v>11</v>
      </c>
      <c r="O390" s="396">
        <v>26</v>
      </c>
      <c r="P390" s="396">
        <v>10</v>
      </c>
      <c r="Q390" s="264"/>
      <c r="R390" s="264"/>
      <c r="S390" s="404">
        <v>37.5</v>
      </c>
      <c r="T390" s="404">
        <v>19.23076923076923</v>
      </c>
      <c r="U390" s="265">
        <v>0</v>
      </c>
      <c r="V390" s="265">
        <v>0</v>
      </c>
      <c r="W390" s="266">
        <v>14</v>
      </c>
      <c r="X390" s="405">
        <v>6.9230769230769234</v>
      </c>
      <c r="Y390" s="406">
        <v>0</v>
      </c>
      <c r="Z390" s="272">
        <v>7</v>
      </c>
      <c r="AA390" s="272">
        <v>0</v>
      </c>
      <c r="AB390" s="272"/>
      <c r="AC390" s="267">
        <v>0</v>
      </c>
      <c r="AD390" s="267">
        <v>0</v>
      </c>
      <c r="AE390" s="266">
        <v>294.8246035171</v>
      </c>
      <c r="AF390" s="407">
        <v>61.53846153846154</v>
      </c>
      <c r="AG390" s="408">
        <v>4.2457228395727693</v>
      </c>
      <c r="AH390" s="409">
        <v>0</v>
      </c>
      <c r="AI390" s="462">
        <v>68.038461538461547</v>
      </c>
      <c r="AJ390" s="410">
        <v>161.00195760060413</v>
      </c>
      <c r="AK390" s="268"/>
      <c r="AL390" s="290">
        <v>1</v>
      </c>
      <c r="AM390" s="463">
        <v>0</v>
      </c>
      <c r="AN390" s="463">
        <v>2</v>
      </c>
      <c r="AO390" s="463">
        <v>0</v>
      </c>
      <c r="AP390" s="36" t="s">
        <v>902</v>
      </c>
      <c r="AQ390" s="66">
        <v>161</v>
      </c>
      <c r="AR390" s="37">
        <v>0</v>
      </c>
      <c r="AS390" s="315">
        <v>1</v>
      </c>
      <c r="AT390" s="315">
        <v>1</v>
      </c>
      <c r="AU390" s="315">
        <v>0</v>
      </c>
      <c r="AV390" s="315">
        <v>1</v>
      </c>
      <c r="AW390" s="315">
        <v>0</v>
      </c>
      <c r="AX390" s="315">
        <v>1</v>
      </c>
      <c r="AY390" s="316">
        <v>0</v>
      </c>
      <c r="AZ390" s="316">
        <v>0</v>
      </c>
      <c r="BA390" s="316">
        <v>0</v>
      </c>
      <c r="BB390" s="30" t="s">
        <v>1087</v>
      </c>
      <c r="BC390" s="30">
        <v>0</v>
      </c>
      <c r="BD390" s="327">
        <v>0</v>
      </c>
      <c r="BE390" t="s">
        <v>99</v>
      </c>
      <c r="BF390" s="48">
        <v>0</v>
      </c>
      <c r="BG390" s="48">
        <v>10.170757363253855</v>
      </c>
      <c r="BH390" s="511"/>
      <c r="BI390" s="48"/>
      <c r="BJ390" s="372"/>
      <c r="BK390" s="63"/>
      <c r="BL390" s="81">
        <f t="shared" si="183"/>
        <v>18</v>
      </c>
      <c r="BM390" s="30">
        <f t="shared" si="184"/>
        <v>18</v>
      </c>
      <c r="BN390" s="230"/>
      <c r="BO390" s="193">
        <f t="shared" si="180"/>
        <v>233.28614197863845</v>
      </c>
      <c r="BP390" s="193">
        <v>233.28614197863845</v>
      </c>
      <c r="BQ390" s="193"/>
      <c r="BR390" s="30"/>
      <c r="BS390" s="33">
        <f t="shared" si="181"/>
        <v>212.28614197863845</v>
      </c>
      <c r="BT390" s="226" t="e">
        <f t="shared" si="185"/>
        <v>#REF!</v>
      </c>
      <c r="BV390" s="365"/>
    </row>
    <row r="391" spans="1:74" s="62" customFormat="1" ht="99" customHeight="1">
      <c r="A391" s="512">
        <f t="shared" si="177"/>
        <v>12</v>
      </c>
      <c r="B391" s="534" t="s">
        <v>903</v>
      </c>
      <c r="C391" s="530" t="s">
        <v>71</v>
      </c>
      <c r="D391" s="535" t="s">
        <v>932</v>
      </c>
      <c r="E391" s="535" t="s">
        <v>585</v>
      </c>
      <c r="F391" s="536">
        <v>45240</v>
      </c>
      <c r="G391" s="535" t="s">
        <v>667</v>
      </c>
      <c r="H391" s="534" t="s">
        <v>158</v>
      </c>
      <c r="I391" s="521"/>
      <c r="J391" s="90">
        <v>200</v>
      </c>
      <c r="K391" s="241">
        <v>0</v>
      </c>
      <c r="L391" s="403">
        <v>7.0642201834862384</v>
      </c>
      <c r="M391" s="396">
        <v>16</v>
      </c>
      <c r="N391" s="396">
        <v>10</v>
      </c>
      <c r="O391" s="396">
        <v>26</v>
      </c>
      <c r="P391" s="396">
        <v>0</v>
      </c>
      <c r="Q391" s="264"/>
      <c r="R391" s="264"/>
      <c r="S391" s="404">
        <v>37.5</v>
      </c>
      <c r="T391" s="404">
        <v>0</v>
      </c>
      <c r="U391" s="265">
        <v>0</v>
      </c>
      <c r="V391" s="265">
        <v>0</v>
      </c>
      <c r="W391" s="266">
        <v>6.5</v>
      </c>
      <c r="X391" s="405">
        <v>6.9230769230769234</v>
      </c>
      <c r="Y391" s="406">
        <v>0</v>
      </c>
      <c r="Z391" s="272">
        <v>7</v>
      </c>
      <c r="AA391" s="272">
        <v>0</v>
      </c>
      <c r="AB391" s="272"/>
      <c r="AC391" s="267">
        <v>0</v>
      </c>
      <c r="AD391" s="267">
        <v>0</v>
      </c>
      <c r="AE391" s="266">
        <v>264.98729710656312</v>
      </c>
      <c r="AF391" s="407">
        <v>61.53846153846154</v>
      </c>
      <c r="AG391" s="408">
        <v>3.7989767113620316</v>
      </c>
      <c r="AH391" s="409">
        <v>0</v>
      </c>
      <c r="AI391" s="462">
        <v>52</v>
      </c>
      <c r="AJ391" s="410">
        <v>147.64985885673954</v>
      </c>
      <c r="AK391" s="268"/>
      <c r="AL391" s="290">
        <v>0</v>
      </c>
      <c r="AM391" s="463">
        <v>0</v>
      </c>
      <c r="AN391" s="463">
        <v>2</v>
      </c>
      <c r="AO391" s="463">
        <v>0</v>
      </c>
      <c r="AP391" s="36" t="s">
        <v>903</v>
      </c>
      <c r="AQ391" s="66">
        <v>147</v>
      </c>
      <c r="AR391" s="37">
        <v>2700</v>
      </c>
      <c r="AS391" s="315">
        <v>1</v>
      </c>
      <c r="AT391" s="315">
        <v>0</v>
      </c>
      <c r="AU391" s="315">
        <v>2</v>
      </c>
      <c r="AV391" s="315">
        <v>0</v>
      </c>
      <c r="AW391" s="315">
        <v>1</v>
      </c>
      <c r="AX391" s="315">
        <v>2</v>
      </c>
      <c r="AY391" s="316">
        <v>2</v>
      </c>
      <c r="AZ391" s="316">
        <v>1</v>
      </c>
      <c r="BA391" s="316">
        <v>2</v>
      </c>
      <c r="BB391" s="30" t="s">
        <v>1088</v>
      </c>
      <c r="BC391" s="30">
        <v>0</v>
      </c>
      <c r="BD391" s="327">
        <v>0</v>
      </c>
      <c r="BE391" t="s">
        <v>99</v>
      </c>
      <c r="BF391" s="48">
        <v>0</v>
      </c>
      <c r="BG391" s="48">
        <v>7.0642201834862384</v>
      </c>
      <c r="BH391" s="511"/>
      <c r="BI391" s="48"/>
      <c r="BJ391" s="372"/>
      <c r="BK391" s="63"/>
      <c r="BL391" s="81">
        <f t="shared" si="183"/>
        <v>18</v>
      </c>
      <c r="BM391" s="30">
        <f t="shared" si="184"/>
        <v>18</v>
      </c>
      <c r="BN391" s="230"/>
      <c r="BO391" s="193">
        <f t="shared" si="180"/>
        <v>203.44883556810157</v>
      </c>
      <c r="BP391" s="193">
        <v>203.44883556810157</v>
      </c>
      <c r="BQ391" s="193"/>
      <c r="BR391" s="30"/>
      <c r="BS391" s="33">
        <f t="shared" si="181"/>
        <v>189.94883556810157</v>
      </c>
      <c r="BT391" s="226" t="e">
        <f t="shared" si="185"/>
        <v>#REF!</v>
      </c>
      <c r="BV391" s="365"/>
    </row>
    <row r="392" spans="1:74" s="62" customFormat="1" ht="99" customHeight="1">
      <c r="A392" s="512">
        <f t="shared" si="177"/>
        <v>13</v>
      </c>
      <c r="B392" s="534" t="s">
        <v>915</v>
      </c>
      <c r="C392" s="530" t="s">
        <v>71</v>
      </c>
      <c r="D392" s="535" t="s">
        <v>942</v>
      </c>
      <c r="E392" s="535" t="s">
        <v>585</v>
      </c>
      <c r="F392" s="536">
        <v>45244</v>
      </c>
      <c r="G392" s="535" t="s">
        <v>667</v>
      </c>
      <c r="H392" s="534" t="s">
        <v>158</v>
      </c>
      <c r="I392" s="521"/>
      <c r="J392" s="90">
        <v>200</v>
      </c>
      <c r="K392" s="241">
        <v>0</v>
      </c>
      <c r="L392" s="403">
        <v>0</v>
      </c>
      <c r="M392" s="396">
        <v>13</v>
      </c>
      <c r="N392" s="396">
        <v>13</v>
      </c>
      <c r="O392" s="396">
        <v>24</v>
      </c>
      <c r="P392" s="396">
        <v>0</v>
      </c>
      <c r="Q392" s="264"/>
      <c r="R392" s="264"/>
      <c r="S392" s="404">
        <v>34.615384615384613</v>
      </c>
      <c r="T392" s="404">
        <v>0</v>
      </c>
      <c r="U392" s="265">
        <v>0</v>
      </c>
      <c r="V392" s="265">
        <v>0</v>
      </c>
      <c r="W392" s="266">
        <v>6</v>
      </c>
      <c r="X392" s="405">
        <v>5.7692307692307692</v>
      </c>
      <c r="Y392" s="406">
        <v>0</v>
      </c>
      <c r="Z392" s="272">
        <v>7</v>
      </c>
      <c r="AA392" s="272">
        <v>0</v>
      </c>
      <c r="AB392" s="272"/>
      <c r="AC392" s="267">
        <v>0</v>
      </c>
      <c r="AD392" s="267">
        <v>0</v>
      </c>
      <c r="AE392" s="266">
        <v>253.38461538461539</v>
      </c>
      <c r="AF392" s="407">
        <v>84.615384615384613</v>
      </c>
      <c r="AG392" s="408">
        <v>3.1153846153846154</v>
      </c>
      <c r="AH392" s="409">
        <v>0</v>
      </c>
      <c r="AI392" s="462">
        <v>22.15384615384616</v>
      </c>
      <c r="AJ392" s="410">
        <v>143.5</v>
      </c>
      <c r="AK392" s="268"/>
      <c r="AL392" s="290">
        <v>0</v>
      </c>
      <c r="AM392" s="463">
        <v>0</v>
      </c>
      <c r="AN392" s="463">
        <v>2</v>
      </c>
      <c r="AO392" s="463">
        <v>0</v>
      </c>
      <c r="AP392" s="36" t="s">
        <v>915</v>
      </c>
      <c r="AQ392" s="66">
        <v>143</v>
      </c>
      <c r="AR392" s="37">
        <v>2100</v>
      </c>
      <c r="AS392" s="315">
        <v>1</v>
      </c>
      <c r="AT392" s="315">
        <v>0</v>
      </c>
      <c r="AU392" s="315">
        <v>2</v>
      </c>
      <c r="AV392" s="315">
        <v>0</v>
      </c>
      <c r="AW392" s="315">
        <v>0</v>
      </c>
      <c r="AX392" s="315">
        <v>3</v>
      </c>
      <c r="AY392" s="316">
        <v>2</v>
      </c>
      <c r="AZ392" s="316">
        <v>0</v>
      </c>
      <c r="BA392" s="316">
        <v>1</v>
      </c>
      <c r="BB392" s="30" t="s">
        <v>1089</v>
      </c>
      <c r="BC392" s="30">
        <v>0</v>
      </c>
      <c r="BD392" s="327">
        <v>0</v>
      </c>
      <c r="BE392" t="s">
        <v>99</v>
      </c>
      <c r="BF392" s="48">
        <v>0</v>
      </c>
      <c r="BG392" s="48">
        <v>0</v>
      </c>
      <c r="BH392" s="511"/>
      <c r="BI392" s="48"/>
      <c r="BJ392" s="372"/>
      <c r="BK392" s="63"/>
      <c r="BL392" s="81">
        <f>M392+AL392+AM392+AN392</f>
        <v>15</v>
      </c>
      <c r="BM392" s="30">
        <f>BL392+AO392</f>
        <v>15</v>
      </c>
      <c r="BN392" s="230"/>
      <c r="BO392" s="193">
        <f t="shared" si="180"/>
        <v>168.76923076923077</v>
      </c>
      <c r="BP392" s="193">
        <v>168.76923076923077</v>
      </c>
      <c r="BQ392" s="193"/>
      <c r="BR392" s="30"/>
      <c r="BS392" s="33">
        <f t="shared" si="181"/>
        <v>155.76923076923077</v>
      </c>
      <c r="BT392" s="226" t="e">
        <f>INT(YEARFRAC(F392,$BU$11))</f>
        <v>#REF!</v>
      </c>
      <c r="BV392" s="365"/>
    </row>
    <row r="393" spans="1:74" s="62" customFormat="1" ht="99" customHeight="1">
      <c r="A393" s="512">
        <f t="shared" si="177"/>
        <v>14</v>
      </c>
      <c r="B393" s="534" t="s">
        <v>961</v>
      </c>
      <c r="C393" s="530" t="s">
        <v>71</v>
      </c>
      <c r="D393" s="535" t="s">
        <v>962</v>
      </c>
      <c r="E393" s="535" t="s">
        <v>585</v>
      </c>
      <c r="F393" s="536">
        <v>45248</v>
      </c>
      <c r="G393" s="535" t="s">
        <v>667</v>
      </c>
      <c r="H393" s="534" t="s">
        <v>158</v>
      </c>
      <c r="I393" s="521"/>
      <c r="J393" s="90">
        <v>200</v>
      </c>
      <c r="K393" s="241">
        <v>0</v>
      </c>
      <c r="L393" s="403">
        <v>0</v>
      </c>
      <c r="M393" s="396">
        <v>9</v>
      </c>
      <c r="N393" s="396">
        <v>17</v>
      </c>
      <c r="O393" s="396">
        <v>16</v>
      </c>
      <c r="P393" s="396">
        <v>0</v>
      </c>
      <c r="Q393" s="264"/>
      <c r="R393" s="264"/>
      <c r="S393" s="404">
        <v>23.076923076923077</v>
      </c>
      <c r="T393" s="404">
        <v>0</v>
      </c>
      <c r="U393" s="265">
        <v>0</v>
      </c>
      <c r="V393" s="265">
        <v>0</v>
      </c>
      <c r="W393" s="266">
        <v>4</v>
      </c>
      <c r="X393" s="405">
        <v>4.2307692307692308</v>
      </c>
      <c r="Y393" s="406">
        <v>0</v>
      </c>
      <c r="Z393" s="272">
        <v>3.5</v>
      </c>
      <c r="AA393" s="272">
        <v>0</v>
      </c>
      <c r="AB393" s="272"/>
      <c r="AC393" s="267">
        <v>0</v>
      </c>
      <c r="AD393" s="267">
        <v>0</v>
      </c>
      <c r="AE393" s="266">
        <v>234.80769230769229</v>
      </c>
      <c r="AF393" s="407">
        <v>115.38461538461539</v>
      </c>
      <c r="AG393" s="408">
        <v>2.2384615384615381</v>
      </c>
      <c r="AH393" s="409">
        <v>0</v>
      </c>
      <c r="AI393" s="462"/>
      <c r="AJ393" s="410">
        <v>117.18461538461537</v>
      </c>
      <c r="AK393" s="268"/>
      <c r="AL393" s="290">
        <v>0</v>
      </c>
      <c r="AM393" s="463">
        <v>0</v>
      </c>
      <c r="AN393" s="463">
        <v>2</v>
      </c>
      <c r="AO393" s="463">
        <v>0</v>
      </c>
      <c r="AP393" s="36" t="s">
        <v>961</v>
      </c>
      <c r="AQ393" s="66">
        <v>117</v>
      </c>
      <c r="AR393" s="37">
        <v>800</v>
      </c>
      <c r="AS393" s="315">
        <v>1</v>
      </c>
      <c r="AT393" s="315">
        <v>0</v>
      </c>
      <c r="AU393" s="315">
        <v>0</v>
      </c>
      <c r="AV393" s="315">
        <v>1</v>
      </c>
      <c r="AW393" s="315">
        <v>1</v>
      </c>
      <c r="AX393" s="315">
        <v>2</v>
      </c>
      <c r="AY393" s="316">
        <v>0</v>
      </c>
      <c r="AZ393" s="316">
        <v>1</v>
      </c>
      <c r="BA393" s="316">
        <v>3</v>
      </c>
      <c r="BB393" s="30" t="s">
        <v>1090</v>
      </c>
      <c r="BC393" s="30">
        <v>0</v>
      </c>
      <c r="BD393" s="327">
        <v>0</v>
      </c>
      <c r="BE393" t="s">
        <v>99</v>
      </c>
      <c r="BF393" s="48">
        <v>0</v>
      </c>
      <c r="BG393" s="48">
        <v>0</v>
      </c>
      <c r="BH393" s="511"/>
      <c r="BI393" s="48"/>
      <c r="BJ393" s="372"/>
      <c r="BK393" s="63"/>
      <c r="BL393" s="81">
        <f>M393+AL393+AM393+AN393</f>
        <v>11</v>
      </c>
      <c r="BM393" s="30">
        <f>BL393+AO393</f>
        <v>11</v>
      </c>
      <c r="BN393" s="230"/>
      <c r="BO393" s="193">
        <f t="shared" si="174"/>
        <v>119.42307692307691</v>
      </c>
      <c r="BP393" s="193">
        <v>119.42307692307691</v>
      </c>
      <c r="BQ393" s="193"/>
      <c r="BR393" s="30"/>
      <c r="BS393" s="33">
        <f t="shared" si="175"/>
        <v>111.92307692307691</v>
      </c>
      <c r="BT393" s="226" t="e">
        <f>INT(YEARFRAC(F393,$BU$11))</f>
        <v>#REF!</v>
      </c>
      <c r="BV393" s="365"/>
    </row>
    <row r="394" spans="1:74" s="4" customFormat="1" ht="36.75" hidden="1" customHeight="1">
      <c r="A394" s="92"/>
      <c r="B394" s="92"/>
      <c r="C394" s="92"/>
      <c r="D394" s="92"/>
      <c r="E394" s="92"/>
      <c r="F394" s="92"/>
      <c r="G394" s="92"/>
      <c r="H394" s="92"/>
      <c r="I394" s="92"/>
      <c r="J394" s="152">
        <v>2800</v>
      </c>
      <c r="K394" s="152">
        <v>0</v>
      </c>
      <c r="L394" s="152">
        <v>148.64992859901221</v>
      </c>
      <c r="M394" s="152"/>
      <c r="N394" s="152"/>
      <c r="O394" s="152"/>
      <c r="P394" s="152"/>
      <c r="Q394" s="152"/>
      <c r="R394" s="152"/>
      <c r="S394" s="152">
        <v>660.57692307692309</v>
      </c>
      <c r="T394" s="152"/>
      <c r="U394" s="152">
        <v>0</v>
      </c>
      <c r="V394" s="152"/>
      <c r="W394" s="152">
        <v>227</v>
      </c>
      <c r="X394" s="152">
        <v>121.84615384615384</v>
      </c>
      <c r="Y394" s="152">
        <v>13</v>
      </c>
      <c r="Z394" s="152">
        <v>94.5</v>
      </c>
      <c r="AA394" s="152">
        <v>92.442187500000003</v>
      </c>
      <c r="AB394" s="152"/>
      <c r="AC394" s="152"/>
      <c r="AD394" s="152">
        <v>0</v>
      </c>
      <c r="AE394" s="152">
        <v>4466.7557315770109</v>
      </c>
      <c r="AF394" s="152">
        <v>338.46153846153845</v>
      </c>
      <c r="AG394" s="152">
        <v>70.549862688715251</v>
      </c>
      <c r="AH394" s="152">
        <v>0</v>
      </c>
      <c r="AI394" s="152">
        <v>1736.9230769230767</v>
      </c>
      <c r="AJ394" s="152">
        <v>2320.8212535036805</v>
      </c>
      <c r="AK394" s="153"/>
      <c r="AM394" s="83"/>
      <c r="BB394" s="84"/>
      <c r="BF394" s="552"/>
      <c r="BJ394" s="372"/>
    </row>
    <row r="395" spans="1:74" s="4" customFormat="1" ht="32.25" hidden="1" customHeight="1">
      <c r="A395" s="92"/>
      <c r="B395" s="92"/>
      <c r="C395" s="92"/>
      <c r="D395" s="92"/>
      <c r="E395" s="92"/>
      <c r="F395" s="92"/>
      <c r="G395" s="92"/>
      <c r="H395" s="92"/>
      <c r="I395" s="92"/>
      <c r="J395" s="152"/>
      <c r="K395" s="152"/>
      <c r="L395" s="152"/>
      <c r="M395" s="152"/>
      <c r="N395" s="152"/>
      <c r="O395" s="152"/>
      <c r="P395" s="152"/>
      <c r="Q395" s="152"/>
      <c r="R395" s="152"/>
      <c r="S395" s="152"/>
      <c r="T395" s="152"/>
      <c r="U395" s="152"/>
      <c r="V395" s="152"/>
      <c r="W395" s="152"/>
      <c r="X395" s="152"/>
      <c r="Y395" s="152"/>
      <c r="Z395" s="152"/>
      <c r="AA395" s="152"/>
      <c r="AB395" s="152"/>
      <c r="AC395" s="152"/>
      <c r="AD395" s="152"/>
      <c r="AE395" s="152"/>
      <c r="AF395" s="152"/>
      <c r="AG395" s="152"/>
      <c r="AH395" s="152"/>
      <c r="AI395" s="152"/>
      <c r="AJ395" s="152">
        <v>2320.8212535036805</v>
      </c>
      <c r="AK395" s="153"/>
      <c r="AM395" s="83"/>
      <c r="BB395" s="84"/>
      <c r="BF395" s="552"/>
      <c r="BJ395" s="372"/>
    </row>
    <row r="396" spans="1:74" ht="49.5" hidden="1" customHeight="1">
      <c r="A396" s="374" t="str">
        <f>A2</f>
        <v>តារាងបើកប្រាក់ឈ្នួលប្រចាំខែ វិច្ឆិកា ឆ្នាំ ២០២៣(លើកទី2​)</v>
      </c>
      <c r="B396" s="174"/>
      <c r="C396" s="174"/>
      <c r="D396" s="157"/>
      <c r="E396" s="157"/>
      <c r="F396" s="170"/>
      <c r="G396" s="174"/>
      <c r="H396" s="174"/>
      <c r="I396" s="174"/>
      <c r="J396" s="174"/>
      <c r="K396" s="174"/>
      <c r="L396" s="174"/>
      <c r="M396" s="174"/>
      <c r="N396" s="174"/>
      <c r="O396" s="174"/>
      <c r="P396" s="174"/>
      <c r="Q396" s="174"/>
      <c r="R396" s="174"/>
      <c r="S396" s="174"/>
      <c r="T396" s="174"/>
      <c r="U396" s="174"/>
      <c r="V396" s="174"/>
      <c r="W396" s="174"/>
      <c r="X396" s="174"/>
      <c r="Y396" s="174"/>
      <c r="Z396" s="174"/>
      <c r="AA396" s="174"/>
      <c r="AB396" s="174"/>
      <c r="AC396" s="174"/>
      <c r="AD396" s="174"/>
      <c r="AE396" s="174"/>
      <c r="AF396" s="174"/>
      <c r="AG396" s="174"/>
      <c r="AH396" s="174"/>
      <c r="AI396" s="174"/>
      <c r="AJ396" s="174"/>
      <c r="AK396" s="174"/>
      <c r="AL396" s="273"/>
      <c r="AN396"/>
      <c r="AO396"/>
      <c r="AP396" s="49"/>
      <c r="AQ396" s="50"/>
      <c r="AR396" s="51"/>
      <c r="AS396" s="89"/>
      <c r="AT396" s="89"/>
      <c r="AU396" s="89"/>
      <c r="AV396" s="89"/>
      <c r="AW396" s="89"/>
      <c r="AX396" s="89"/>
      <c r="AY396" s="89"/>
      <c r="AZ396" s="89"/>
      <c r="BA396" s="89"/>
      <c r="BB396" s="46"/>
      <c r="BD396"/>
      <c r="BF396" s="48"/>
      <c r="BH396" s="1"/>
      <c r="BJ396" s="372"/>
      <c r="BO396"/>
      <c r="BQ396"/>
    </row>
    <row r="397" spans="1:74" s="4" customFormat="1" ht="28.5" hidden="1" customHeight="1">
      <c r="A397" s="375" t="str">
        <f>A3</f>
        <v>LIST OF SALARIES AND ALLOWANCES  (November/  2023)</v>
      </c>
      <c r="B397" s="96"/>
      <c r="C397" s="96"/>
      <c r="D397" s="97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214"/>
      <c r="AJ397" s="96"/>
      <c r="AK397" s="56"/>
      <c r="AL397" s="274"/>
      <c r="AM397" s="2"/>
      <c r="AN397" s="15"/>
      <c r="AO397" s="15"/>
      <c r="AP397" s="22"/>
      <c r="BD397" s="92"/>
      <c r="BF397" s="552"/>
      <c r="BJ397" s="372"/>
      <c r="BO397" s="15"/>
      <c r="BQ397" s="15"/>
    </row>
    <row r="398" spans="1:74" s="62" customFormat="1" ht="51.75" hidden="1" customHeight="1" thickBot="1">
      <c r="A398" s="355" t="str">
        <f>A4</f>
        <v xml:space="preserve">ក្រុមហ៊ុន Fairdon (Cambodia) Limited </v>
      </c>
      <c r="B398" s="99"/>
      <c r="C398" s="100"/>
      <c r="D398" s="101"/>
      <c r="E398" s="102"/>
      <c r="G398" s="283"/>
      <c r="I398" s="103"/>
      <c r="J398" s="104"/>
      <c r="K398" s="356"/>
      <c r="L398" s="104"/>
      <c r="M398" s="104"/>
      <c r="N398" s="195"/>
      <c r="O398" s="200"/>
      <c r="P398" s="200"/>
      <c r="Q398" s="195"/>
      <c r="R398" s="195"/>
      <c r="S398" s="195"/>
      <c r="T398" s="195"/>
      <c r="U398" s="195"/>
      <c r="V398" s="195"/>
      <c r="W398" s="275"/>
      <c r="X398" s="275"/>
      <c r="Y398" s="227"/>
      <c r="Z398" s="275"/>
      <c r="AA398" s="275"/>
      <c r="AB398" s="543"/>
      <c r="AC398" s="221"/>
      <c r="AE398" s="105"/>
      <c r="AF398" s="105"/>
      <c r="AG398" s="346"/>
      <c r="AH398" s="106"/>
      <c r="AI398" s="106"/>
      <c r="AJ398" s="107"/>
      <c r="AK398" s="106"/>
      <c r="AL398" s="106"/>
      <c r="AM398" s="45"/>
      <c r="AN398" s="190"/>
      <c r="AO398" s="190"/>
      <c r="AP398" s="218"/>
      <c r="BF398" s="551"/>
      <c r="BJ398" s="372"/>
      <c r="BO398" s="190"/>
      <c r="BQ398" s="199"/>
    </row>
    <row r="399" spans="1:74" ht="42" hidden="1" customHeight="1" thickBot="1">
      <c r="A399" s="348" t="s">
        <v>564</v>
      </c>
      <c r="B399" s="349" t="s">
        <v>565</v>
      </c>
      <c r="C399" s="353" t="s">
        <v>566</v>
      </c>
      <c r="D399" s="349" t="s">
        <v>567</v>
      </c>
      <c r="E399" s="350" t="s">
        <v>568</v>
      </c>
      <c r="F399" s="350" t="s">
        <v>569</v>
      </c>
      <c r="G399" s="350" t="s">
        <v>570</v>
      </c>
      <c r="H399" s="350" t="s">
        <v>154</v>
      </c>
      <c r="I399" s="351" t="s">
        <v>571</v>
      </c>
      <c r="J399" s="350" t="s">
        <v>563</v>
      </c>
      <c r="K399" s="352" t="s">
        <v>706</v>
      </c>
      <c r="L399" s="352" t="s">
        <v>575</v>
      </c>
      <c r="M399" s="363" t="s">
        <v>574</v>
      </c>
      <c r="N399" s="361"/>
      <c r="O399" s="361"/>
      <c r="P399" s="361"/>
      <c r="Q399" s="361"/>
      <c r="R399" s="361"/>
      <c r="S399" s="361"/>
      <c r="T399" s="361"/>
      <c r="U399" s="361"/>
      <c r="V399" s="361"/>
      <c r="W399" s="361"/>
      <c r="X399" s="361"/>
      <c r="Y399" s="361"/>
      <c r="Z399" s="361"/>
      <c r="AA399" s="361"/>
      <c r="AB399" s="361"/>
      <c r="AC399" s="361"/>
      <c r="AD399" s="361"/>
      <c r="AE399" s="362"/>
      <c r="AF399" s="85" t="s">
        <v>3</v>
      </c>
      <c r="AG399" s="67"/>
      <c r="AH399" s="67"/>
      <c r="AI399" s="67"/>
      <c r="AJ399" s="418" t="s">
        <v>727</v>
      </c>
      <c r="AK399" s="332" t="s">
        <v>572</v>
      </c>
      <c r="AL399" s="25"/>
      <c r="AN399"/>
      <c r="AO399"/>
      <c r="AP399"/>
      <c r="BB399" s="30"/>
      <c r="BD399"/>
      <c r="BF399" s="48"/>
      <c r="BJ399" s="372"/>
      <c r="BO399"/>
      <c r="BQ399"/>
    </row>
    <row r="400" spans="1:74" ht="42" hidden="1" customHeight="1">
      <c r="A400" s="74"/>
      <c r="B400" s="115"/>
      <c r="C400" s="354"/>
      <c r="D400" s="117"/>
      <c r="E400" s="276"/>
      <c r="F400" s="276"/>
      <c r="G400" s="118"/>
      <c r="H400" s="119"/>
      <c r="I400" s="343" t="s">
        <v>29</v>
      </c>
      <c r="J400" s="330"/>
      <c r="K400" s="176"/>
      <c r="L400" s="176"/>
      <c r="M400" s="437" t="s">
        <v>576</v>
      </c>
      <c r="N400" s="438"/>
      <c r="O400" s="432" t="s">
        <v>751</v>
      </c>
      <c r="P400" s="433"/>
      <c r="Q400" s="446"/>
      <c r="R400" s="488"/>
      <c r="S400" s="437" t="s">
        <v>577</v>
      </c>
      <c r="T400" s="440"/>
      <c r="U400" s="441"/>
      <c r="V400" s="441"/>
      <c r="W400" s="329" t="s">
        <v>578</v>
      </c>
      <c r="X400" s="329" t="s">
        <v>579</v>
      </c>
      <c r="Y400" s="336" t="s">
        <v>580</v>
      </c>
      <c r="Z400" s="86" t="s">
        <v>52</v>
      </c>
      <c r="AA400" s="197" t="s">
        <v>46</v>
      </c>
      <c r="AB400" s="197"/>
      <c r="AC400" s="86" t="s">
        <v>14</v>
      </c>
      <c r="AD400" s="197" t="s">
        <v>367</v>
      </c>
      <c r="AE400" s="68" t="s">
        <v>15</v>
      </c>
      <c r="AF400" s="121" t="s">
        <v>9</v>
      </c>
      <c r="AG400" s="392" t="s">
        <v>707</v>
      </c>
      <c r="AH400" s="332" t="s">
        <v>728</v>
      </c>
      <c r="AI400" s="357" t="s">
        <v>584</v>
      </c>
      <c r="AJ400" s="123" t="s">
        <v>33</v>
      </c>
      <c r="AK400" s="124" t="s">
        <v>34</v>
      </c>
      <c r="AL400" s="26"/>
      <c r="AN400"/>
      <c r="AO400"/>
      <c r="AP400"/>
      <c r="BB400" s="30"/>
      <c r="BD400"/>
      <c r="BF400" s="48"/>
      <c r="BJ400" s="372"/>
      <c r="BO400"/>
      <c r="BQ400"/>
    </row>
    <row r="401" spans="1:95" ht="42" hidden="1" customHeight="1">
      <c r="A401" s="74"/>
      <c r="B401" s="115"/>
      <c r="C401" s="116"/>
      <c r="D401" s="117"/>
      <c r="E401" s="276"/>
      <c r="F401" s="276"/>
      <c r="G401" s="118"/>
      <c r="H401" s="277"/>
      <c r="I401" s="331" t="s">
        <v>573</v>
      </c>
      <c r="J401" s="126" t="s">
        <v>38</v>
      </c>
      <c r="K401" s="127" t="s">
        <v>189</v>
      </c>
      <c r="L401" s="127" t="s">
        <v>83</v>
      </c>
      <c r="M401" s="206" t="s">
        <v>35</v>
      </c>
      <c r="N401" s="277" t="s">
        <v>6</v>
      </c>
      <c r="O401" s="428" t="s">
        <v>7</v>
      </c>
      <c r="P401" s="429" t="s">
        <v>7</v>
      </c>
      <c r="Q401" s="431" t="s">
        <v>581</v>
      </c>
      <c r="R401" s="431"/>
      <c r="S401" s="336" t="s">
        <v>582</v>
      </c>
      <c r="T401" s="336" t="s">
        <v>582</v>
      </c>
      <c r="U401" s="331" t="s">
        <v>581</v>
      </c>
      <c r="V401" s="498"/>
      <c r="W401" s="338" t="s">
        <v>81</v>
      </c>
      <c r="X401" s="339" t="s">
        <v>48</v>
      </c>
      <c r="Y401" s="399" t="s">
        <v>526</v>
      </c>
      <c r="Z401" s="340" t="s">
        <v>527</v>
      </c>
      <c r="AA401" s="399" t="s">
        <v>473</v>
      </c>
      <c r="AB401" s="540"/>
      <c r="AC401" s="340" t="s">
        <v>30</v>
      </c>
      <c r="AD401" s="341" t="s">
        <v>665</v>
      </c>
      <c r="AE401" s="342" t="s">
        <v>31</v>
      </c>
      <c r="AF401" s="339" t="s">
        <v>32</v>
      </c>
      <c r="AG401" s="393" t="s">
        <v>708</v>
      </c>
      <c r="AH401" s="340" t="s">
        <v>39</v>
      </c>
      <c r="AI401" s="198" t="s">
        <v>84</v>
      </c>
      <c r="AJ401" s="128"/>
      <c r="AK401" s="129"/>
      <c r="AL401" s="26"/>
      <c r="AN401"/>
      <c r="AO401"/>
      <c r="AP401"/>
      <c r="BB401" s="30"/>
      <c r="BD401"/>
      <c r="BF401" s="48"/>
      <c r="BJ401" s="372">
        <v>77.741891299583585</v>
      </c>
      <c r="BO401"/>
      <c r="BQ401"/>
    </row>
    <row r="402" spans="1:95" ht="42" hidden="1" customHeight="1" thickBot="1">
      <c r="A402" s="74"/>
      <c r="B402" s="115"/>
      <c r="C402" s="116"/>
      <c r="D402" s="117"/>
      <c r="E402" s="276"/>
      <c r="F402" s="130"/>
      <c r="G402" s="118"/>
      <c r="H402" s="276"/>
      <c r="I402" s="131"/>
      <c r="J402" s="126"/>
      <c r="K402" s="127"/>
      <c r="L402" s="127"/>
      <c r="M402" s="207"/>
      <c r="N402" s="276"/>
      <c r="O402" s="209"/>
      <c r="P402" s="209"/>
      <c r="Q402" s="276"/>
      <c r="R402" s="276"/>
      <c r="S402" s="430"/>
      <c r="T402" s="430"/>
      <c r="U402" s="276"/>
      <c r="V402" s="499"/>
      <c r="W402" s="70"/>
      <c r="X402" s="87"/>
      <c r="Y402" s="278"/>
      <c r="Z402" s="278"/>
      <c r="AA402" s="198" t="s">
        <v>47</v>
      </c>
      <c r="AB402" s="211"/>
      <c r="AC402" s="278"/>
      <c r="AD402" s="229"/>
      <c r="AE402" s="129"/>
      <c r="AF402" s="87"/>
      <c r="AG402" s="400"/>
      <c r="AH402" s="278"/>
      <c r="AI402" s="211"/>
      <c r="AJ402" s="128"/>
      <c r="AK402" s="129"/>
      <c r="AL402" s="26"/>
      <c r="AN402"/>
      <c r="AO402"/>
      <c r="AP402"/>
      <c r="BB402" s="30"/>
      <c r="BD402"/>
      <c r="BF402" s="48"/>
      <c r="BJ402" s="372"/>
      <c r="BO402"/>
      <c r="BQ402"/>
    </row>
    <row r="403" spans="1:95" s="17" customFormat="1" ht="42" hidden="1" customHeight="1" thickBot="1">
      <c r="A403" s="333" t="s">
        <v>24</v>
      </c>
      <c r="B403" s="133" t="s">
        <v>25</v>
      </c>
      <c r="C403" s="334" t="s">
        <v>68</v>
      </c>
      <c r="D403" s="134" t="s">
        <v>26</v>
      </c>
      <c r="E403" s="335" t="s">
        <v>27</v>
      </c>
      <c r="F403" s="136" t="s">
        <v>36</v>
      </c>
      <c r="G403" s="137" t="s">
        <v>37</v>
      </c>
      <c r="H403" s="138" t="s">
        <v>528</v>
      </c>
      <c r="I403" s="139" t="s">
        <v>1</v>
      </c>
      <c r="J403" s="126"/>
      <c r="K403" s="127"/>
      <c r="L403" s="127"/>
      <c r="M403" s="208" t="s">
        <v>5</v>
      </c>
      <c r="N403" s="77" t="s">
        <v>82</v>
      </c>
      <c r="O403" s="426" t="s">
        <v>749</v>
      </c>
      <c r="P403" s="426" t="s">
        <v>750</v>
      </c>
      <c r="Q403" s="337" t="s">
        <v>10</v>
      </c>
      <c r="R403" s="337"/>
      <c r="S403" s="425" t="s">
        <v>747</v>
      </c>
      <c r="T403" s="425" t="s">
        <v>748</v>
      </c>
      <c r="U403" s="337" t="s">
        <v>13</v>
      </c>
      <c r="V403" s="500"/>
      <c r="W403" s="70"/>
      <c r="X403" s="87"/>
      <c r="Y403" s="278"/>
      <c r="Z403" s="278"/>
      <c r="AA403" s="228" t="s">
        <v>404</v>
      </c>
      <c r="AB403" s="228"/>
      <c r="AC403" s="278"/>
      <c r="AD403" s="115"/>
      <c r="AE403" s="129"/>
      <c r="AF403" s="87"/>
      <c r="AG403" s="400"/>
      <c r="AH403" s="278"/>
      <c r="AI403" s="211"/>
      <c r="AJ403" s="128"/>
      <c r="AK403" s="129"/>
      <c r="AL403" s="26"/>
      <c r="AM403" s="2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 s="30"/>
      <c r="BF403" s="553"/>
      <c r="BG403"/>
      <c r="BJ403" s="372">
        <v>7.008260878442627</v>
      </c>
    </row>
    <row r="404" spans="1:95" s="17" customFormat="1" ht="42" hidden="1" customHeight="1" thickBot="1">
      <c r="A404" s="140"/>
      <c r="B404" s="141"/>
      <c r="C404" s="142"/>
      <c r="D404" s="143"/>
      <c r="E404" s="181"/>
      <c r="F404" s="144" t="s">
        <v>28</v>
      </c>
      <c r="G404" s="145"/>
      <c r="H404" s="146"/>
      <c r="I404" s="147"/>
      <c r="J404" s="148"/>
      <c r="K404" s="149"/>
      <c r="L404" s="149"/>
      <c r="M404" s="78"/>
      <c r="N404" s="79"/>
      <c r="O404" s="427"/>
      <c r="P404" s="210"/>
      <c r="Q404" s="279"/>
      <c r="R404" s="279"/>
      <c r="S404" s="212"/>
      <c r="T404" s="212"/>
      <c r="U404" s="279"/>
      <c r="V404" s="501"/>
      <c r="W404" s="71"/>
      <c r="X404" s="88"/>
      <c r="Y404" s="279"/>
      <c r="Z404" s="279"/>
      <c r="AA404" s="279"/>
      <c r="AB404" s="279"/>
      <c r="AC404" s="279"/>
      <c r="AD404" s="279"/>
      <c r="AE404" s="150"/>
      <c r="AF404" s="88"/>
      <c r="AG404" s="401"/>
      <c r="AH404" s="279"/>
      <c r="AI404" s="212"/>
      <c r="AJ404" s="151"/>
      <c r="AK404" s="150"/>
      <c r="AL404" s="26"/>
      <c r="AM404" s="2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 s="30"/>
      <c r="BF404" s="553"/>
      <c r="BG404"/>
      <c r="BJ404" s="372"/>
    </row>
    <row r="405" spans="1:95" s="17" customFormat="1" ht="26.25" hidden="1" customHeight="1">
      <c r="A405" s="292">
        <v>1</v>
      </c>
      <c r="B405" s="294">
        <v>2</v>
      </c>
      <c r="C405" s="294">
        <v>3</v>
      </c>
      <c r="D405" s="294">
        <v>4</v>
      </c>
      <c r="E405" s="294">
        <v>5</v>
      </c>
      <c r="F405" s="294">
        <v>6</v>
      </c>
      <c r="G405" s="294">
        <v>7</v>
      </c>
      <c r="H405" s="294">
        <v>8</v>
      </c>
      <c r="I405" s="294">
        <v>9</v>
      </c>
      <c r="J405" s="294">
        <v>10</v>
      </c>
      <c r="K405" s="294">
        <v>11</v>
      </c>
      <c r="L405" s="294">
        <v>12</v>
      </c>
      <c r="M405" s="294">
        <v>13</v>
      </c>
      <c r="N405" s="294">
        <v>14</v>
      </c>
      <c r="O405" s="294">
        <v>15</v>
      </c>
      <c r="P405" s="294"/>
      <c r="Q405" s="294">
        <v>16</v>
      </c>
      <c r="R405" s="294"/>
      <c r="S405" s="294">
        <v>17</v>
      </c>
      <c r="T405" s="294"/>
      <c r="U405" s="294">
        <v>18</v>
      </c>
      <c r="V405" s="294"/>
      <c r="W405" s="294">
        <v>19</v>
      </c>
      <c r="X405" s="294">
        <v>20</v>
      </c>
      <c r="Y405" s="294">
        <v>21</v>
      </c>
      <c r="Z405" s="294">
        <v>22</v>
      </c>
      <c r="AA405" s="294">
        <v>23</v>
      </c>
      <c r="AB405" s="294"/>
      <c r="AC405" s="294">
        <v>24</v>
      </c>
      <c r="AD405" s="294">
        <v>25</v>
      </c>
      <c r="AE405" s="294">
        <v>26</v>
      </c>
      <c r="AF405" s="294">
        <v>27</v>
      </c>
      <c r="AG405" s="294"/>
      <c r="AH405" s="294">
        <v>28</v>
      </c>
      <c r="AI405" s="294">
        <v>29</v>
      </c>
      <c r="AJ405" s="294">
        <v>31</v>
      </c>
      <c r="AK405" s="294">
        <v>32</v>
      </c>
      <c r="AL405" s="27"/>
      <c r="AM405" s="2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 s="30"/>
      <c r="BF405" s="553"/>
      <c r="BG405"/>
      <c r="BJ405" s="372"/>
    </row>
    <row r="406" spans="1:95" s="203" customFormat="1" ht="80.25" customHeight="1">
      <c r="A406" s="513">
        <v>15</v>
      </c>
      <c r="B406" s="65" t="s">
        <v>395</v>
      </c>
      <c r="C406" s="60" t="s">
        <v>73</v>
      </c>
      <c r="D406" s="378" t="s">
        <v>396</v>
      </c>
      <c r="E406" s="378" t="s">
        <v>585</v>
      </c>
      <c r="F406" s="382">
        <v>44358</v>
      </c>
      <c r="G406" s="378" t="s">
        <v>667</v>
      </c>
      <c r="H406" s="65" t="s">
        <v>158</v>
      </c>
      <c r="I406" s="521"/>
      <c r="J406" s="90">
        <v>200</v>
      </c>
      <c r="K406" s="241">
        <v>0</v>
      </c>
      <c r="L406" s="403">
        <v>14.991678224687934</v>
      </c>
      <c r="M406" s="396">
        <v>24</v>
      </c>
      <c r="N406" s="396">
        <v>2</v>
      </c>
      <c r="O406" s="396">
        <v>36</v>
      </c>
      <c r="P406" s="396">
        <v>18</v>
      </c>
      <c r="Q406" s="264"/>
      <c r="R406" s="264"/>
      <c r="S406" s="404">
        <v>51.92307692307692</v>
      </c>
      <c r="T406" s="404">
        <v>34.615384615384613</v>
      </c>
      <c r="U406" s="265">
        <v>0</v>
      </c>
      <c r="V406" s="265">
        <v>0</v>
      </c>
      <c r="W406" s="266">
        <v>22.5</v>
      </c>
      <c r="X406" s="405">
        <v>10</v>
      </c>
      <c r="Y406" s="406">
        <v>3</v>
      </c>
      <c r="Z406" s="272">
        <v>7</v>
      </c>
      <c r="AA406" s="272">
        <v>0</v>
      </c>
      <c r="AB406" s="272"/>
      <c r="AC406" s="267">
        <v>0</v>
      </c>
      <c r="AD406" s="267">
        <v>0</v>
      </c>
      <c r="AE406" s="266">
        <v>344.03013976314946</v>
      </c>
      <c r="AF406" s="407">
        <v>0</v>
      </c>
      <c r="AG406" s="408">
        <v>5.8181818181818183</v>
      </c>
      <c r="AH406" s="409">
        <v>0</v>
      </c>
      <c r="AI406" s="462">
        <v>173.23076923076923</v>
      </c>
      <c r="AJ406" s="410">
        <v>164.98118871419842</v>
      </c>
      <c r="AK406" s="268"/>
      <c r="AL406" s="290">
        <v>0</v>
      </c>
      <c r="AM406" s="463">
        <v>0</v>
      </c>
      <c r="AN406" s="463">
        <v>2</v>
      </c>
      <c r="AO406" s="463">
        <v>0</v>
      </c>
      <c r="AP406" s="36" t="s">
        <v>395</v>
      </c>
      <c r="AQ406" s="66">
        <v>164</v>
      </c>
      <c r="AR406" s="37">
        <v>4000</v>
      </c>
      <c r="AS406" s="315">
        <v>1</v>
      </c>
      <c r="AT406" s="315">
        <v>1</v>
      </c>
      <c r="AU406" s="315">
        <v>0</v>
      </c>
      <c r="AV406" s="315">
        <v>1</v>
      </c>
      <c r="AW406" s="315">
        <v>0</v>
      </c>
      <c r="AX406" s="315">
        <v>4</v>
      </c>
      <c r="AY406" s="316">
        <v>4</v>
      </c>
      <c r="AZ406" s="316">
        <v>0</v>
      </c>
      <c r="BA406" s="316">
        <v>0</v>
      </c>
      <c r="BB406" s="30" t="s">
        <v>1091</v>
      </c>
      <c r="BC406" s="30">
        <v>0</v>
      </c>
      <c r="BD406" s="327"/>
      <c r="BE406" t="s">
        <v>99</v>
      </c>
      <c r="BF406" s="48">
        <v>0</v>
      </c>
      <c r="BG406" s="48">
        <v>14.991678224687934</v>
      </c>
      <c r="BH406" s="511"/>
      <c r="BI406" s="48"/>
      <c r="BJ406" s="372"/>
      <c r="BK406" s="63"/>
      <c r="BL406" s="81">
        <f t="shared" ref="BL406:BL421" si="186">M406+AL406+AM406+AN406</f>
        <v>26</v>
      </c>
      <c r="BM406" s="30">
        <f t="shared" ref="BM406:BM421" si="187">BL406+AO406</f>
        <v>26</v>
      </c>
      <c r="BN406" s="230"/>
      <c r="BO406" s="193">
        <f t="shared" ref="BO406:BO421" si="188">AJ406+AI406+AG406+AH406</f>
        <v>344.03013976314946</v>
      </c>
      <c r="BP406" s="193">
        <v>284.75501164714939</v>
      </c>
      <c r="BQ406" s="193"/>
      <c r="BR406" s="30"/>
      <c r="BS406" s="33">
        <f t="shared" ref="BS406:BS421" si="189">BO406-W406-Z406-AA406</f>
        <v>314.53013976314946</v>
      </c>
      <c r="BT406" s="226" t="e">
        <f t="shared" ref="BT406:BT421" si="190">INT(YEARFRAC(F406,$BU$11))</f>
        <v>#REF!</v>
      </c>
      <c r="BU406" s="62"/>
      <c r="BV406" s="365"/>
      <c r="BW406" s="62"/>
      <c r="BX406" s="62"/>
      <c r="BY406" s="62"/>
      <c r="BZ406" s="62"/>
      <c r="CA406" s="62"/>
      <c r="CB406" s="62"/>
      <c r="CC406" s="62"/>
      <c r="CD406" s="62"/>
      <c r="CE406" s="62"/>
      <c r="CF406" s="62"/>
      <c r="CG406" s="62"/>
      <c r="CH406" s="62"/>
      <c r="CI406" s="62"/>
      <c r="CJ406" s="62"/>
      <c r="CK406" s="62"/>
      <c r="CL406" s="62"/>
      <c r="CM406" s="62"/>
      <c r="CN406" s="62"/>
      <c r="CO406" s="62"/>
      <c r="CP406" s="62"/>
      <c r="CQ406" s="62"/>
    </row>
    <row r="407" spans="1:95" s="203" customFormat="1" ht="80.25" customHeight="1">
      <c r="A407" s="513">
        <f>A406+1</f>
        <v>16</v>
      </c>
      <c r="B407" s="65" t="s">
        <v>410</v>
      </c>
      <c r="C407" s="60" t="s">
        <v>73</v>
      </c>
      <c r="D407" s="378" t="s">
        <v>412</v>
      </c>
      <c r="E407" s="378" t="s">
        <v>585</v>
      </c>
      <c r="F407" s="382">
        <v>44391</v>
      </c>
      <c r="G407" s="378" t="s">
        <v>667</v>
      </c>
      <c r="H407" s="65" t="s">
        <v>158</v>
      </c>
      <c r="I407" s="521"/>
      <c r="J407" s="90">
        <v>200</v>
      </c>
      <c r="K407" s="241">
        <v>0</v>
      </c>
      <c r="L407" s="403">
        <v>14.508196721311474</v>
      </c>
      <c r="M407" s="396">
        <v>23</v>
      </c>
      <c r="N407" s="396">
        <v>3</v>
      </c>
      <c r="O407" s="396">
        <v>34</v>
      </c>
      <c r="P407" s="396">
        <v>18</v>
      </c>
      <c r="Q407" s="264"/>
      <c r="R407" s="264"/>
      <c r="S407" s="404">
        <v>49.03846153846154</v>
      </c>
      <c r="T407" s="404">
        <v>34.615384615384613</v>
      </c>
      <c r="U407" s="265">
        <v>0</v>
      </c>
      <c r="V407" s="265">
        <v>0</v>
      </c>
      <c r="W407" s="266">
        <v>22</v>
      </c>
      <c r="X407" s="405">
        <v>8</v>
      </c>
      <c r="Y407" s="406">
        <v>3</v>
      </c>
      <c r="Z407" s="272">
        <v>7</v>
      </c>
      <c r="AA407" s="272">
        <v>0</v>
      </c>
      <c r="AB407" s="272"/>
      <c r="AC407" s="267">
        <v>0</v>
      </c>
      <c r="AD407" s="267">
        <v>0</v>
      </c>
      <c r="AE407" s="266">
        <v>338.16204287515768</v>
      </c>
      <c r="AF407" s="407">
        <v>7.6923076923076925</v>
      </c>
      <c r="AG407" s="408">
        <v>5.8181818181818183</v>
      </c>
      <c r="AH407" s="409">
        <v>0</v>
      </c>
      <c r="AI407" s="462">
        <v>173.23076923076923</v>
      </c>
      <c r="AJ407" s="410">
        <v>151.42078413389896</v>
      </c>
      <c r="AK407" s="268"/>
      <c r="AL407" s="290">
        <v>0</v>
      </c>
      <c r="AM407" s="463">
        <v>0</v>
      </c>
      <c r="AN407" s="463">
        <v>2</v>
      </c>
      <c r="AO407" s="463">
        <v>1</v>
      </c>
      <c r="AP407" s="36" t="s">
        <v>410</v>
      </c>
      <c r="AQ407" s="66">
        <v>151</v>
      </c>
      <c r="AR407" s="37">
        <v>1700</v>
      </c>
      <c r="AS407" s="315">
        <v>1</v>
      </c>
      <c r="AT407" s="315">
        <v>1</v>
      </c>
      <c r="AU407" s="315">
        <v>0</v>
      </c>
      <c r="AV407" s="315">
        <v>0</v>
      </c>
      <c r="AW407" s="315">
        <v>0</v>
      </c>
      <c r="AX407" s="315">
        <v>1</v>
      </c>
      <c r="AY407" s="316">
        <v>1</v>
      </c>
      <c r="AZ407" s="316">
        <v>1</v>
      </c>
      <c r="BA407" s="316">
        <v>2</v>
      </c>
      <c r="BB407" s="30" t="s">
        <v>1092</v>
      </c>
      <c r="BC407" s="30">
        <v>0</v>
      </c>
      <c r="BD407" s="327"/>
      <c r="BE407" t="s">
        <v>99</v>
      </c>
      <c r="BF407" s="48">
        <v>0</v>
      </c>
      <c r="BG407" s="48">
        <v>14.508196721311474</v>
      </c>
      <c r="BH407" s="511"/>
      <c r="BI407" s="48"/>
      <c r="BJ407" s="372"/>
      <c r="BK407" s="63"/>
      <c r="BL407" s="81">
        <f t="shared" si="186"/>
        <v>25</v>
      </c>
      <c r="BM407" s="30">
        <f t="shared" si="187"/>
        <v>26</v>
      </c>
      <c r="BN407" s="230"/>
      <c r="BO407" s="193">
        <f t="shared" si="188"/>
        <v>330.46973518285</v>
      </c>
      <c r="BP407" s="193">
        <v>306.6351233520806</v>
      </c>
      <c r="BQ407" s="193"/>
      <c r="BR407" s="30"/>
      <c r="BS407" s="33">
        <f t="shared" si="189"/>
        <v>301.46973518285</v>
      </c>
      <c r="BT407" s="226" t="e">
        <f t="shared" si="190"/>
        <v>#REF!</v>
      </c>
      <c r="BU407" s="62"/>
      <c r="BV407" s="365"/>
      <c r="BW407" s="62"/>
      <c r="BX407" s="62"/>
      <c r="BY407" s="62"/>
      <c r="BZ407" s="62"/>
      <c r="CA407" s="62"/>
      <c r="CB407" s="62"/>
      <c r="CC407" s="62"/>
      <c r="CD407" s="62"/>
      <c r="CE407" s="62"/>
      <c r="CF407" s="62"/>
      <c r="CG407" s="62"/>
      <c r="CH407" s="62"/>
      <c r="CI407" s="62"/>
      <c r="CJ407" s="62"/>
      <c r="CK407" s="62"/>
      <c r="CL407" s="62"/>
      <c r="CM407" s="62"/>
      <c r="CN407" s="62"/>
      <c r="CO407" s="62"/>
      <c r="CP407" s="62"/>
      <c r="CQ407" s="62"/>
    </row>
    <row r="408" spans="1:95" s="203" customFormat="1" ht="80.25" customHeight="1">
      <c r="A408" s="513">
        <f t="shared" ref="A408:A421" si="191">A407+1</f>
        <v>17</v>
      </c>
      <c r="B408" s="65" t="s">
        <v>411</v>
      </c>
      <c r="C408" s="60" t="s">
        <v>71</v>
      </c>
      <c r="D408" s="378" t="s">
        <v>149</v>
      </c>
      <c r="E408" s="378" t="s">
        <v>585</v>
      </c>
      <c r="F408" s="382">
        <v>44403</v>
      </c>
      <c r="G408" s="378" t="s">
        <v>667</v>
      </c>
      <c r="H408" s="65" t="s">
        <v>158</v>
      </c>
      <c r="I408" s="521"/>
      <c r="J408" s="90">
        <v>200</v>
      </c>
      <c r="K408" s="241">
        <v>0</v>
      </c>
      <c r="L408" s="403">
        <v>9.6694214876033051</v>
      </c>
      <c r="M408" s="396">
        <v>23</v>
      </c>
      <c r="N408" s="396">
        <v>3</v>
      </c>
      <c r="O408" s="396">
        <v>34</v>
      </c>
      <c r="P408" s="396">
        <v>16</v>
      </c>
      <c r="Q408" s="264"/>
      <c r="R408" s="264"/>
      <c r="S408" s="404">
        <v>49.03846153846154</v>
      </c>
      <c r="T408" s="404">
        <v>30.76923076923077</v>
      </c>
      <c r="U408" s="265">
        <v>0</v>
      </c>
      <c r="V408" s="265">
        <v>0</v>
      </c>
      <c r="W408" s="266">
        <v>20.5</v>
      </c>
      <c r="X408" s="405">
        <v>10</v>
      </c>
      <c r="Y408" s="406">
        <v>3</v>
      </c>
      <c r="Z408" s="272">
        <v>7</v>
      </c>
      <c r="AA408" s="272">
        <v>0</v>
      </c>
      <c r="AB408" s="272"/>
      <c r="AC408" s="267">
        <v>0</v>
      </c>
      <c r="AD408" s="267">
        <v>0</v>
      </c>
      <c r="AE408" s="266">
        <v>329.97711379529562</v>
      </c>
      <c r="AF408" s="407">
        <v>0</v>
      </c>
      <c r="AG408" s="408">
        <v>5.8181818181818183</v>
      </c>
      <c r="AH408" s="409">
        <v>0</v>
      </c>
      <c r="AI408" s="462">
        <v>167.88461538461536</v>
      </c>
      <c r="AJ408" s="410">
        <v>156.27431659249845</v>
      </c>
      <c r="AK408" s="268"/>
      <c r="AL408" s="290">
        <v>1</v>
      </c>
      <c r="AM408" s="463">
        <v>0</v>
      </c>
      <c r="AN408" s="463">
        <v>2</v>
      </c>
      <c r="AO408" s="463">
        <v>0</v>
      </c>
      <c r="AP408" s="36" t="s">
        <v>411</v>
      </c>
      <c r="AQ408" s="66">
        <v>156</v>
      </c>
      <c r="AR408" s="37">
        <v>1100</v>
      </c>
      <c r="AS408" s="315">
        <v>1</v>
      </c>
      <c r="AT408" s="315">
        <v>1</v>
      </c>
      <c r="AU408" s="315">
        <v>0</v>
      </c>
      <c r="AV408" s="315">
        <v>0</v>
      </c>
      <c r="AW408" s="315">
        <v>1</v>
      </c>
      <c r="AX408" s="315">
        <v>1</v>
      </c>
      <c r="AY408" s="316">
        <v>1</v>
      </c>
      <c r="AZ408" s="316">
        <v>0</v>
      </c>
      <c r="BA408" s="316">
        <v>1</v>
      </c>
      <c r="BB408" s="30" t="s">
        <v>1093</v>
      </c>
      <c r="BC408" s="30">
        <v>0</v>
      </c>
      <c r="BD408" s="327"/>
      <c r="BE408" t="s">
        <v>99</v>
      </c>
      <c r="BF408" s="48">
        <v>0</v>
      </c>
      <c r="BG408" s="48">
        <v>9.6694214876033051</v>
      </c>
      <c r="BH408" s="511"/>
      <c r="BI408" s="48"/>
      <c r="BJ408" s="372"/>
      <c r="BK408" s="63"/>
      <c r="BL408" s="81">
        <f t="shared" si="186"/>
        <v>26</v>
      </c>
      <c r="BM408" s="30">
        <f t="shared" si="187"/>
        <v>26</v>
      </c>
      <c r="BN408" s="230"/>
      <c r="BO408" s="193">
        <f t="shared" si="188"/>
        <v>329.97711379529562</v>
      </c>
      <c r="BP408" s="193">
        <v>283.61714998630333</v>
      </c>
      <c r="BQ408" s="193"/>
      <c r="BR408" s="30"/>
      <c r="BS408" s="33">
        <f t="shared" si="189"/>
        <v>302.47711379529562</v>
      </c>
      <c r="BT408" s="226" t="e">
        <f t="shared" si="190"/>
        <v>#REF!</v>
      </c>
      <c r="BU408" s="62"/>
      <c r="BV408" s="365"/>
      <c r="BW408" s="62"/>
      <c r="BX408" s="62"/>
      <c r="BY408" s="62"/>
      <c r="BZ408" s="62"/>
      <c r="CA408" s="62"/>
      <c r="CB408" s="62"/>
      <c r="CC408" s="62"/>
      <c r="CD408" s="62"/>
      <c r="CE408" s="62"/>
      <c r="CF408" s="62"/>
      <c r="CG408" s="62"/>
      <c r="CH408" s="62"/>
      <c r="CI408" s="62"/>
      <c r="CJ408" s="62"/>
      <c r="CK408" s="62"/>
      <c r="CL408" s="62"/>
      <c r="CM408" s="62"/>
      <c r="CN408" s="62"/>
      <c r="CO408" s="62"/>
      <c r="CP408" s="62"/>
      <c r="CQ408" s="62"/>
    </row>
    <row r="409" spans="1:95" s="203" customFormat="1" ht="80.25" customHeight="1">
      <c r="A409" s="513">
        <f t="shared" si="191"/>
        <v>18</v>
      </c>
      <c r="B409" s="65" t="s">
        <v>439</v>
      </c>
      <c r="C409" s="60" t="s">
        <v>71</v>
      </c>
      <c r="D409" s="378" t="s">
        <v>441</v>
      </c>
      <c r="E409" s="378" t="s">
        <v>585</v>
      </c>
      <c r="F409" s="382">
        <v>44489</v>
      </c>
      <c r="G409" s="378" t="s">
        <v>667</v>
      </c>
      <c r="H409" s="65" t="s">
        <v>158</v>
      </c>
      <c r="I409" s="521"/>
      <c r="J409" s="90">
        <v>200</v>
      </c>
      <c r="K409" s="241">
        <v>0</v>
      </c>
      <c r="L409" s="403">
        <v>0</v>
      </c>
      <c r="M409" s="396">
        <v>20</v>
      </c>
      <c r="N409" s="396">
        <v>6</v>
      </c>
      <c r="O409" s="396">
        <v>30</v>
      </c>
      <c r="P409" s="396">
        <v>18</v>
      </c>
      <c r="Q409" s="264"/>
      <c r="R409" s="264"/>
      <c r="S409" s="404">
        <v>43.269230769230766</v>
      </c>
      <c r="T409" s="404">
        <v>34.615384615384613</v>
      </c>
      <c r="U409" s="265">
        <v>0</v>
      </c>
      <c r="V409" s="265">
        <v>0</v>
      </c>
      <c r="W409" s="266">
        <v>21</v>
      </c>
      <c r="X409" s="405">
        <v>10</v>
      </c>
      <c r="Y409" s="406">
        <v>3</v>
      </c>
      <c r="Z409" s="272">
        <v>7</v>
      </c>
      <c r="AA409" s="272">
        <v>0</v>
      </c>
      <c r="AB409" s="272"/>
      <c r="AC409" s="267">
        <v>0</v>
      </c>
      <c r="AD409" s="267">
        <v>0</v>
      </c>
      <c r="AE409" s="266">
        <v>318.88461538461536</v>
      </c>
      <c r="AF409" s="407">
        <v>0</v>
      </c>
      <c r="AG409" s="408">
        <v>5.8176923076923073</v>
      </c>
      <c r="AH409" s="409">
        <v>0</v>
      </c>
      <c r="AI409" s="462">
        <v>167.88461538461536</v>
      </c>
      <c r="AJ409" s="410">
        <v>145.18230769230769</v>
      </c>
      <c r="AK409" s="268"/>
      <c r="AL409" s="290">
        <v>4</v>
      </c>
      <c r="AM409" s="463">
        <v>0</v>
      </c>
      <c r="AN409" s="463">
        <v>2</v>
      </c>
      <c r="AO409" s="463">
        <v>0</v>
      </c>
      <c r="AP409" s="36" t="s">
        <v>439</v>
      </c>
      <c r="AQ409" s="66">
        <v>145</v>
      </c>
      <c r="AR409" s="37">
        <v>800</v>
      </c>
      <c r="AS409" s="315">
        <v>1</v>
      </c>
      <c r="AT409" s="315">
        <v>0</v>
      </c>
      <c r="AU409" s="315">
        <v>2</v>
      </c>
      <c r="AV409" s="315">
        <v>0</v>
      </c>
      <c r="AW409" s="315">
        <v>1</v>
      </c>
      <c r="AX409" s="315">
        <v>0</v>
      </c>
      <c r="AY409" s="316">
        <v>0</v>
      </c>
      <c r="AZ409" s="316">
        <v>1</v>
      </c>
      <c r="BA409" s="316">
        <v>3</v>
      </c>
      <c r="BB409" s="30" t="s">
        <v>1094</v>
      </c>
      <c r="BC409" s="30">
        <v>0</v>
      </c>
      <c r="BD409" s="327"/>
      <c r="BE409" t="s">
        <v>99</v>
      </c>
      <c r="BF409" s="48">
        <v>0</v>
      </c>
      <c r="BG409" s="48">
        <v>0</v>
      </c>
      <c r="BH409" s="511"/>
      <c r="BI409" s="48"/>
      <c r="BJ409" s="372"/>
      <c r="BK409" s="63"/>
      <c r="BL409" s="81">
        <f t="shared" si="186"/>
        <v>26</v>
      </c>
      <c r="BM409" s="30">
        <f t="shared" si="187"/>
        <v>26</v>
      </c>
      <c r="BN409" s="230"/>
      <c r="BO409" s="193">
        <f t="shared" si="188"/>
        <v>318.88461538461536</v>
      </c>
      <c r="BP409" s="193">
        <v>288.05240146094377</v>
      </c>
      <c r="BQ409" s="193"/>
      <c r="BR409" s="30"/>
      <c r="BS409" s="33">
        <f t="shared" si="189"/>
        <v>290.88461538461536</v>
      </c>
      <c r="BT409" s="226" t="e">
        <f t="shared" si="190"/>
        <v>#REF!</v>
      </c>
      <c r="BU409" s="62"/>
      <c r="BV409" s="365"/>
      <c r="BW409" s="62"/>
      <c r="BX409" s="62"/>
      <c r="BY409" s="62"/>
      <c r="BZ409" s="62"/>
      <c r="CA409" s="62"/>
      <c r="CB409" s="62"/>
      <c r="CC409" s="62"/>
      <c r="CD409" s="62"/>
      <c r="CE409" s="62"/>
      <c r="CF409" s="62"/>
      <c r="CG409" s="62"/>
      <c r="CH409" s="62"/>
      <c r="CI409" s="62"/>
      <c r="CJ409" s="62"/>
      <c r="CK409" s="62"/>
      <c r="CL409" s="62"/>
      <c r="CM409" s="62"/>
      <c r="CN409" s="62"/>
      <c r="CO409" s="62"/>
      <c r="CP409" s="62"/>
      <c r="CQ409" s="62"/>
    </row>
    <row r="410" spans="1:95" s="203" customFormat="1" ht="80.25" customHeight="1">
      <c r="A410" s="513">
        <f t="shared" si="191"/>
        <v>19</v>
      </c>
      <c r="B410" s="65" t="s">
        <v>440</v>
      </c>
      <c r="C410" s="60" t="s">
        <v>71</v>
      </c>
      <c r="D410" s="378" t="s">
        <v>442</v>
      </c>
      <c r="E410" s="378" t="s">
        <v>585</v>
      </c>
      <c r="F410" s="382">
        <v>44489</v>
      </c>
      <c r="G410" s="378" t="s">
        <v>667</v>
      </c>
      <c r="H410" s="65" t="s">
        <v>158</v>
      </c>
      <c r="I410" s="521"/>
      <c r="J410" s="90">
        <v>200</v>
      </c>
      <c r="K410" s="241">
        <v>0</v>
      </c>
      <c r="L410" s="403">
        <v>29.963560070671377</v>
      </c>
      <c r="M410" s="396">
        <v>24</v>
      </c>
      <c r="N410" s="396">
        <v>2</v>
      </c>
      <c r="O410" s="396">
        <v>36</v>
      </c>
      <c r="P410" s="396">
        <v>20</v>
      </c>
      <c r="Q410" s="264"/>
      <c r="R410" s="264"/>
      <c r="S410" s="404">
        <v>51.92307692307692</v>
      </c>
      <c r="T410" s="404">
        <v>38.46153846153846</v>
      </c>
      <c r="U410" s="265">
        <v>0</v>
      </c>
      <c r="V410" s="265">
        <v>0</v>
      </c>
      <c r="W410" s="266">
        <v>24</v>
      </c>
      <c r="X410" s="405">
        <v>10</v>
      </c>
      <c r="Y410" s="406">
        <v>3</v>
      </c>
      <c r="Z410" s="272">
        <v>7</v>
      </c>
      <c r="AA410" s="272">
        <v>0</v>
      </c>
      <c r="AB410" s="272"/>
      <c r="AC410" s="267">
        <v>0</v>
      </c>
      <c r="AD410" s="267">
        <v>0</v>
      </c>
      <c r="AE410" s="266">
        <v>364.34817545528676</v>
      </c>
      <c r="AF410" s="407">
        <v>0</v>
      </c>
      <c r="AG410" s="408">
        <v>5.8181818181818183</v>
      </c>
      <c r="AH410" s="409">
        <v>0</v>
      </c>
      <c r="AI410" s="462">
        <v>173.23076923076923</v>
      </c>
      <c r="AJ410" s="410">
        <v>185.29922440633572</v>
      </c>
      <c r="AK410" s="268"/>
      <c r="AL410" s="290">
        <v>0</v>
      </c>
      <c r="AM410" s="463">
        <v>0</v>
      </c>
      <c r="AN410" s="463">
        <v>2</v>
      </c>
      <c r="AO410" s="463">
        <v>0</v>
      </c>
      <c r="AP410" s="36" t="s">
        <v>440</v>
      </c>
      <c r="AQ410" s="66">
        <v>185</v>
      </c>
      <c r="AR410" s="37">
        <v>1200</v>
      </c>
      <c r="AS410" s="315">
        <v>1</v>
      </c>
      <c r="AT410" s="315">
        <v>1</v>
      </c>
      <c r="AU410" s="315">
        <v>1</v>
      </c>
      <c r="AV410" s="315">
        <v>1</v>
      </c>
      <c r="AW410" s="315">
        <v>1</v>
      </c>
      <c r="AX410" s="315">
        <v>0</v>
      </c>
      <c r="AY410" s="316">
        <v>1</v>
      </c>
      <c r="AZ410" s="316">
        <v>0</v>
      </c>
      <c r="BA410" s="316">
        <v>2</v>
      </c>
      <c r="BB410" s="30" t="s">
        <v>1095</v>
      </c>
      <c r="BC410" s="30">
        <v>0</v>
      </c>
      <c r="BD410" s="327"/>
      <c r="BE410" t="s">
        <v>99</v>
      </c>
      <c r="BF410" s="48">
        <v>0</v>
      </c>
      <c r="BG410" s="48">
        <v>29.963560070671377</v>
      </c>
      <c r="BH410" s="511"/>
      <c r="BI410" s="48"/>
      <c r="BJ410" s="372"/>
      <c r="BK410" s="63"/>
      <c r="BL410" s="81">
        <f t="shared" si="186"/>
        <v>26</v>
      </c>
      <c r="BM410" s="30">
        <f t="shared" si="187"/>
        <v>26</v>
      </c>
      <c r="BN410" s="230"/>
      <c r="BO410" s="193">
        <f t="shared" si="188"/>
        <v>364.34817545528676</v>
      </c>
      <c r="BP410" s="193">
        <v>285.67921092765158</v>
      </c>
      <c r="BQ410" s="193"/>
      <c r="BR410" s="30"/>
      <c r="BS410" s="33">
        <f t="shared" si="189"/>
        <v>333.34817545528676</v>
      </c>
      <c r="BT410" s="226" t="e">
        <f t="shared" si="190"/>
        <v>#REF!</v>
      </c>
      <c r="BU410" s="62"/>
      <c r="BV410" s="365"/>
      <c r="BW410" s="62"/>
      <c r="BX410" s="62"/>
      <c r="BY410" s="62"/>
      <c r="BZ410" s="62"/>
      <c r="CA410" s="62"/>
      <c r="CB410" s="62"/>
      <c r="CC410" s="62"/>
      <c r="CD410" s="62"/>
      <c r="CE410" s="62"/>
      <c r="CF410" s="62"/>
      <c r="CG410" s="62"/>
      <c r="CH410" s="62"/>
      <c r="CI410" s="62"/>
      <c r="CJ410" s="62"/>
      <c r="CK410" s="62"/>
      <c r="CL410" s="62"/>
      <c r="CM410" s="62"/>
      <c r="CN410" s="62"/>
      <c r="CO410" s="62"/>
      <c r="CP410" s="62"/>
      <c r="CQ410" s="62"/>
    </row>
    <row r="411" spans="1:95" s="203" customFormat="1" ht="80.25" customHeight="1">
      <c r="A411" s="513">
        <f t="shared" si="191"/>
        <v>20</v>
      </c>
      <c r="B411" s="65" t="s">
        <v>455</v>
      </c>
      <c r="C411" s="60" t="s">
        <v>71</v>
      </c>
      <c r="D411" s="378" t="s">
        <v>457</v>
      </c>
      <c r="E411" s="378" t="s">
        <v>585</v>
      </c>
      <c r="F411" s="382">
        <v>44504</v>
      </c>
      <c r="G411" s="378" t="s">
        <v>667</v>
      </c>
      <c r="H411" s="65" t="s">
        <v>158</v>
      </c>
      <c r="I411" s="521"/>
      <c r="J411" s="90">
        <v>200</v>
      </c>
      <c r="K411" s="241">
        <v>0</v>
      </c>
      <c r="L411" s="403">
        <v>9.985494450050453</v>
      </c>
      <c r="M411" s="396">
        <v>24</v>
      </c>
      <c r="N411" s="396">
        <v>2</v>
      </c>
      <c r="O411" s="396">
        <v>38</v>
      </c>
      <c r="P411" s="396">
        <v>20</v>
      </c>
      <c r="Q411" s="264"/>
      <c r="R411" s="264"/>
      <c r="S411" s="404">
        <v>54.807692307692307</v>
      </c>
      <c r="T411" s="404">
        <v>38.46153846153846</v>
      </c>
      <c r="U411" s="265">
        <v>0</v>
      </c>
      <c r="V411" s="265">
        <v>0</v>
      </c>
      <c r="W411" s="266">
        <v>24.5</v>
      </c>
      <c r="X411" s="405">
        <v>10</v>
      </c>
      <c r="Y411" s="406">
        <v>3</v>
      </c>
      <c r="Z411" s="272">
        <v>7</v>
      </c>
      <c r="AA411" s="272">
        <v>32.811187588397615</v>
      </c>
      <c r="AB411" s="272"/>
      <c r="AC411" s="267">
        <v>0</v>
      </c>
      <c r="AD411" s="267">
        <v>0</v>
      </c>
      <c r="AE411" s="266">
        <v>380.56591280767884</v>
      </c>
      <c r="AF411" s="407">
        <v>0</v>
      </c>
      <c r="AG411" s="408">
        <v>5.8181818181818183</v>
      </c>
      <c r="AH411" s="409">
        <v>0</v>
      </c>
      <c r="AI411" s="462">
        <v>167.88461538461536</v>
      </c>
      <c r="AJ411" s="410">
        <v>206.86311560488167</v>
      </c>
      <c r="AK411" s="268"/>
      <c r="AL411" s="290">
        <v>0</v>
      </c>
      <c r="AM411" s="463">
        <v>0</v>
      </c>
      <c r="AN411" s="463">
        <v>2</v>
      </c>
      <c r="AO411" s="463">
        <v>0</v>
      </c>
      <c r="AP411" s="36" t="s">
        <v>455</v>
      </c>
      <c r="AQ411" s="66">
        <v>206</v>
      </c>
      <c r="AR411" s="37">
        <v>3600</v>
      </c>
      <c r="AS411" s="315">
        <v>2</v>
      </c>
      <c r="AT411" s="315">
        <v>0</v>
      </c>
      <c r="AU411" s="315">
        <v>0</v>
      </c>
      <c r="AV411" s="315">
        <v>0</v>
      </c>
      <c r="AW411" s="315">
        <v>1</v>
      </c>
      <c r="AX411" s="315">
        <v>1</v>
      </c>
      <c r="AY411" s="316">
        <v>3</v>
      </c>
      <c r="AZ411" s="316">
        <v>1</v>
      </c>
      <c r="BA411" s="316">
        <v>1</v>
      </c>
      <c r="BB411" s="30" t="s">
        <v>1096</v>
      </c>
      <c r="BC411" s="30">
        <v>32.811187588397615</v>
      </c>
      <c r="BD411" s="327"/>
      <c r="BE411" t="s">
        <v>99</v>
      </c>
      <c r="BF411" s="48">
        <v>0</v>
      </c>
      <c r="BG411" s="48">
        <v>9.985494450050453</v>
      </c>
      <c r="BH411" s="511"/>
      <c r="BI411" s="48"/>
      <c r="BJ411" s="372"/>
      <c r="BK411" s="63"/>
      <c r="BL411" s="81">
        <f t="shared" si="186"/>
        <v>26</v>
      </c>
      <c r="BM411" s="30">
        <f t="shared" si="187"/>
        <v>26</v>
      </c>
      <c r="BN411" s="230"/>
      <c r="BO411" s="193">
        <f t="shared" si="188"/>
        <v>380.56591280767884</v>
      </c>
      <c r="BP411" s="193">
        <v>291.59187880216376</v>
      </c>
      <c r="BQ411" s="193"/>
      <c r="BR411" s="30"/>
      <c r="BS411" s="33">
        <f t="shared" si="189"/>
        <v>316.25472521928123</v>
      </c>
      <c r="BT411" s="226" t="e">
        <f t="shared" si="190"/>
        <v>#REF!</v>
      </c>
      <c r="BU411" s="62"/>
      <c r="BV411" s="365"/>
      <c r="BW411" s="62"/>
      <c r="BX411" s="62"/>
      <c r="BY411" s="62"/>
      <c r="BZ411" s="62"/>
      <c r="CA411" s="62"/>
      <c r="CB411" s="62"/>
      <c r="CC411" s="62"/>
      <c r="CD411" s="62"/>
      <c r="CE411" s="62"/>
      <c r="CF411" s="62"/>
      <c r="CG411" s="62"/>
      <c r="CH411" s="62"/>
      <c r="CI411" s="62"/>
      <c r="CJ411" s="62"/>
      <c r="CK411" s="62"/>
      <c r="CL411" s="62"/>
      <c r="CM411" s="62"/>
      <c r="CN411" s="62"/>
      <c r="CO411" s="62"/>
      <c r="CP411" s="62"/>
      <c r="CQ411" s="62"/>
    </row>
    <row r="412" spans="1:95" s="247" customFormat="1" ht="80.25" customHeight="1">
      <c r="A412" s="513">
        <f t="shared" si="191"/>
        <v>21</v>
      </c>
      <c r="B412" s="65" t="s">
        <v>456</v>
      </c>
      <c r="C412" s="60" t="s">
        <v>71</v>
      </c>
      <c r="D412" s="378" t="s">
        <v>458</v>
      </c>
      <c r="E412" s="378" t="s">
        <v>585</v>
      </c>
      <c r="F412" s="382">
        <v>44510</v>
      </c>
      <c r="G412" s="378" t="s">
        <v>667</v>
      </c>
      <c r="H412" s="65" t="s">
        <v>158</v>
      </c>
      <c r="I412" s="521"/>
      <c r="J412" s="90">
        <v>200</v>
      </c>
      <c r="K412" s="241">
        <v>0</v>
      </c>
      <c r="L412" s="403">
        <v>10</v>
      </c>
      <c r="M412" s="396">
        <v>24</v>
      </c>
      <c r="N412" s="396">
        <v>2</v>
      </c>
      <c r="O412" s="396">
        <v>40</v>
      </c>
      <c r="P412" s="396">
        <v>20</v>
      </c>
      <c r="Q412" s="264"/>
      <c r="R412" s="264"/>
      <c r="S412" s="404">
        <v>57.692307692307693</v>
      </c>
      <c r="T412" s="404">
        <v>38.46153846153846</v>
      </c>
      <c r="U412" s="265">
        <v>0</v>
      </c>
      <c r="V412" s="265">
        <v>0</v>
      </c>
      <c r="W412" s="266">
        <v>25</v>
      </c>
      <c r="X412" s="405">
        <v>10</v>
      </c>
      <c r="Y412" s="406">
        <v>3</v>
      </c>
      <c r="Z412" s="272">
        <v>7</v>
      </c>
      <c r="AA412" s="272">
        <v>31.782692307692287</v>
      </c>
      <c r="AB412" s="272"/>
      <c r="AC412" s="267">
        <v>0</v>
      </c>
      <c r="AD412" s="267">
        <v>0</v>
      </c>
      <c r="AE412" s="266">
        <v>382.93653846153842</v>
      </c>
      <c r="AF412" s="407">
        <v>0</v>
      </c>
      <c r="AG412" s="408">
        <v>5.8181818181818183</v>
      </c>
      <c r="AH412" s="409">
        <v>0</v>
      </c>
      <c r="AI412" s="462">
        <v>176.61538461538458</v>
      </c>
      <c r="AJ412" s="410">
        <v>200.50297202797202</v>
      </c>
      <c r="AK412" s="268"/>
      <c r="AL412" s="290">
        <v>0</v>
      </c>
      <c r="AM412" s="463">
        <v>0</v>
      </c>
      <c r="AN412" s="463">
        <v>2</v>
      </c>
      <c r="AO412" s="463">
        <v>0</v>
      </c>
      <c r="AP412" s="36" t="s">
        <v>456</v>
      </c>
      <c r="AQ412" s="66">
        <v>200</v>
      </c>
      <c r="AR412" s="37">
        <v>2100</v>
      </c>
      <c r="AS412" s="315">
        <v>2</v>
      </c>
      <c r="AT412" s="315">
        <v>0</v>
      </c>
      <c r="AU412" s="315">
        <v>0</v>
      </c>
      <c r="AV412" s="315">
        <v>0</v>
      </c>
      <c r="AW412" s="315">
        <v>0</v>
      </c>
      <c r="AX412" s="315">
        <v>0</v>
      </c>
      <c r="AY412" s="316">
        <v>2</v>
      </c>
      <c r="AZ412" s="316">
        <v>0</v>
      </c>
      <c r="BA412" s="316">
        <v>1</v>
      </c>
      <c r="BB412" s="30" t="s">
        <v>1097</v>
      </c>
      <c r="BC412" s="30">
        <v>31.782692307692287</v>
      </c>
      <c r="BD412" s="327"/>
      <c r="BE412" t="s">
        <v>99</v>
      </c>
      <c r="BF412" s="48">
        <v>0</v>
      </c>
      <c r="BG412" s="48">
        <v>10</v>
      </c>
      <c r="BH412" s="511"/>
      <c r="BI412" s="48"/>
      <c r="BJ412" s="372"/>
      <c r="BK412" s="246"/>
      <c r="BL412" s="81">
        <f t="shared" si="186"/>
        <v>26</v>
      </c>
      <c r="BM412" s="30">
        <f t="shared" si="187"/>
        <v>26</v>
      </c>
      <c r="BN412" s="230"/>
      <c r="BO412" s="193">
        <f t="shared" si="188"/>
        <v>382.93653846153842</v>
      </c>
      <c r="BP412" s="193">
        <v>287.53581609510906</v>
      </c>
      <c r="BQ412" s="193"/>
      <c r="BR412" s="30"/>
      <c r="BS412" s="33">
        <f t="shared" si="189"/>
        <v>319.15384615384613</v>
      </c>
      <c r="BT412" s="226" t="e">
        <f t="shared" si="190"/>
        <v>#REF!</v>
      </c>
      <c r="BV412" s="365"/>
    </row>
    <row r="413" spans="1:95" s="62" customFormat="1" ht="80.25" customHeight="1">
      <c r="A413" s="513">
        <f t="shared" si="191"/>
        <v>22</v>
      </c>
      <c r="B413" s="65" t="s">
        <v>521</v>
      </c>
      <c r="C413" s="60" t="s">
        <v>71</v>
      </c>
      <c r="D413" s="378" t="s">
        <v>522</v>
      </c>
      <c r="E413" s="378" t="s">
        <v>585</v>
      </c>
      <c r="F413" s="382">
        <v>44608</v>
      </c>
      <c r="G413" s="378" t="s">
        <v>667</v>
      </c>
      <c r="H413" s="65" t="s">
        <v>158</v>
      </c>
      <c r="I413" s="521"/>
      <c r="J413" s="90">
        <v>200</v>
      </c>
      <c r="K413" s="241">
        <v>0</v>
      </c>
      <c r="L413" s="403">
        <v>10</v>
      </c>
      <c r="M413" s="396">
        <v>24</v>
      </c>
      <c r="N413" s="396">
        <v>2</v>
      </c>
      <c r="O413" s="396">
        <v>38</v>
      </c>
      <c r="P413" s="396">
        <v>22</v>
      </c>
      <c r="Q413" s="264"/>
      <c r="R413" s="264"/>
      <c r="S413" s="404">
        <v>54.807692307692307</v>
      </c>
      <c r="T413" s="404">
        <v>42.307692307692307</v>
      </c>
      <c r="U413" s="265">
        <v>0</v>
      </c>
      <c r="V413" s="265">
        <v>0</v>
      </c>
      <c r="W413" s="266">
        <v>26</v>
      </c>
      <c r="X413" s="405">
        <v>10</v>
      </c>
      <c r="Y413" s="406">
        <v>2</v>
      </c>
      <c r="Z413" s="272">
        <v>7</v>
      </c>
      <c r="AA413" s="272">
        <v>0</v>
      </c>
      <c r="AB413" s="272"/>
      <c r="AC413" s="267">
        <v>0</v>
      </c>
      <c r="AD413" s="267">
        <v>0</v>
      </c>
      <c r="AE413" s="266">
        <v>352.11538461538464</v>
      </c>
      <c r="AF413" s="407">
        <v>0</v>
      </c>
      <c r="AG413" s="408">
        <v>5.8181818181818183</v>
      </c>
      <c r="AH413" s="409">
        <v>0</v>
      </c>
      <c r="AI413" s="462">
        <v>173.23076923076923</v>
      </c>
      <c r="AJ413" s="410">
        <v>173.0664335664336</v>
      </c>
      <c r="AK413" s="268"/>
      <c r="AL413" s="290">
        <v>0</v>
      </c>
      <c r="AM413" s="463">
        <v>0</v>
      </c>
      <c r="AN413" s="463">
        <v>2</v>
      </c>
      <c r="AO413" s="463">
        <v>0</v>
      </c>
      <c r="AP413" s="36" t="s">
        <v>521</v>
      </c>
      <c r="AQ413" s="66">
        <v>173</v>
      </c>
      <c r="AR413" s="37">
        <v>300</v>
      </c>
      <c r="AS413" s="315">
        <v>1</v>
      </c>
      <c r="AT413" s="315">
        <v>1</v>
      </c>
      <c r="AU413" s="315">
        <v>1</v>
      </c>
      <c r="AV413" s="315">
        <v>0</v>
      </c>
      <c r="AW413" s="315">
        <v>0</v>
      </c>
      <c r="AX413" s="315">
        <v>3</v>
      </c>
      <c r="AY413" s="316">
        <v>0</v>
      </c>
      <c r="AZ413" s="316">
        <v>0</v>
      </c>
      <c r="BA413" s="316">
        <v>3</v>
      </c>
      <c r="BB413" s="30" t="s">
        <v>542</v>
      </c>
      <c r="BC413" s="30">
        <v>0</v>
      </c>
      <c r="BD413" s="327"/>
      <c r="BE413" t="s">
        <v>99</v>
      </c>
      <c r="BF413" s="48">
        <v>0</v>
      </c>
      <c r="BG413" s="48">
        <v>10</v>
      </c>
      <c r="BH413" s="511"/>
      <c r="BI413" s="48"/>
      <c r="BJ413" s="372"/>
      <c r="BK413" s="9"/>
      <c r="BL413" s="81">
        <f t="shared" si="186"/>
        <v>26</v>
      </c>
      <c r="BM413" s="30">
        <f t="shared" si="187"/>
        <v>26</v>
      </c>
      <c r="BN413" s="230"/>
      <c r="BO413" s="193">
        <f t="shared" si="188"/>
        <v>352.11538461538464</v>
      </c>
      <c r="BP413" s="193">
        <v>291.07458528226715</v>
      </c>
      <c r="BQ413" s="193"/>
      <c r="BR413" s="30"/>
      <c r="BS413" s="33">
        <f t="shared" si="189"/>
        <v>319.11538461538464</v>
      </c>
      <c r="BT413" s="226" t="e">
        <f t="shared" si="190"/>
        <v>#REF!</v>
      </c>
      <c r="BV413" s="365"/>
    </row>
    <row r="414" spans="1:95" s="62" customFormat="1" ht="80.25" customHeight="1">
      <c r="A414" s="513">
        <f t="shared" si="191"/>
        <v>23</v>
      </c>
      <c r="B414" s="65" t="s">
        <v>543</v>
      </c>
      <c r="C414" s="60" t="s">
        <v>71</v>
      </c>
      <c r="D414" s="378" t="s">
        <v>544</v>
      </c>
      <c r="E414" s="378" t="s">
        <v>585</v>
      </c>
      <c r="F414" s="382">
        <v>44638</v>
      </c>
      <c r="G414" s="378" t="s">
        <v>667</v>
      </c>
      <c r="H414" s="65" t="s">
        <v>158</v>
      </c>
      <c r="I414" s="521"/>
      <c r="J414" s="90">
        <v>200</v>
      </c>
      <c r="K414" s="241">
        <v>0</v>
      </c>
      <c r="L414" s="403">
        <v>5</v>
      </c>
      <c r="M414" s="396">
        <v>24</v>
      </c>
      <c r="N414" s="396">
        <v>2</v>
      </c>
      <c r="O414" s="396">
        <v>36</v>
      </c>
      <c r="P414" s="396">
        <v>14</v>
      </c>
      <c r="Q414" s="264"/>
      <c r="R414" s="264"/>
      <c r="S414" s="404">
        <v>51.92307692307692</v>
      </c>
      <c r="T414" s="404">
        <v>26.923076923076923</v>
      </c>
      <c r="U414" s="265">
        <v>0</v>
      </c>
      <c r="V414" s="265">
        <v>0</v>
      </c>
      <c r="W414" s="266">
        <v>19.5</v>
      </c>
      <c r="X414" s="405">
        <v>10</v>
      </c>
      <c r="Y414" s="406">
        <v>2</v>
      </c>
      <c r="Z414" s="272">
        <v>7</v>
      </c>
      <c r="AA414" s="272">
        <v>30.105732226624752</v>
      </c>
      <c r="AB414" s="272"/>
      <c r="AC414" s="267">
        <v>0</v>
      </c>
      <c r="AD414" s="267">
        <v>0</v>
      </c>
      <c r="AE414" s="266">
        <v>352.45188607277856</v>
      </c>
      <c r="AF414" s="407">
        <v>0</v>
      </c>
      <c r="AG414" s="408">
        <v>5.8181818181818183</v>
      </c>
      <c r="AH414" s="409">
        <v>0</v>
      </c>
      <c r="AI414" s="462">
        <v>162.53846153846155</v>
      </c>
      <c r="AJ414" s="410">
        <v>184.0952427161352</v>
      </c>
      <c r="AK414" s="268"/>
      <c r="AL414" s="290">
        <v>0</v>
      </c>
      <c r="AM414" s="463">
        <v>0</v>
      </c>
      <c r="AN414" s="463">
        <v>2</v>
      </c>
      <c r="AO414" s="463">
        <v>0</v>
      </c>
      <c r="AP414" s="36" t="s">
        <v>543</v>
      </c>
      <c r="AQ414" s="66">
        <v>184</v>
      </c>
      <c r="AR414" s="37">
        <v>400</v>
      </c>
      <c r="AS414" s="315">
        <v>1</v>
      </c>
      <c r="AT414" s="315">
        <v>1</v>
      </c>
      <c r="AU414" s="315">
        <v>1</v>
      </c>
      <c r="AV414" s="315">
        <v>1</v>
      </c>
      <c r="AW414" s="315">
        <v>0</v>
      </c>
      <c r="AX414" s="315">
        <v>4</v>
      </c>
      <c r="AY414" s="316">
        <v>0</v>
      </c>
      <c r="AZ414" s="316">
        <v>0</v>
      </c>
      <c r="BA414" s="316">
        <v>4</v>
      </c>
      <c r="BB414" s="30" t="s">
        <v>1098</v>
      </c>
      <c r="BC414" s="30">
        <v>30.105732226624752</v>
      </c>
      <c r="BD414" s="327"/>
      <c r="BE414" t="s">
        <v>99</v>
      </c>
      <c r="BF414" s="48">
        <v>0</v>
      </c>
      <c r="BG414" s="48">
        <v>5</v>
      </c>
      <c r="BH414" s="511"/>
      <c r="BI414" s="48"/>
      <c r="BJ414" s="372"/>
      <c r="BK414" s="9"/>
      <c r="BL414" s="81">
        <f t="shared" si="186"/>
        <v>26</v>
      </c>
      <c r="BM414" s="30">
        <f t="shared" si="187"/>
        <v>26</v>
      </c>
      <c r="BN414" s="230"/>
      <c r="BO414" s="193">
        <f t="shared" si="188"/>
        <v>352.45188607277856</v>
      </c>
      <c r="BP414" s="193">
        <v>274.89824972656442</v>
      </c>
      <c r="BQ414" s="193"/>
      <c r="BR414" s="30"/>
      <c r="BS414" s="33">
        <f t="shared" si="189"/>
        <v>295.84615384615381</v>
      </c>
      <c r="BT414" s="226" t="e">
        <f t="shared" si="190"/>
        <v>#REF!</v>
      </c>
      <c r="BV414" s="365"/>
    </row>
    <row r="415" spans="1:95" s="62" customFormat="1" ht="80.25" customHeight="1">
      <c r="A415" s="513">
        <f t="shared" si="191"/>
        <v>24</v>
      </c>
      <c r="B415" s="65" t="s">
        <v>589</v>
      </c>
      <c r="C415" s="60" t="s">
        <v>71</v>
      </c>
      <c r="D415" s="378" t="s">
        <v>312</v>
      </c>
      <c r="E415" s="378" t="s">
        <v>585</v>
      </c>
      <c r="F415" s="382">
        <v>44685</v>
      </c>
      <c r="G415" s="378" t="s">
        <v>667</v>
      </c>
      <c r="H415" s="65" t="s">
        <v>158</v>
      </c>
      <c r="I415" s="521"/>
      <c r="J415" s="90">
        <v>200</v>
      </c>
      <c r="K415" s="241">
        <v>0</v>
      </c>
      <c r="L415" s="403">
        <v>59.60381511371974</v>
      </c>
      <c r="M415" s="396">
        <v>24</v>
      </c>
      <c r="N415" s="396">
        <v>2</v>
      </c>
      <c r="O415" s="396">
        <v>38</v>
      </c>
      <c r="P415" s="396">
        <v>22</v>
      </c>
      <c r="Q415" s="264"/>
      <c r="R415" s="264"/>
      <c r="S415" s="404">
        <v>54.807692307692307</v>
      </c>
      <c r="T415" s="404">
        <v>42.307692307692307</v>
      </c>
      <c r="U415" s="265">
        <v>0</v>
      </c>
      <c r="V415" s="265">
        <v>0</v>
      </c>
      <c r="W415" s="266">
        <v>26</v>
      </c>
      <c r="X415" s="405">
        <v>10</v>
      </c>
      <c r="Y415" s="406">
        <v>2</v>
      </c>
      <c r="Z415" s="272">
        <v>7</v>
      </c>
      <c r="AA415" s="272">
        <v>36.42799220627532</v>
      </c>
      <c r="AB415" s="272"/>
      <c r="AC415" s="267">
        <v>0</v>
      </c>
      <c r="AD415" s="267">
        <v>0</v>
      </c>
      <c r="AE415" s="266">
        <v>438.14719193537968</v>
      </c>
      <c r="AF415" s="407">
        <v>0</v>
      </c>
      <c r="AG415" s="408">
        <v>5.8181818181818183</v>
      </c>
      <c r="AH415" s="409">
        <v>0</v>
      </c>
      <c r="AI415" s="462">
        <v>176.61538461538458</v>
      </c>
      <c r="AJ415" s="410">
        <v>255.71362550181328</v>
      </c>
      <c r="AK415" s="268"/>
      <c r="AL415" s="290">
        <v>0</v>
      </c>
      <c r="AM415" s="463">
        <v>0</v>
      </c>
      <c r="AN415" s="463">
        <v>2</v>
      </c>
      <c r="AO415" s="463">
        <v>0</v>
      </c>
      <c r="AP415" s="369" t="s">
        <v>589</v>
      </c>
      <c r="AQ415" s="248">
        <v>255</v>
      </c>
      <c r="AR415" s="370">
        <v>2900</v>
      </c>
      <c r="AS415" s="317">
        <v>2</v>
      </c>
      <c r="AT415" s="317">
        <v>1</v>
      </c>
      <c r="AU415" s="317">
        <v>0</v>
      </c>
      <c r="AV415" s="317">
        <v>0</v>
      </c>
      <c r="AW415" s="317">
        <v>1</v>
      </c>
      <c r="AX415" s="317">
        <v>0</v>
      </c>
      <c r="AY415" s="317">
        <v>2</v>
      </c>
      <c r="AZ415" s="317">
        <v>1</v>
      </c>
      <c r="BA415" s="317">
        <v>4</v>
      </c>
      <c r="BB415" s="46" t="s">
        <v>1099</v>
      </c>
      <c r="BC415" s="30">
        <v>36.42799220627532</v>
      </c>
      <c r="BD415" s="327"/>
      <c r="BE415" t="s">
        <v>99</v>
      </c>
      <c r="BF415" s="48">
        <v>0</v>
      </c>
      <c r="BG415" s="48">
        <v>59.60381511371974</v>
      </c>
      <c r="BH415" s="511"/>
      <c r="BI415" s="48"/>
      <c r="BJ415" s="372"/>
      <c r="BK415" s="63"/>
      <c r="BL415" s="81">
        <f t="shared" si="186"/>
        <v>26</v>
      </c>
      <c r="BM415" s="46">
        <f t="shared" si="187"/>
        <v>26</v>
      </c>
      <c r="BN415" s="252"/>
      <c r="BO415" s="193">
        <f t="shared" si="188"/>
        <v>438.14719193537968</v>
      </c>
      <c r="BP415" s="193">
        <v>284.45920086581566</v>
      </c>
      <c r="BQ415" s="193"/>
      <c r="BR415" s="30"/>
      <c r="BS415" s="33">
        <f t="shared" si="189"/>
        <v>368.71919972910439</v>
      </c>
      <c r="BT415" s="226" t="e">
        <f t="shared" si="190"/>
        <v>#REF!</v>
      </c>
      <c r="BV415" s="367"/>
    </row>
    <row r="416" spans="1:95" s="62" customFormat="1" ht="80.25" customHeight="1">
      <c r="A416" s="513">
        <f t="shared" si="191"/>
        <v>25</v>
      </c>
      <c r="B416" s="65" t="s">
        <v>591</v>
      </c>
      <c r="C416" s="60" t="s">
        <v>71</v>
      </c>
      <c r="D416" s="378" t="s">
        <v>623</v>
      </c>
      <c r="E416" s="378" t="s">
        <v>585</v>
      </c>
      <c r="F416" s="382">
        <v>44691</v>
      </c>
      <c r="G416" s="378" t="s">
        <v>667</v>
      </c>
      <c r="H416" s="65" t="s">
        <v>158</v>
      </c>
      <c r="I416" s="521"/>
      <c r="J416" s="90">
        <v>200</v>
      </c>
      <c r="K416" s="241">
        <v>0</v>
      </c>
      <c r="L416" s="403">
        <v>49.593425605536332</v>
      </c>
      <c r="M416" s="396">
        <v>24</v>
      </c>
      <c r="N416" s="396">
        <v>2</v>
      </c>
      <c r="O416" s="396">
        <v>40</v>
      </c>
      <c r="P416" s="396">
        <v>22</v>
      </c>
      <c r="Q416" s="264"/>
      <c r="R416" s="264"/>
      <c r="S416" s="404">
        <v>57.692307692307693</v>
      </c>
      <c r="T416" s="404">
        <v>42.307692307692307</v>
      </c>
      <c r="U416" s="265">
        <v>0</v>
      </c>
      <c r="V416" s="265">
        <v>0</v>
      </c>
      <c r="W416" s="266">
        <v>26.5</v>
      </c>
      <c r="X416" s="405">
        <v>10</v>
      </c>
      <c r="Y416" s="406">
        <v>2</v>
      </c>
      <c r="Z416" s="272">
        <v>7</v>
      </c>
      <c r="AA416" s="272">
        <v>35.026997614656693</v>
      </c>
      <c r="AB416" s="272"/>
      <c r="AC416" s="267">
        <v>0</v>
      </c>
      <c r="AD416" s="267">
        <v>0</v>
      </c>
      <c r="AE416" s="266">
        <v>430.120423220193</v>
      </c>
      <c r="AF416" s="407">
        <v>0</v>
      </c>
      <c r="AG416" s="408">
        <v>5.8181818181818183</v>
      </c>
      <c r="AH416" s="409">
        <v>0</v>
      </c>
      <c r="AI416" s="462">
        <v>176.61538461538458</v>
      </c>
      <c r="AJ416" s="410">
        <v>247.68685678662661</v>
      </c>
      <c r="AK416" s="268"/>
      <c r="AL416" s="290">
        <v>0</v>
      </c>
      <c r="AM416" s="463">
        <v>0</v>
      </c>
      <c r="AN416" s="463">
        <v>2</v>
      </c>
      <c r="AO416" s="463">
        <v>0</v>
      </c>
      <c r="AP416" s="369" t="s">
        <v>591</v>
      </c>
      <c r="AQ416" s="248">
        <v>247</v>
      </c>
      <c r="AR416" s="370">
        <v>2800</v>
      </c>
      <c r="AS416" s="317">
        <v>2</v>
      </c>
      <c r="AT416" s="317">
        <v>0</v>
      </c>
      <c r="AU416" s="317">
        <v>2</v>
      </c>
      <c r="AV416" s="317">
        <v>0</v>
      </c>
      <c r="AW416" s="317">
        <v>1</v>
      </c>
      <c r="AX416" s="317">
        <v>2</v>
      </c>
      <c r="AY416" s="317">
        <v>2</v>
      </c>
      <c r="AZ416" s="317">
        <v>1</v>
      </c>
      <c r="BA416" s="317">
        <v>3</v>
      </c>
      <c r="BB416" s="46" t="s">
        <v>1100</v>
      </c>
      <c r="BC416" s="30">
        <v>35.026997614656693</v>
      </c>
      <c r="BD416" s="327"/>
      <c r="BE416" t="s">
        <v>99</v>
      </c>
      <c r="BF416" s="48">
        <v>0</v>
      </c>
      <c r="BG416" s="48">
        <v>49.593425605536332</v>
      </c>
      <c r="BH416" s="511"/>
      <c r="BI416" s="48"/>
      <c r="BJ416" s="372"/>
      <c r="BK416" s="63"/>
      <c r="BL416" s="81">
        <f t="shared" si="186"/>
        <v>26</v>
      </c>
      <c r="BM416" s="46">
        <f t="shared" si="187"/>
        <v>26</v>
      </c>
      <c r="BN416" s="252"/>
      <c r="BO416" s="193">
        <f t="shared" si="188"/>
        <v>430.120423220193</v>
      </c>
      <c r="BP416" s="193">
        <v>292.69191298613595</v>
      </c>
      <c r="BQ416" s="193"/>
      <c r="BR416" s="30"/>
      <c r="BS416" s="33">
        <f t="shared" si="189"/>
        <v>361.59342560553631</v>
      </c>
      <c r="BT416" s="226" t="e">
        <f t="shared" si="190"/>
        <v>#REF!</v>
      </c>
      <c r="BV416" s="367"/>
    </row>
    <row r="417" spans="1:74" s="62" customFormat="1" ht="80.25" customHeight="1">
      <c r="A417" s="513">
        <f t="shared" si="191"/>
        <v>26</v>
      </c>
      <c r="B417" s="65" t="s">
        <v>505</v>
      </c>
      <c r="C417" s="60" t="s">
        <v>71</v>
      </c>
      <c r="D417" s="378" t="s">
        <v>506</v>
      </c>
      <c r="E417" s="378" t="s">
        <v>585</v>
      </c>
      <c r="F417" s="382">
        <v>44581</v>
      </c>
      <c r="G417" s="378" t="s">
        <v>667</v>
      </c>
      <c r="H417" s="65" t="s">
        <v>158</v>
      </c>
      <c r="I417" s="521"/>
      <c r="J417" s="90">
        <v>200</v>
      </c>
      <c r="K417" s="241">
        <v>0</v>
      </c>
      <c r="L417" s="403">
        <v>14.482643739062024</v>
      </c>
      <c r="M417" s="396">
        <v>23</v>
      </c>
      <c r="N417" s="396">
        <v>3</v>
      </c>
      <c r="O417" s="396">
        <v>36</v>
      </c>
      <c r="P417" s="396">
        <v>6</v>
      </c>
      <c r="Q417" s="264"/>
      <c r="R417" s="264"/>
      <c r="S417" s="404">
        <v>51.92307692307692</v>
      </c>
      <c r="T417" s="404">
        <v>11.538461538461538</v>
      </c>
      <c r="U417" s="265">
        <v>0</v>
      </c>
      <c r="V417" s="265">
        <v>0</v>
      </c>
      <c r="W417" s="266">
        <v>13.5</v>
      </c>
      <c r="X417" s="405">
        <v>8</v>
      </c>
      <c r="Y417" s="406">
        <v>2</v>
      </c>
      <c r="Z417" s="272">
        <v>7</v>
      </c>
      <c r="AA417" s="272">
        <v>29.033747571568483</v>
      </c>
      <c r="AB417" s="272"/>
      <c r="AC417" s="267">
        <v>0</v>
      </c>
      <c r="AD417" s="267">
        <v>0</v>
      </c>
      <c r="AE417" s="266">
        <v>337.47792977216898</v>
      </c>
      <c r="AF417" s="407">
        <v>7.6923076923076925</v>
      </c>
      <c r="AG417" s="408">
        <v>5.6050374901658566</v>
      </c>
      <c r="AH417" s="409">
        <v>0</v>
      </c>
      <c r="AI417" s="462">
        <v>149.88461538461539</v>
      </c>
      <c r="AJ417" s="410">
        <v>174.29596920508004</v>
      </c>
      <c r="AK417" s="268"/>
      <c r="AL417" s="290">
        <v>0</v>
      </c>
      <c r="AM417" s="463">
        <v>0</v>
      </c>
      <c r="AN417" s="463">
        <v>2</v>
      </c>
      <c r="AO417" s="463">
        <v>1</v>
      </c>
      <c r="AP417" s="36" t="s">
        <v>505</v>
      </c>
      <c r="AQ417" s="66">
        <v>174</v>
      </c>
      <c r="AR417" s="37">
        <v>1200</v>
      </c>
      <c r="AS417" s="315">
        <v>1</v>
      </c>
      <c r="AT417" s="315">
        <v>1</v>
      </c>
      <c r="AU417" s="315">
        <v>1</v>
      </c>
      <c r="AV417" s="315">
        <v>0</v>
      </c>
      <c r="AW417" s="315">
        <v>0</v>
      </c>
      <c r="AX417" s="315">
        <v>4</v>
      </c>
      <c r="AY417" s="316">
        <v>1</v>
      </c>
      <c r="AZ417" s="316">
        <v>0</v>
      </c>
      <c r="BA417" s="316">
        <v>2</v>
      </c>
      <c r="BB417" s="30" t="s">
        <v>1101</v>
      </c>
      <c r="BC417" s="30">
        <v>29.033747571568483</v>
      </c>
      <c r="BD417" s="327"/>
      <c r="BE417" t="s">
        <v>99</v>
      </c>
      <c r="BF417" s="48">
        <v>0</v>
      </c>
      <c r="BG417" s="48">
        <v>14.482643739062024</v>
      </c>
      <c r="BH417" s="511"/>
      <c r="BI417" s="48"/>
      <c r="BJ417" s="372"/>
      <c r="BK417" s="63"/>
      <c r="BL417" s="81">
        <f t="shared" si="186"/>
        <v>25</v>
      </c>
      <c r="BM417" s="30">
        <f>BL417+AO417</f>
        <v>26</v>
      </c>
      <c r="BN417" s="230"/>
      <c r="BO417" s="193">
        <f t="shared" si="188"/>
        <v>329.78562207986124</v>
      </c>
      <c r="BP417" s="193">
        <v>267.57912465748603</v>
      </c>
      <c r="BQ417" s="193"/>
      <c r="BR417" s="30"/>
      <c r="BS417" s="33">
        <f t="shared" si="189"/>
        <v>280.25187450829276</v>
      </c>
      <c r="BT417" s="226" t="e">
        <f t="shared" si="190"/>
        <v>#REF!</v>
      </c>
      <c r="BV417" s="365"/>
    </row>
    <row r="418" spans="1:74" s="62" customFormat="1" ht="80.25" customHeight="1">
      <c r="A418" s="513">
        <f t="shared" si="191"/>
        <v>27</v>
      </c>
      <c r="B418" s="65" t="s">
        <v>606</v>
      </c>
      <c r="C418" s="60" t="s">
        <v>71</v>
      </c>
      <c r="D418" s="378" t="s">
        <v>264</v>
      </c>
      <c r="E418" s="378" t="s">
        <v>585</v>
      </c>
      <c r="F418" s="382">
        <v>44706</v>
      </c>
      <c r="G418" s="378" t="s">
        <v>667</v>
      </c>
      <c r="H418" s="65" t="s">
        <v>158</v>
      </c>
      <c r="I418" s="521"/>
      <c r="J418" s="90">
        <v>200</v>
      </c>
      <c r="K418" s="241">
        <v>0</v>
      </c>
      <c r="L418" s="403">
        <v>29.491893008365174</v>
      </c>
      <c r="M418" s="396">
        <v>24</v>
      </c>
      <c r="N418" s="396">
        <v>2</v>
      </c>
      <c r="O418" s="396">
        <v>36</v>
      </c>
      <c r="P418" s="396">
        <v>0</v>
      </c>
      <c r="Q418" s="264"/>
      <c r="R418" s="264"/>
      <c r="S418" s="404">
        <v>51.92307692307692</v>
      </c>
      <c r="T418" s="404">
        <v>0</v>
      </c>
      <c r="U418" s="265">
        <v>0</v>
      </c>
      <c r="V418" s="265">
        <v>0</v>
      </c>
      <c r="W418" s="266">
        <v>9</v>
      </c>
      <c r="X418" s="405">
        <v>10</v>
      </c>
      <c r="Y418" s="406">
        <v>2</v>
      </c>
      <c r="Z418" s="272">
        <v>7</v>
      </c>
      <c r="AA418" s="272">
        <v>30.2022783872942</v>
      </c>
      <c r="AB418" s="272"/>
      <c r="AC418" s="267">
        <v>0</v>
      </c>
      <c r="AD418" s="267">
        <v>0</v>
      </c>
      <c r="AE418" s="266">
        <v>339.6172483187363</v>
      </c>
      <c r="AF418" s="407">
        <v>0</v>
      </c>
      <c r="AG418" s="408">
        <v>5.8181818181818183</v>
      </c>
      <c r="AH418" s="409">
        <v>0</v>
      </c>
      <c r="AI418" s="462">
        <v>130.46153846153845</v>
      </c>
      <c r="AJ418" s="410">
        <v>203.33752803901604</v>
      </c>
      <c r="AK418" s="268"/>
      <c r="AL418" s="290">
        <v>0</v>
      </c>
      <c r="AM418" s="463">
        <v>0</v>
      </c>
      <c r="AN418" s="463">
        <v>2</v>
      </c>
      <c r="AO418" s="463">
        <v>0</v>
      </c>
      <c r="AP418" s="369" t="s">
        <v>606</v>
      </c>
      <c r="AQ418" s="248">
        <v>203</v>
      </c>
      <c r="AR418" s="370">
        <v>1400</v>
      </c>
      <c r="AS418" s="317">
        <v>2</v>
      </c>
      <c r="AT418" s="317">
        <v>0</v>
      </c>
      <c r="AU418" s="317">
        <v>0</v>
      </c>
      <c r="AV418" s="317">
        <v>0</v>
      </c>
      <c r="AW418" s="317">
        <v>0</v>
      </c>
      <c r="AX418" s="317">
        <v>3</v>
      </c>
      <c r="AY418" s="317">
        <v>1</v>
      </c>
      <c r="AZ418" s="317">
        <v>0</v>
      </c>
      <c r="BA418" s="317">
        <v>4</v>
      </c>
      <c r="BB418" s="46" t="s">
        <v>1102</v>
      </c>
      <c r="BC418" s="30">
        <v>30.2022783872942</v>
      </c>
      <c r="BD418" s="327"/>
      <c r="BE418" t="s">
        <v>99</v>
      </c>
      <c r="BF418" s="48">
        <v>0</v>
      </c>
      <c r="BG418" s="48">
        <v>29.491893008365174</v>
      </c>
      <c r="BH418" s="511"/>
      <c r="BI418" s="48"/>
      <c r="BJ418" s="372"/>
      <c r="BK418" s="63"/>
      <c r="BL418" s="81">
        <f t="shared" ref="BL418:BL420" si="192">M418+AL418+AM418+AN418</f>
        <v>26</v>
      </c>
      <c r="BM418" s="46">
        <f t="shared" ref="BM418:BM420" si="193">BL418+AO418</f>
        <v>26</v>
      </c>
      <c r="BN418" s="252"/>
      <c r="BO418" s="193">
        <f t="shared" si="188"/>
        <v>339.6172483187363</v>
      </c>
      <c r="BP418" s="193">
        <v>251.94146812255198</v>
      </c>
      <c r="BQ418" s="193"/>
      <c r="BR418" s="30"/>
      <c r="BS418" s="33">
        <f t="shared" si="189"/>
        <v>293.4149699314421</v>
      </c>
      <c r="BT418" s="226" t="e">
        <f t="shared" ref="BT418:BT420" si="194">INT(YEARFRAC(F418,$BU$11))</f>
        <v>#REF!</v>
      </c>
      <c r="BV418" s="367"/>
    </row>
    <row r="419" spans="1:74" s="62" customFormat="1" ht="80.25" customHeight="1">
      <c r="A419" s="513">
        <f t="shared" si="191"/>
        <v>28</v>
      </c>
      <c r="B419" s="224" t="s">
        <v>712</v>
      </c>
      <c r="C419" s="271" t="s">
        <v>71</v>
      </c>
      <c r="D419" s="379" t="s">
        <v>267</v>
      </c>
      <c r="E419" s="379" t="s">
        <v>585</v>
      </c>
      <c r="F419" s="383">
        <v>44879</v>
      </c>
      <c r="G419" s="379" t="s">
        <v>667</v>
      </c>
      <c r="H419" s="224" t="s">
        <v>158</v>
      </c>
      <c r="I419" s="521"/>
      <c r="J419" s="90">
        <v>200</v>
      </c>
      <c r="K419" s="241">
        <v>13</v>
      </c>
      <c r="L419" s="403">
        <v>0</v>
      </c>
      <c r="M419" s="396">
        <v>24</v>
      </c>
      <c r="N419" s="396">
        <v>2</v>
      </c>
      <c r="O419" s="396">
        <v>36</v>
      </c>
      <c r="P419" s="396">
        <v>0</v>
      </c>
      <c r="Q419" s="264"/>
      <c r="R419" s="264"/>
      <c r="S419" s="404">
        <v>51.92307692307692</v>
      </c>
      <c r="T419" s="404">
        <v>0</v>
      </c>
      <c r="U419" s="265">
        <v>0</v>
      </c>
      <c r="V419" s="265">
        <v>0</v>
      </c>
      <c r="W419" s="266">
        <v>9</v>
      </c>
      <c r="X419" s="405">
        <v>10</v>
      </c>
      <c r="Y419" s="406">
        <v>2</v>
      </c>
      <c r="Z419" s="272">
        <v>7</v>
      </c>
      <c r="AA419" s="272">
        <v>28.538461538461519</v>
      </c>
      <c r="AB419" s="272"/>
      <c r="AC419" s="267">
        <v>0</v>
      </c>
      <c r="AD419" s="267">
        <v>0</v>
      </c>
      <c r="AE419" s="266">
        <v>321.46153846153845</v>
      </c>
      <c r="AF419" s="407">
        <v>0</v>
      </c>
      <c r="AG419" s="408">
        <v>5.5384615384615383</v>
      </c>
      <c r="AH419" s="409">
        <v>0</v>
      </c>
      <c r="AI419" s="462">
        <v>136.96153846153845</v>
      </c>
      <c r="AJ419" s="410">
        <v>178.96153846153845</v>
      </c>
      <c r="AK419" s="268"/>
      <c r="AL419" s="290">
        <v>0</v>
      </c>
      <c r="AM419" s="463">
        <v>0</v>
      </c>
      <c r="AN419" s="463">
        <v>2</v>
      </c>
      <c r="AO419" s="463">
        <v>0</v>
      </c>
      <c r="AP419" s="369" t="s">
        <v>712</v>
      </c>
      <c r="AQ419" s="248">
        <v>178</v>
      </c>
      <c r="AR419" s="370">
        <v>4000</v>
      </c>
      <c r="AS419" s="317">
        <v>1</v>
      </c>
      <c r="AT419" s="317">
        <v>1</v>
      </c>
      <c r="AU419" s="317">
        <v>1</v>
      </c>
      <c r="AV419" s="317">
        <v>0</v>
      </c>
      <c r="AW419" s="317">
        <v>1</v>
      </c>
      <c r="AX419" s="317">
        <v>3</v>
      </c>
      <c r="AY419" s="317">
        <v>4</v>
      </c>
      <c r="AZ419" s="317">
        <v>0</v>
      </c>
      <c r="BA419" s="317">
        <v>0</v>
      </c>
      <c r="BB419" s="46" t="s">
        <v>1103</v>
      </c>
      <c r="BC419" s="30">
        <v>28.538461538461519</v>
      </c>
      <c r="BD419" s="327">
        <v>13</v>
      </c>
      <c r="BE419" t="s">
        <v>140</v>
      </c>
      <c r="BF419" s="48">
        <v>0</v>
      </c>
      <c r="BG419" s="48">
        <v>0</v>
      </c>
      <c r="BH419" s="511"/>
      <c r="BI419" s="48"/>
      <c r="BJ419" s="372"/>
      <c r="BK419" s="63"/>
      <c r="BL419" s="81">
        <f t="shared" si="192"/>
        <v>26</v>
      </c>
      <c r="BM419" s="46">
        <f t="shared" si="193"/>
        <v>26</v>
      </c>
      <c r="BN419" s="252"/>
      <c r="BO419" s="193">
        <f t="shared" si="188"/>
        <v>321.46153846153845</v>
      </c>
      <c r="BP419" s="193">
        <v>269.38776115859451</v>
      </c>
      <c r="BQ419" s="193"/>
      <c r="BR419" s="30"/>
      <c r="BS419" s="33">
        <f t="shared" si="189"/>
        <v>276.92307692307691</v>
      </c>
      <c r="BT419" s="226" t="e">
        <f t="shared" si="194"/>
        <v>#REF!</v>
      </c>
      <c r="BV419" s="367"/>
    </row>
    <row r="420" spans="1:74" s="62" customFormat="1" ht="80.25" customHeight="1">
      <c r="A420" s="513">
        <f t="shared" si="191"/>
        <v>29</v>
      </c>
      <c r="B420" s="224" t="s">
        <v>715</v>
      </c>
      <c r="C420" s="271" t="s">
        <v>71</v>
      </c>
      <c r="D420" s="379" t="s">
        <v>265</v>
      </c>
      <c r="E420" s="379" t="s">
        <v>585</v>
      </c>
      <c r="F420" s="383">
        <v>44893</v>
      </c>
      <c r="G420" s="379" t="s">
        <v>667</v>
      </c>
      <c r="H420" s="224" t="s">
        <v>158</v>
      </c>
      <c r="I420" s="521"/>
      <c r="J420" s="90">
        <v>200</v>
      </c>
      <c r="K420" s="241">
        <v>0</v>
      </c>
      <c r="L420" s="403">
        <v>0</v>
      </c>
      <c r="M420" s="396">
        <v>23</v>
      </c>
      <c r="N420" s="396">
        <v>3</v>
      </c>
      <c r="O420" s="396">
        <v>38</v>
      </c>
      <c r="P420" s="396">
        <v>20</v>
      </c>
      <c r="Q420" s="264"/>
      <c r="R420" s="264"/>
      <c r="S420" s="404">
        <v>54.807692307692307</v>
      </c>
      <c r="T420" s="404">
        <v>38.46153846153846</v>
      </c>
      <c r="U420" s="265">
        <v>0</v>
      </c>
      <c r="V420" s="265">
        <v>0</v>
      </c>
      <c r="W420" s="266">
        <v>24.5</v>
      </c>
      <c r="X420" s="405">
        <v>8</v>
      </c>
      <c r="Y420" s="406">
        <v>2</v>
      </c>
      <c r="Z420" s="272">
        <v>7</v>
      </c>
      <c r="AA420" s="272">
        <v>30.986538461538487</v>
      </c>
      <c r="AB420" s="272"/>
      <c r="AC420" s="267">
        <v>0</v>
      </c>
      <c r="AD420" s="267">
        <v>0</v>
      </c>
      <c r="AE420" s="266">
        <v>365.75576923076926</v>
      </c>
      <c r="AF420" s="407">
        <v>7.6923076923076925</v>
      </c>
      <c r="AG420" s="408">
        <v>5.8181818181818183</v>
      </c>
      <c r="AH420" s="409">
        <v>0</v>
      </c>
      <c r="AI420" s="462">
        <v>167.88461538461536</v>
      </c>
      <c r="AJ420" s="410">
        <v>184.36066433566441</v>
      </c>
      <c r="AK420" s="268"/>
      <c r="AL420" s="290">
        <v>0</v>
      </c>
      <c r="AM420" s="463">
        <v>0</v>
      </c>
      <c r="AN420" s="463">
        <v>2</v>
      </c>
      <c r="AO420" s="463">
        <v>1</v>
      </c>
      <c r="AP420" s="369" t="s">
        <v>715</v>
      </c>
      <c r="AQ420" s="248">
        <v>184</v>
      </c>
      <c r="AR420" s="370">
        <v>1500</v>
      </c>
      <c r="AS420" s="317">
        <v>1</v>
      </c>
      <c r="AT420" s="317">
        <v>1</v>
      </c>
      <c r="AU420" s="317">
        <v>1</v>
      </c>
      <c r="AV420" s="317">
        <v>1</v>
      </c>
      <c r="AW420" s="317">
        <v>0</v>
      </c>
      <c r="AX420" s="317">
        <v>4</v>
      </c>
      <c r="AY420" s="317">
        <v>1</v>
      </c>
      <c r="AZ420" s="317">
        <v>1</v>
      </c>
      <c r="BA420" s="317">
        <v>0</v>
      </c>
      <c r="BB420" s="46" t="s">
        <v>1104</v>
      </c>
      <c r="BC420" s="30">
        <v>30.986538461538487</v>
      </c>
      <c r="BD420" s="327"/>
      <c r="BE420" t="s">
        <v>99</v>
      </c>
      <c r="BF420" s="48">
        <v>0</v>
      </c>
      <c r="BG420" s="48">
        <v>0</v>
      </c>
      <c r="BH420" s="511"/>
      <c r="BI420" s="48"/>
      <c r="BJ420" s="372"/>
      <c r="BK420" s="63"/>
      <c r="BL420" s="81">
        <f t="shared" si="192"/>
        <v>25</v>
      </c>
      <c r="BM420" s="46">
        <f t="shared" si="193"/>
        <v>26</v>
      </c>
      <c r="BN420" s="252"/>
      <c r="BO420" s="193">
        <f t="shared" ref="BO420" si="195">AJ420+AI420+AG420+AH420</f>
        <v>358.06346153846158</v>
      </c>
      <c r="BP420" s="193">
        <v>273.75290077118626</v>
      </c>
      <c r="BQ420" s="193"/>
      <c r="BR420" s="30"/>
      <c r="BS420" s="33">
        <f t="shared" si="189"/>
        <v>295.57692307692309</v>
      </c>
      <c r="BT420" s="226" t="e">
        <f t="shared" si="194"/>
        <v>#REF!</v>
      </c>
      <c r="BV420" s="367"/>
    </row>
    <row r="421" spans="1:74" s="62" customFormat="1" ht="80.25" customHeight="1">
      <c r="A421" s="513">
        <f t="shared" si="191"/>
        <v>30</v>
      </c>
      <c r="B421" s="491" t="s">
        <v>758</v>
      </c>
      <c r="C421" s="494" t="s">
        <v>71</v>
      </c>
      <c r="D421" s="492" t="s">
        <v>92</v>
      </c>
      <c r="E421" s="492" t="s">
        <v>585</v>
      </c>
      <c r="F421" s="493">
        <v>44994</v>
      </c>
      <c r="G421" s="492" t="s">
        <v>667</v>
      </c>
      <c r="H421" s="491" t="s">
        <v>158</v>
      </c>
      <c r="I421" s="521"/>
      <c r="J421" s="90">
        <v>200</v>
      </c>
      <c r="K421" s="241">
        <v>0</v>
      </c>
      <c r="L421" s="403">
        <v>49.388384386012468</v>
      </c>
      <c r="M421" s="396">
        <v>24</v>
      </c>
      <c r="N421" s="396">
        <v>2</v>
      </c>
      <c r="O421" s="396">
        <v>38</v>
      </c>
      <c r="P421" s="396">
        <v>16</v>
      </c>
      <c r="Q421" s="264"/>
      <c r="R421" s="264"/>
      <c r="S421" s="404">
        <v>54.807692307692307</v>
      </c>
      <c r="T421" s="404">
        <v>30.76923076923077</v>
      </c>
      <c r="U421" s="265">
        <v>0</v>
      </c>
      <c r="V421" s="265">
        <v>0</v>
      </c>
      <c r="W421" s="266">
        <v>21.5</v>
      </c>
      <c r="X421" s="405">
        <v>10</v>
      </c>
      <c r="Y421" s="406">
        <v>0</v>
      </c>
      <c r="Z421" s="272">
        <v>7</v>
      </c>
      <c r="AA421" s="272">
        <v>34.924476258367605</v>
      </c>
      <c r="AB421" s="272"/>
      <c r="AC421" s="267">
        <v>0</v>
      </c>
      <c r="AD421" s="267">
        <v>0</v>
      </c>
      <c r="AE421" s="266">
        <v>408.38978372130322</v>
      </c>
      <c r="AF421" s="407">
        <v>0</v>
      </c>
      <c r="AG421" s="408">
        <v>5.8181818181818183</v>
      </c>
      <c r="AH421" s="409">
        <v>0</v>
      </c>
      <c r="AI421" s="462">
        <v>160.57692307692309</v>
      </c>
      <c r="AJ421" s="410">
        <v>241.99467882619831</v>
      </c>
      <c r="AK421" s="268"/>
      <c r="AL421" s="290">
        <v>0</v>
      </c>
      <c r="AM421" s="463">
        <v>0</v>
      </c>
      <c r="AN421" s="463">
        <v>2</v>
      </c>
      <c r="AO421" s="463">
        <v>0</v>
      </c>
      <c r="AP421" s="369" t="s">
        <v>758</v>
      </c>
      <c r="AQ421" s="248">
        <v>241</v>
      </c>
      <c r="AR421" s="370">
        <v>4100</v>
      </c>
      <c r="AS421" s="317">
        <v>2</v>
      </c>
      <c r="AT421" s="317">
        <v>0</v>
      </c>
      <c r="AU421" s="317">
        <v>2</v>
      </c>
      <c r="AV421" s="317">
        <v>0</v>
      </c>
      <c r="AW421" s="317">
        <v>0</v>
      </c>
      <c r="AX421" s="317">
        <v>1</v>
      </c>
      <c r="AY421" s="317">
        <v>4</v>
      </c>
      <c r="AZ421" s="317">
        <v>0</v>
      </c>
      <c r="BA421" s="317">
        <v>1</v>
      </c>
      <c r="BB421" s="46" t="s">
        <v>1105</v>
      </c>
      <c r="BC421" s="30">
        <v>34.924476258367605</v>
      </c>
      <c r="BD421" s="327"/>
      <c r="BE421" t="s">
        <v>99</v>
      </c>
      <c r="BF421" s="48">
        <v>0</v>
      </c>
      <c r="BG421" s="48">
        <v>49.388384386012468</v>
      </c>
      <c r="BH421" s="511"/>
      <c r="BI421" s="48"/>
      <c r="BJ421" s="372"/>
      <c r="BK421" s="63"/>
      <c r="BL421" s="81">
        <f t="shared" si="186"/>
        <v>26</v>
      </c>
      <c r="BM421" s="46">
        <f t="shared" si="187"/>
        <v>26</v>
      </c>
      <c r="BN421" s="252"/>
      <c r="BO421" s="193">
        <f t="shared" si="188"/>
        <v>408.38978372130322</v>
      </c>
      <c r="BP421" s="193">
        <v>299.58186224082289</v>
      </c>
      <c r="BQ421" s="193"/>
      <c r="BR421" s="30"/>
      <c r="BS421" s="33">
        <f t="shared" si="189"/>
        <v>344.96530746293558</v>
      </c>
      <c r="BT421" s="226" t="e">
        <f t="shared" si="190"/>
        <v>#REF!</v>
      </c>
      <c r="BV421" s="367"/>
    </row>
    <row r="422" spans="1:74" s="4" customFormat="1" ht="37.5" hidden="1" customHeight="1">
      <c r="A422" s="92"/>
      <c r="B422" s="92"/>
      <c r="C422" s="92"/>
      <c r="D422" s="92"/>
      <c r="E422" s="92"/>
      <c r="F422" s="92"/>
      <c r="G422" s="92"/>
      <c r="H422" s="92"/>
      <c r="I422" s="92"/>
      <c r="J422" s="152">
        <v>3200</v>
      </c>
      <c r="K422" s="152">
        <v>13</v>
      </c>
      <c r="L422" s="152">
        <v>306.6785128070203</v>
      </c>
      <c r="M422" s="152"/>
      <c r="N422" s="152"/>
      <c r="O422" s="152"/>
      <c r="P422" s="152"/>
      <c r="Q422" s="152"/>
      <c r="R422" s="152"/>
      <c r="S422" s="152">
        <v>842.30769230769215</v>
      </c>
      <c r="T422" s="152"/>
      <c r="U422" s="152">
        <v>0</v>
      </c>
      <c r="V422" s="152"/>
      <c r="W422" s="152">
        <v>335</v>
      </c>
      <c r="X422" s="152">
        <v>154</v>
      </c>
      <c r="Y422" s="152">
        <v>37</v>
      </c>
      <c r="Z422" s="152">
        <v>112</v>
      </c>
      <c r="AA422" s="152">
        <v>319.84010416087699</v>
      </c>
      <c r="AB422" s="152"/>
      <c r="AC422" s="152"/>
      <c r="AD422" s="152">
        <v>0</v>
      </c>
      <c r="AE422" s="152">
        <v>5804.4416938909753</v>
      </c>
      <c r="AF422" s="152">
        <v>23.076923076923077</v>
      </c>
      <c r="AG422" s="152">
        <v>92.597554972683326</v>
      </c>
      <c r="AH422" s="152">
        <v>0</v>
      </c>
      <c r="AI422" s="152">
        <v>2634.7307692307686</v>
      </c>
      <c r="AJ422" s="152">
        <v>3054.0364466105984</v>
      </c>
      <c r="AK422" s="153"/>
      <c r="AM422" s="83"/>
      <c r="BB422" s="84"/>
      <c r="BF422" s="552"/>
      <c r="BJ422" s="372"/>
    </row>
    <row r="423" spans="1:74" s="4" customFormat="1" ht="37.5" hidden="1" customHeight="1">
      <c r="A423" s="92"/>
      <c r="B423" s="92"/>
      <c r="C423" s="92"/>
      <c r="D423" s="92"/>
      <c r="E423" s="92"/>
      <c r="F423" s="92"/>
      <c r="G423" s="92"/>
      <c r="H423" s="92"/>
      <c r="I423" s="92"/>
      <c r="J423" s="152"/>
      <c r="K423" s="152"/>
      <c r="L423" s="152"/>
      <c r="M423" s="152"/>
      <c r="N423" s="152"/>
      <c r="O423" s="152"/>
      <c r="P423" s="152"/>
      <c r="Q423" s="152"/>
      <c r="R423" s="152"/>
      <c r="S423" s="152"/>
      <c r="T423" s="152"/>
      <c r="U423" s="152"/>
      <c r="V423" s="152"/>
      <c r="W423" s="152"/>
      <c r="X423" s="152"/>
      <c r="Y423" s="152"/>
      <c r="Z423" s="152"/>
      <c r="AA423" s="152"/>
      <c r="AB423" s="152"/>
      <c r="AC423" s="152"/>
      <c r="AD423" s="152"/>
      <c r="AE423" s="152"/>
      <c r="AF423" s="152"/>
      <c r="AG423" s="152"/>
      <c r="AH423" s="152"/>
      <c r="AI423" s="152"/>
      <c r="AJ423" s="156">
        <v>3054.0364466105984</v>
      </c>
      <c r="AK423" s="153"/>
      <c r="AM423" s="83"/>
      <c r="BB423" s="84"/>
      <c r="BF423" s="552"/>
      <c r="BJ423" s="372"/>
    </row>
    <row r="424" spans="1:74" ht="49.5" hidden="1" customHeight="1">
      <c r="A424" s="374" t="str">
        <f>A2</f>
        <v>តារាងបើកប្រាក់ឈ្នួលប្រចាំខែ វិច្ឆិកា ឆ្នាំ ២០២៣(លើកទី2​)</v>
      </c>
      <c r="B424" s="174"/>
      <c r="C424" s="174"/>
      <c r="D424" s="157"/>
      <c r="E424" s="157"/>
      <c r="F424" s="170"/>
      <c r="G424" s="174"/>
      <c r="H424" s="174"/>
      <c r="I424" s="174"/>
      <c r="J424" s="174"/>
      <c r="K424" s="174"/>
      <c r="L424" s="174"/>
      <c r="M424" s="174"/>
      <c r="N424" s="174"/>
      <c r="O424" s="174"/>
      <c r="P424" s="174"/>
      <c r="Q424" s="174"/>
      <c r="R424" s="174"/>
      <c r="S424" s="174"/>
      <c r="T424" s="174"/>
      <c r="U424" s="174"/>
      <c r="V424" s="174"/>
      <c r="W424" s="174"/>
      <c r="X424" s="174"/>
      <c r="Y424" s="174"/>
      <c r="Z424" s="174"/>
      <c r="AA424" s="174"/>
      <c r="AB424" s="174"/>
      <c r="AC424" s="174"/>
      <c r="AD424" s="174"/>
      <c r="AE424" s="174"/>
      <c r="AF424" s="174"/>
      <c r="AG424" s="174"/>
      <c r="AH424" s="174"/>
      <c r="AI424" s="174"/>
      <c r="AJ424" s="174"/>
      <c r="AK424" s="174"/>
      <c r="AL424" s="273"/>
      <c r="AN424"/>
      <c r="AO424"/>
      <c r="AP424" s="49"/>
      <c r="AQ424" s="50"/>
      <c r="AR424" s="51"/>
      <c r="AS424" s="89"/>
      <c r="AT424" s="89"/>
      <c r="AU424" s="89"/>
      <c r="AV424" s="89"/>
      <c r="AW424" s="89"/>
      <c r="AX424" s="89"/>
      <c r="AY424" s="89"/>
      <c r="AZ424" s="89"/>
      <c r="BA424" s="89"/>
      <c r="BB424" s="46"/>
      <c r="BD424"/>
      <c r="BF424" s="48"/>
      <c r="BH424" s="1"/>
      <c r="BJ424" s="372"/>
      <c r="BO424"/>
      <c r="BQ424"/>
    </row>
    <row r="425" spans="1:74" s="4" customFormat="1" ht="28.5" hidden="1" customHeight="1">
      <c r="A425" s="375" t="str">
        <f>A3</f>
        <v>LIST OF SALARIES AND ALLOWANCES  (November/  2023)</v>
      </c>
      <c r="B425" s="96"/>
      <c r="C425" s="96"/>
      <c r="D425" s="97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214"/>
      <c r="AJ425" s="96"/>
      <c r="AK425" s="56"/>
      <c r="AL425" s="274"/>
      <c r="AM425" s="2"/>
      <c r="AN425" s="15"/>
      <c r="AO425" s="15"/>
      <c r="AP425" s="22"/>
      <c r="BD425" s="92"/>
      <c r="BF425" s="552"/>
      <c r="BJ425" s="372"/>
      <c r="BO425" s="15"/>
      <c r="BQ425" s="15"/>
    </row>
    <row r="426" spans="1:74" s="62" customFormat="1" ht="51.75" hidden="1" customHeight="1" thickBot="1">
      <c r="A426" s="355" t="str">
        <f>A4</f>
        <v xml:space="preserve">ក្រុមហ៊ុន Fairdon (Cambodia) Limited </v>
      </c>
      <c r="B426" s="99"/>
      <c r="C426" s="100"/>
      <c r="D426" s="101"/>
      <c r="E426" s="102"/>
      <c r="G426" s="283"/>
      <c r="I426" s="103"/>
      <c r="J426" s="104"/>
      <c r="K426" s="356"/>
      <c r="L426" s="104"/>
      <c r="M426" s="104"/>
      <c r="N426" s="195"/>
      <c r="O426" s="200"/>
      <c r="P426" s="200"/>
      <c r="Q426" s="195"/>
      <c r="R426" s="195"/>
      <c r="S426" s="195"/>
      <c r="T426" s="195"/>
      <c r="U426" s="195"/>
      <c r="V426" s="195"/>
      <c r="W426" s="275"/>
      <c r="X426" s="275"/>
      <c r="Y426" s="227"/>
      <c r="Z426" s="275"/>
      <c r="AA426" s="275"/>
      <c r="AB426" s="543"/>
      <c r="AC426" s="221"/>
      <c r="AE426" s="105"/>
      <c r="AF426" s="105"/>
      <c r="AG426" s="346"/>
      <c r="AH426" s="106"/>
      <c r="AI426" s="106"/>
      <c r="AJ426" s="107"/>
      <c r="AK426" s="106"/>
      <c r="AL426" s="106"/>
      <c r="AM426" s="45"/>
      <c r="AN426" s="190"/>
      <c r="AO426" s="190"/>
      <c r="AP426" s="218"/>
      <c r="BF426" s="551"/>
      <c r="BJ426" s="372"/>
      <c r="BO426" s="190"/>
      <c r="BQ426" s="199"/>
    </row>
    <row r="427" spans="1:74" ht="40.5" hidden="1" customHeight="1" thickBot="1">
      <c r="A427" s="348" t="s">
        <v>564</v>
      </c>
      <c r="B427" s="349" t="s">
        <v>565</v>
      </c>
      <c r="C427" s="353" t="s">
        <v>566</v>
      </c>
      <c r="D427" s="349" t="s">
        <v>567</v>
      </c>
      <c r="E427" s="350" t="s">
        <v>568</v>
      </c>
      <c r="F427" s="350" t="s">
        <v>569</v>
      </c>
      <c r="G427" s="350" t="s">
        <v>570</v>
      </c>
      <c r="H427" s="350" t="s">
        <v>154</v>
      </c>
      <c r="I427" s="351" t="s">
        <v>571</v>
      </c>
      <c r="J427" s="350" t="s">
        <v>563</v>
      </c>
      <c r="K427" s="352" t="s">
        <v>706</v>
      </c>
      <c r="L427" s="352" t="s">
        <v>575</v>
      </c>
      <c r="M427" s="363" t="s">
        <v>574</v>
      </c>
      <c r="N427" s="361"/>
      <c r="O427" s="361"/>
      <c r="P427" s="361"/>
      <c r="Q427" s="361"/>
      <c r="R427" s="361"/>
      <c r="S427" s="361"/>
      <c r="T427" s="361"/>
      <c r="U427" s="361"/>
      <c r="V427" s="361"/>
      <c r="W427" s="361"/>
      <c r="X427" s="361"/>
      <c r="Y427" s="361"/>
      <c r="Z427" s="361"/>
      <c r="AA427" s="361"/>
      <c r="AB427" s="361"/>
      <c r="AC427" s="361"/>
      <c r="AD427" s="361"/>
      <c r="AE427" s="362"/>
      <c r="AF427" s="85" t="s">
        <v>3</v>
      </c>
      <c r="AG427" s="67"/>
      <c r="AH427" s="67"/>
      <c r="AI427" s="67"/>
      <c r="AJ427" s="418" t="s">
        <v>727</v>
      </c>
      <c r="AK427" s="332" t="s">
        <v>572</v>
      </c>
      <c r="AL427" s="25"/>
      <c r="AN427"/>
      <c r="AO427"/>
      <c r="AP427"/>
      <c r="BB427" s="30"/>
      <c r="BD427"/>
      <c r="BF427" s="48"/>
      <c r="BJ427" s="372"/>
      <c r="BO427"/>
      <c r="BQ427"/>
    </row>
    <row r="428" spans="1:74" ht="40.5" hidden="1" customHeight="1">
      <c r="A428" s="74"/>
      <c r="B428" s="115"/>
      <c r="C428" s="354"/>
      <c r="D428" s="117"/>
      <c r="E428" s="276"/>
      <c r="F428" s="276"/>
      <c r="G428" s="118"/>
      <c r="H428" s="119"/>
      <c r="I428" s="343" t="s">
        <v>29</v>
      </c>
      <c r="J428" s="330"/>
      <c r="K428" s="176"/>
      <c r="L428" s="176"/>
      <c r="M428" s="437" t="s">
        <v>576</v>
      </c>
      <c r="N428" s="438"/>
      <c r="O428" s="432" t="s">
        <v>751</v>
      </c>
      <c r="P428" s="433"/>
      <c r="Q428" s="446"/>
      <c r="R428" s="488"/>
      <c r="S428" s="437" t="s">
        <v>577</v>
      </c>
      <c r="T428" s="440"/>
      <c r="U428" s="441"/>
      <c r="V428" s="441"/>
      <c r="W428" s="329" t="s">
        <v>578</v>
      </c>
      <c r="X428" s="329" t="s">
        <v>579</v>
      </c>
      <c r="Y428" s="336" t="s">
        <v>580</v>
      </c>
      <c r="Z428" s="86" t="s">
        <v>52</v>
      </c>
      <c r="AA428" s="197" t="s">
        <v>46</v>
      </c>
      <c r="AB428" s="197"/>
      <c r="AC428" s="86" t="s">
        <v>14</v>
      </c>
      <c r="AD428" s="197" t="s">
        <v>367</v>
      </c>
      <c r="AE428" s="68" t="s">
        <v>15</v>
      </c>
      <c r="AF428" s="121" t="s">
        <v>9</v>
      </c>
      <c r="AG428" s="392" t="s">
        <v>707</v>
      </c>
      <c r="AH428" s="332" t="s">
        <v>728</v>
      </c>
      <c r="AI428" s="357" t="s">
        <v>584</v>
      </c>
      <c r="AJ428" s="123" t="s">
        <v>33</v>
      </c>
      <c r="AK428" s="124" t="s">
        <v>34</v>
      </c>
      <c r="AL428" s="26"/>
      <c r="AN428"/>
      <c r="AO428"/>
      <c r="AP428"/>
      <c r="BB428" s="30"/>
      <c r="BD428"/>
      <c r="BF428" s="48"/>
      <c r="BJ428" s="372"/>
      <c r="BO428"/>
      <c r="BQ428"/>
    </row>
    <row r="429" spans="1:74" ht="40.5" hidden="1" customHeight="1">
      <c r="A429" s="74"/>
      <c r="B429" s="115"/>
      <c r="C429" s="116"/>
      <c r="D429" s="117"/>
      <c r="E429" s="276"/>
      <c r="F429" s="276"/>
      <c r="G429" s="118"/>
      <c r="H429" s="277"/>
      <c r="I429" s="331" t="s">
        <v>573</v>
      </c>
      <c r="J429" s="126" t="s">
        <v>38</v>
      </c>
      <c r="K429" s="127" t="s">
        <v>189</v>
      </c>
      <c r="L429" s="127" t="s">
        <v>83</v>
      </c>
      <c r="M429" s="206" t="s">
        <v>35</v>
      </c>
      <c r="N429" s="277" t="s">
        <v>6</v>
      </c>
      <c r="O429" s="428" t="s">
        <v>7</v>
      </c>
      <c r="P429" s="429" t="s">
        <v>7</v>
      </c>
      <c r="Q429" s="431" t="s">
        <v>581</v>
      </c>
      <c r="R429" s="431"/>
      <c r="S429" s="336" t="s">
        <v>582</v>
      </c>
      <c r="T429" s="336" t="s">
        <v>582</v>
      </c>
      <c r="U429" s="331" t="s">
        <v>581</v>
      </c>
      <c r="V429" s="498"/>
      <c r="W429" s="338" t="s">
        <v>81</v>
      </c>
      <c r="X429" s="339" t="s">
        <v>48</v>
      </c>
      <c r="Y429" s="399" t="s">
        <v>526</v>
      </c>
      <c r="Z429" s="340" t="s">
        <v>527</v>
      </c>
      <c r="AA429" s="399" t="s">
        <v>473</v>
      </c>
      <c r="AB429" s="540"/>
      <c r="AC429" s="340" t="s">
        <v>30</v>
      </c>
      <c r="AD429" s="341" t="s">
        <v>665</v>
      </c>
      <c r="AE429" s="342" t="s">
        <v>31</v>
      </c>
      <c r="AF429" s="339" t="s">
        <v>32</v>
      </c>
      <c r="AG429" s="393" t="s">
        <v>708</v>
      </c>
      <c r="AH429" s="340" t="s">
        <v>39</v>
      </c>
      <c r="AI429" s="198" t="s">
        <v>84</v>
      </c>
      <c r="AJ429" s="128"/>
      <c r="AK429" s="129"/>
      <c r="AL429" s="26"/>
      <c r="AN429"/>
      <c r="AO429"/>
      <c r="AP429"/>
      <c r="BB429" s="30"/>
      <c r="BD429"/>
      <c r="BF429" s="48"/>
      <c r="BJ429" s="372"/>
      <c r="BO429"/>
      <c r="BQ429"/>
    </row>
    <row r="430" spans="1:74" ht="28.5" hidden="1" customHeight="1" thickBot="1">
      <c r="A430" s="74"/>
      <c r="B430" s="115"/>
      <c r="C430" s="116"/>
      <c r="D430" s="117"/>
      <c r="E430" s="276"/>
      <c r="F430" s="130"/>
      <c r="G430" s="118"/>
      <c r="H430" s="276"/>
      <c r="I430" s="131"/>
      <c r="J430" s="126"/>
      <c r="K430" s="127"/>
      <c r="L430" s="127"/>
      <c r="M430" s="207"/>
      <c r="N430" s="276"/>
      <c r="O430" s="209"/>
      <c r="P430" s="209"/>
      <c r="Q430" s="276"/>
      <c r="R430" s="276"/>
      <c r="S430" s="430"/>
      <c r="T430" s="430"/>
      <c r="U430" s="276"/>
      <c r="V430" s="499"/>
      <c r="W430" s="70"/>
      <c r="X430" s="87"/>
      <c r="Y430" s="278"/>
      <c r="Z430" s="278"/>
      <c r="AA430" s="198" t="s">
        <v>47</v>
      </c>
      <c r="AB430" s="211"/>
      <c r="AC430" s="278"/>
      <c r="AD430" s="229"/>
      <c r="AE430" s="129"/>
      <c r="AF430" s="87"/>
      <c r="AG430" s="400"/>
      <c r="AH430" s="278"/>
      <c r="AI430" s="211"/>
      <c r="AJ430" s="128"/>
      <c r="AK430" s="129"/>
      <c r="AL430" s="26"/>
      <c r="AN430"/>
      <c r="AO430"/>
      <c r="AP430"/>
      <c r="BB430" s="30"/>
      <c r="BD430"/>
      <c r="BF430" s="48"/>
      <c r="BJ430" s="372"/>
      <c r="BO430"/>
      <c r="BQ430"/>
    </row>
    <row r="431" spans="1:74" s="17" customFormat="1" ht="24.75" hidden="1" customHeight="1" thickBot="1">
      <c r="A431" s="333" t="s">
        <v>24</v>
      </c>
      <c r="B431" s="133" t="s">
        <v>25</v>
      </c>
      <c r="C431" s="334" t="s">
        <v>68</v>
      </c>
      <c r="D431" s="134" t="s">
        <v>26</v>
      </c>
      <c r="E431" s="335" t="s">
        <v>27</v>
      </c>
      <c r="F431" s="136" t="s">
        <v>36</v>
      </c>
      <c r="G431" s="137" t="s">
        <v>37</v>
      </c>
      <c r="H431" s="138" t="s">
        <v>528</v>
      </c>
      <c r="I431" s="139" t="s">
        <v>1</v>
      </c>
      <c r="J431" s="126"/>
      <c r="K431" s="127"/>
      <c r="L431" s="127"/>
      <c r="M431" s="208" t="s">
        <v>5</v>
      </c>
      <c r="N431" s="77" t="s">
        <v>82</v>
      </c>
      <c r="O431" s="426" t="s">
        <v>749</v>
      </c>
      <c r="P431" s="426" t="s">
        <v>750</v>
      </c>
      <c r="Q431" s="337" t="s">
        <v>10</v>
      </c>
      <c r="R431" s="337"/>
      <c r="S431" s="425" t="s">
        <v>747</v>
      </c>
      <c r="T431" s="425" t="s">
        <v>748</v>
      </c>
      <c r="U431" s="337" t="s">
        <v>13</v>
      </c>
      <c r="V431" s="500"/>
      <c r="W431" s="70"/>
      <c r="X431" s="87"/>
      <c r="Y431" s="278"/>
      <c r="Z431" s="278"/>
      <c r="AA431" s="228" t="s">
        <v>404</v>
      </c>
      <c r="AB431" s="228"/>
      <c r="AC431" s="278"/>
      <c r="AD431" s="115"/>
      <c r="AE431" s="129"/>
      <c r="AF431" s="87"/>
      <c r="AG431" s="400"/>
      <c r="AH431" s="278"/>
      <c r="AI431" s="211"/>
      <c r="AJ431" s="128"/>
      <c r="AK431" s="129"/>
      <c r="AL431" s="26"/>
      <c r="AM431" s="2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 s="30"/>
      <c r="BF431" s="553"/>
      <c r="BG431"/>
      <c r="BJ431" s="372"/>
    </row>
    <row r="432" spans="1:74" s="17" customFormat="1" ht="18.75" hidden="1" customHeight="1" thickBot="1">
      <c r="A432" s="140"/>
      <c r="B432" s="141"/>
      <c r="C432" s="142"/>
      <c r="D432" s="143"/>
      <c r="E432" s="181"/>
      <c r="F432" s="144" t="s">
        <v>28</v>
      </c>
      <c r="G432" s="145"/>
      <c r="H432" s="146"/>
      <c r="I432" s="147"/>
      <c r="J432" s="148"/>
      <c r="K432" s="149"/>
      <c r="L432" s="149"/>
      <c r="M432" s="78"/>
      <c r="N432" s="79"/>
      <c r="O432" s="427"/>
      <c r="P432" s="210"/>
      <c r="Q432" s="279"/>
      <c r="R432" s="279"/>
      <c r="S432" s="212"/>
      <c r="T432" s="212"/>
      <c r="U432" s="279"/>
      <c r="V432" s="501"/>
      <c r="W432" s="71"/>
      <c r="X432" s="88"/>
      <c r="Y432" s="279"/>
      <c r="Z432" s="279"/>
      <c r="AA432" s="279"/>
      <c r="AB432" s="279"/>
      <c r="AC432" s="279"/>
      <c r="AD432" s="279"/>
      <c r="AE432" s="150"/>
      <c r="AF432" s="88"/>
      <c r="AG432" s="401"/>
      <c r="AH432" s="279"/>
      <c r="AI432" s="212"/>
      <c r="AJ432" s="151"/>
      <c r="AK432" s="150"/>
      <c r="AL432" s="26"/>
      <c r="AM432" s="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 s="30"/>
      <c r="BF432" s="553"/>
      <c r="BG432"/>
      <c r="BJ432" s="372"/>
    </row>
    <row r="433" spans="1:74" s="17" customFormat="1" ht="19.5" hidden="1" customHeight="1">
      <c r="A433" s="292">
        <v>1</v>
      </c>
      <c r="B433" s="294">
        <v>2</v>
      </c>
      <c r="C433" s="294">
        <v>3</v>
      </c>
      <c r="D433" s="294">
        <v>4</v>
      </c>
      <c r="E433" s="294">
        <v>5</v>
      </c>
      <c r="F433" s="294">
        <v>6</v>
      </c>
      <c r="G433" s="294">
        <v>7</v>
      </c>
      <c r="H433" s="294">
        <v>8</v>
      </c>
      <c r="I433" s="294">
        <v>9</v>
      </c>
      <c r="J433" s="294">
        <v>10</v>
      </c>
      <c r="K433" s="294">
        <v>11</v>
      </c>
      <c r="L433" s="294">
        <v>12</v>
      </c>
      <c r="M433" s="294">
        <v>13</v>
      </c>
      <c r="N433" s="294">
        <v>14</v>
      </c>
      <c r="O433" s="294">
        <v>15</v>
      </c>
      <c r="P433" s="294"/>
      <c r="Q433" s="294">
        <v>16</v>
      </c>
      <c r="R433" s="294"/>
      <c r="S433" s="294">
        <v>17</v>
      </c>
      <c r="T433" s="294"/>
      <c r="U433" s="294">
        <v>18</v>
      </c>
      <c r="V433" s="294"/>
      <c r="W433" s="294">
        <v>19</v>
      </c>
      <c r="X433" s="294">
        <v>20</v>
      </c>
      <c r="Y433" s="294">
        <v>21</v>
      </c>
      <c r="Z433" s="294">
        <v>22</v>
      </c>
      <c r="AA433" s="294">
        <v>23</v>
      </c>
      <c r="AB433" s="294"/>
      <c r="AC433" s="294">
        <v>24</v>
      </c>
      <c r="AD433" s="294">
        <v>25</v>
      </c>
      <c r="AE433" s="294">
        <v>26</v>
      </c>
      <c r="AF433" s="294">
        <v>27</v>
      </c>
      <c r="AG433" s="294"/>
      <c r="AH433" s="294">
        <v>28</v>
      </c>
      <c r="AI433" s="294">
        <v>29</v>
      </c>
      <c r="AJ433" s="294">
        <v>31</v>
      </c>
      <c r="AK433" s="294">
        <v>32</v>
      </c>
      <c r="AL433" s="27"/>
      <c r="AM433" s="2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 s="30"/>
      <c r="BF433" s="553"/>
      <c r="BG433"/>
      <c r="BJ433" s="372"/>
    </row>
    <row r="434" spans="1:74" s="1" customFormat="1" ht="94.5" customHeight="1">
      <c r="A434" s="513">
        <v>1</v>
      </c>
      <c r="B434" s="65" t="s">
        <v>647</v>
      </c>
      <c r="C434" s="60" t="s">
        <v>71</v>
      </c>
      <c r="D434" s="378" t="s">
        <v>649</v>
      </c>
      <c r="E434" s="378" t="s">
        <v>585</v>
      </c>
      <c r="F434" s="382">
        <v>44726</v>
      </c>
      <c r="G434" s="378" t="s">
        <v>667</v>
      </c>
      <c r="H434" s="65" t="s">
        <v>156</v>
      </c>
      <c r="I434" s="521"/>
      <c r="J434" s="90">
        <v>200</v>
      </c>
      <c r="K434" s="241">
        <v>0</v>
      </c>
      <c r="L434" s="403">
        <v>0</v>
      </c>
      <c r="M434" s="396">
        <v>24</v>
      </c>
      <c r="N434" s="396">
        <v>2</v>
      </c>
      <c r="O434" s="396">
        <v>40</v>
      </c>
      <c r="P434" s="396">
        <v>22</v>
      </c>
      <c r="Q434" s="264"/>
      <c r="R434" s="264"/>
      <c r="S434" s="404">
        <v>57.692307692307693</v>
      </c>
      <c r="T434" s="404">
        <v>42.307692307692307</v>
      </c>
      <c r="U434" s="265">
        <v>0</v>
      </c>
      <c r="V434" s="265">
        <v>0</v>
      </c>
      <c r="W434" s="266">
        <v>26.5</v>
      </c>
      <c r="X434" s="405">
        <v>10</v>
      </c>
      <c r="Y434" s="406">
        <v>2</v>
      </c>
      <c r="Z434" s="272">
        <v>7</v>
      </c>
      <c r="AA434" s="272">
        <v>0</v>
      </c>
      <c r="AB434" s="272"/>
      <c r="AC434" s="267">
        <v>0</v>
      </c>
      <c r="AD434" s="267">
        <v>0</v>
      </c>
      <c r="AE434" s="266">
        <v>345.5</v>
      </c>
      <c r="AF434" s="407">
        <v>0</v>
      </c>
      <c r="AG434" s="408">
        <v>5.8181818181818183</v>
      </c>
      <c r="AH434" s="409">
        <v>0</v>
      </c>
      <c r="AI434" s="462">
        <v>176.61538461538458</v>
      </c>
      <c r="AJ434" s="410">
        <v>163.0664335664336</v>
      </c>
      <c r="AK434" s="268"/>
      <c r="AL434" s="290">
        <v>0</v>
      </c>
      <c r="AM434" s="463">
        <v>0</v>
      </c>
      <c r="AN434" s="463">
        <v>2</v>
      </c>
      <c r="AO434" s="463">
        <v>0</v>
      </c>
      <c r="AP434" s="36" t="s">
        <v>647</v>
      </c>
      <c r="AQ434" s="66">
        <v>163</v>
      </c>
      <c r="AR434" s="37">
        <v>300</v>
      </c>
      <c r="AS434" s="315">
        <v>1</v>
      </c>
      <c r="AT434" s="315">
        <v>1</v>
      </c>
      <c r="AU434" s="315">
        <v>0</v>
      </c>
      <c r="AV434" s="315">
        <v>1</v>
      </c>
      <c r="AW434" s="315">
        <v>0</v>
      </c>
      <c r="AX434" s="315">
        <v>3</v>
      </c>
      <c r="AY434" s="316">
        <v>0</v>
      </c>
      <c r="AZ434" s="316">
        <v>0</v>
      </c>
      <c r="BA434" s="316">
        <v>3</v>
      </c>
      <c r="BB434" s="30" t="s">
        <v>1106</v>
      </c>
      <c r="BC434" s="30">
        <v>0</v>
      </c>
      <c r="BD434" s="327"/>
      <c r="BE434" t="s">
        <v>99</v>
      </c>
      <c r="BF434" s="48">
        <v>0</v>
      </c>
      <c r="BG434" s="48">
        <v>0</v>
      </c>
      <c r="BH434" s="511"/>
      <c r="BI434" s="48"/>
      <c r="BJ434" s="372"/>
      <c r="BK434" s="9"/>
      <c r="BL434" s="81">
        <f t="shared" ref="BL434:BL439" si="196">M434+AL434+AM434+AN434</f>
        <v>26</v>
      </c>
      <c r="BM434" s="30">
        <f t="shared" ref="BM434:BM439" si="197">BL434+AO434</f>
        <v>26</v>
      </c>
      <c r="BN434" s="230"/>
      <c r="BO434" s="193">
        <f t="shared" ref="BO434:BO440" si="198">AJ434+AI434+AG434+AH434</f>
        <v>345.5</v>
      </c>
      <c r="BP434" s="193">
        <v>282.89878687077857</v>
      </c>
      <c r="BQ434" s="193"/>
      <c r="BR434" s="30"/>
      <c r="BS434" s="33">
        <f t="shared" ref="BS434:BS440" si="199">BO434-W434-Z434-AA434</f>
        <v>312</v>
      </c>
      <c r="BT434" s="226" t="e">
        <f t="shared" ref="BT434:BT439" si="200">INT(YEARFRAC(F434,$BU$11))</f>
        <v>#REF!</v>
      </c>
      <c r="BV434" s="365"/>
    </row>
    <row r="435" spans="1:74" s="1" customFormat="1" ht="94.5" customHeight="1">
      <c r="A435" s="513">
        <f t="shared" ref="A435:A440" si="201">A434+1</f>
        <v>2</v>
      </c>
      <c r="B435" s="65" t="s">
        <v>648</v>
      </c>
      <c r="C435" s="60" t="s">
        <v>71</v>
      </c>
      <c r="D435" s="378" t="s">
        <v>650</v>
      </c>
      <c r="E435" s="378" t="s">
        <v>585</v>
      </c>
      <c r="F435" s="382">
        <v>44739</v>
      </c>
      <c r="G435" s="378" t="s">
        <v>667</v>
      </c>
      <c r="H435" s="65" t="s">
        <v>156</v>
      </c>
      <c r="I435" s="521"/>
      <c r="J435" s="90">
        <v>200</v>
      </c>
      <c r="K435" s="241">
        <v>0</v>
      </c>
      <c r="L435" s="403">
        <v>0</v>
      </c>
      <c r="M435" s="396">
        <v>23</v>
      </c>
      <c r="N435" s="396">
        <v>3</v>
      </c>
      <c r="O435" s="396">
        <v>38</v>
      </c>
      <c r="P435" s="396">
        <v>10</v>
      </c>
      <c r="Q435" s="264"/>
      <c r="R435" s="264"/>
      <c r="S435" s="404">
        <v>54.807692307692307</v>
      </c>
      <c r="T435" s="404">
        <v>19.23076923076923</v>
      </c>
      <c r="U435" s="265">
        <v>0</v>
      </c>
      <c r="V435" s="265">
        <v>0</v>
      </c>
      <c r="W435" s="266">
        <v>17</v>
      </c>
      <c r="X435" s="405">
        <v>10</v>
      </c>
      <c r="Y435" s="406">
        <v>2</v>
      </c>
      <c r="Z435" s="272">
        <v>7</v>
      </c>
      <c r="AA435" s="272">
        <v>0</v>
      </c>
      <c r="AB435" s="272"/>
      <c r="AC435" s="267">
        <v>0</v>
      </c>
      <c r="AD435" s="267">
        <v>0</v>
      </c>
      <c r="AE435" s="266">
        <v>310.03846153846155</v>
      </c>
      <c r="AF435" s="407">
        <v>0</v>
      </c>
      <c r="AG435" s="408">
        <v>5.7207692307692311</v>
      </c>
      <c r="AH435" s="409">
        <v>0</v>
      </c>
      <c r="AI435" s="462">
        <v>151.84615384615384</v>
      </c>
      <c r="AJ435" s="410">
        <v>152.47153846153847</v>
      </c>
      <c r="AK435" s="268"/>
      <c r="AL435" s="290">
        <v>1</v>
      </c>
      <c r="AM435" s="463">
        <v>0</v>
      </c>
      <c r="AN435" s="463">
        <v>2</v>
      </c>
      <c r="AO435" s="463">
        <v>0</v>
      </c>
      <c r="AP435" s="36" t="s">
        <v>648</v>
      </c>
      <c r="AQ435" s="66">
        <v>152</v>
      </c>
      <c r="AR435" s="37">
        <v>1900</v>
      </c>
      <c r="AS435" s="315">
        <v>1</v>
      </c>
      <c r="AT435" s="315">
        <v>1</v>
      </c>
      <c r="AU435" s="315">
        <v>0</v>
      </c>
      <c r="AV435" s="315">
        <v>0</v>
      </c>
      <c r="AW435" s="315">
        <v>0</v>
      </c>
      <c r="AX435" s="315">
        <v>2</v>
      </c>
      <c r="AY435" s="316">
        <v>1</v>
      </c>
      <c r="AZ435" s="316">
        <v>1</v>
      </c>
      <c r="BA435" s="316">
        <v>4</v>
      </c>
      <c r="BB435" s="30" t="s">
        <v>1107</v>
      </c>
      <c r="BC435" s="30">
        <v>0</v>
      </c>
      <c r="BD435" s="327"/>
      <c r="BE435" t="s">
        <v>99</v>
      </c>
      <c r="BF435" s="48">
        <v>0</v>
      </c>
      <c r="BG435" s="48">
        <v>0</v>
      </c>
      <c r="BH435" s="511"/>
      <c r="BI435" s="48"/>
      <c r="BJ435" s="372"/>
      <c r="BK435" s="9"/>
      <c r="BL435" s="81">
        <f t="shared" si="196"/>
        <v>26</v>
      </c>
      <c r="BM435" s="30">
        <f t="shared" si="197"/>
        <v>26</v>
      </c>
      <c r="BN435" s="230"/>
      <c r="BO435" s="193">
        <f t="shared" si="198"/>
        <v>310.03846153846155</v>
      </c>
      <c r="BP435" s="193">
        <v>264.79714212994179</v>
      </c>
      <c r="BQ435" s="193"/>
      <c r="BR435" s="30"/>
      <c r="BS435" s="33">
        <f t="shared" si="199"/>
        <v>286.03846153846155</v>
      </c>
      <c r="BT435" s="226" t="e">
        <f t="shared" si="200"/>
        <v>#REF!</v>
      </c>
      <c r="BV435" s="365"/>
    </row>
    <row r="436" spans="1:74" s="62" customFormat="1" ht="94.5" customHeight="1">
      <c r="A436" s="513">
        <f t="shared" si="201"/>
        <v>3</v>
      </c>
      <c r="B436" s="491" t="s">
        <v>848</v>
      </c>
      <c r="C436" s="494" t="s">
        <v>143</v>
      </c>
      <c r="D436" s="492" t="s">
        <v>867</v>
      </c>
      <c r="E436" s="492" t="s">
        <v>585</v>
      </c>
      <c r="F436" s="493">
        <v>45188</v>
      </c>
      <c r="G436" s="492" t="s">
        <v>667</v>
      </c>
      <c r="H436" s="491" t="s">
        <v>156</v>
      </c>
      <c r="I436" s="521"/>
      <c r="J436" s="90">
        <v>200</v>
      </c>
      <c r="K436" s="241">
        <v>0</v>
      </c>
      <c r="L436" s="403">
        <v>4.5575221238938051</v>
      </c>
      <c r="M436" s="396">
        <v>21.5</v>
      </c>
      <c r="N436" s="396">
        <v>4.5</v>
      </c>
      <c r="O436" s="396">
        <v>34</v>
      </c>
      <c r="P436" s="396">
        <v>0</v>
      </c>
      <c r="Q436" s="264"/>
      <c r="R436" s="264"/>
      <c r="S436" s="404">
        <v>49.03846153846154</v>
      </c>
      <c r="T436" s="404">
        <v>0</v>
      </c>
      <c r="U436" s="265">
        <v>0</v>
      </c>
      <c r="V436" s="265">
        <v>0</v>
      </c>
      <c r="W436" s="266">
        <v>8.5</v>
      </c>
      <c r="X436" s="405">
        <v>4</v>
      </c>
      <c r="Y436" s="406">
        <v>0</v>
      </c>
      <c r="Z436" s="272">
        <v>7</v>
      </c>
      <c r="AA436" s="272">
        <v>33.829799183117771</v>
      </c>
      <c r="AB436" s="272"/>
      <c r="AC436" s="267">
        <v>0</v>
      </c>
      <c r="AD436" s="267">
        <v>0</v>
      </c>
      <c r="AE436" s="266">
        <v>306.92578284547312</v>
      </c>
      <c r="AF436" s="407">
        <v>11.538461538461538</v>
      </c>
      <c r="AG436" s="408">
        <v>4.9211504424778765</v>
      </c>
      <c r="AH436" s="409">
        <v>0</v>
      </c>
      <c r="AI436" s="462">
        <v>127.07692307692307</v>
      </c>
      <c r="AJ436" s="410">
        <v>163.38924778761063</v>
      </c>
      <c r="AK436" s="268"/>
      <c r="AL436" s="290">
        <v>1</v>
      </c>
      <c r="AM436" s="463">
        <v>0</v>
      </c>
      <c r="AN436" s="463">
        <v>2</v>
      </c>
      <c r="AO436" s="463">
        <v>1.5</v>
      </c>
      <c r="AP436" s="369" t="s">
        <v>848</v>
      </c>
      <c r="AQ436" s="248">
        <v>163</v>
      </c>
      <c r="AR436" s="370">
        <v>1600</v>
      </c>
      <c r="AS436" s="317">
        <v>1</v>
      </c>
      <c r="AT436" s="317">
        <v>1</v>
      </c>
      <c r="AU436" s="317">
        <v>0</v>
      </c>
      <c r="AV436" s="317">
        <v>1</v>
      </c>
      <c r="AW436" s="317">
        <v>0</v>
      </c>
      <c r="AX436" s="317">
        <v>3</v>
      </c>
      <c r="AY436" s="316">
        <v>1</v>
      </c>
      <c r="AZ436" s="316">
        <v>1</v>
      </c>
      <c r="BA436" s="316">
        <v>1</v>
      </c>
      <c r="BB436" s="46" t="s">
        <v>1108</v>
      </c>
      <c r="BC436" s="30">
        <v>33.829799183117771</v>
      </c>
      <c r="BD436" s="327">
        <v>0</v>
      </c>
      <c r="BE436" t="s">
        <v>99</v>
      </c>
      <c r="BF436" s="48">
        <v>0</v>
      </c>
      <c r="BG436" s="48">
        <v>4.5575221238938051</v>
      </c>
      <c r="BH436" s="511"/>
      <c r="BI436" s="48"/>
      <c r="BJ436" s="372"/>
      <c r="BK436" s="63"/>
      <c r="BL436" s="81">
        <f t="shared" si="196"/>
        <v>24.5</v>
      </c>
      <c r="BM436" s="46">
        <f t="shared" si="197"/>
        <v>26</v>
      </c>
      <c r="BN436" s="252"/>
      <c r="BO436" s="193">
        <f t="shared" ref="BO436:BO439" si="202">AJ436+AI436+AG436+AH436</f>
        <v>295.38732130701158</v>
      </c>
      <c r="BP436" s="193">
        <v>225.53199455411846</v>
      </c>
      <c r="BQ436" s="193"/>
      <c r="BR436" s="30"/>
      <c r="BS436" s="33">
        <f t="shared" ref="BS436:BS439" si="203">BO436-W436-Z436-AA436</f>
        <v>246.05752212389382</v>
      </c>
      <c r="BT436" s="226" t="e">
        <f t="shared" si="200"/>
        <v>#REF!</v>
      </c>
      <c r="BV436" s="367"/>
    </row>
    <row r="437" spans="1:74" s="62" customFormat="1" ht="94.5" customHeight="1">
      <c r="A437" s="513">
        <f t="shared" si="201"/>
        <v>4</v>
      </c>
      <c r="B437" s="491" t="s">
        <v>853</v>
      </c>
      <c r="C437" s="494" t="s">
        <v>143</v>
      </c>
      <c r="D437" s="492" t="s">
        <v>868</v>
      </c>
      <c r="E437" s="492" t="s">
        <v>585</v>
      </c>
      <c r="F437" s="493">
        <v>45195</v>
      </c>
      <c r="G437" s="492" t="s">
        <v>667</v>
      </c>
      <c r="H437" s="491" t="s">
        <v>156</v>
      </c>
      <c r="I437" s="521"/>
      <c r="J437" s="90">
        <v>200</v>
      </c>
      <c r="K437" s="241">
        <v>0</v>
      </c>
      <c r="L437" s="403">
        <v>0</v>
      </c>
      <c r="M437" s="396">
        <v>24</v>
      </c>
      <c r="N437" s="396">
        <v>2</v>
      </c>
      <c r="O437" s="396">
        <v>38</v>
      </c>
      <c r="P437" s="396">
        <v>16</v>
      </c>
      <c r="Q437" s="264"/>
      <c r="R437" s="264"/>
      <c r="S437" s="404">
        <v>54.807692307692307</v>
      </c>
      <c r="T437" s="404">
        <v>30.76923076923077</v>
      </c>
      <c r="U437" s="265">
        <v>0</v>
      </c>
      <c r="V437" s="265">
        <v>0</v>
      </c>
      <c r="W437" s="266">
        <v>21.5</v>
      </c>
      <c r="X437" s="405">
        <v>10</v>
      </c>
      <c r="Y437" s="406">
        <v>0</v>
      </c>
      <c r="Z437" s="272">
        <v>7</v>
      </c>
      <c r="AA437" s="272">
        <v>33.092307692307706</v>
      </c>
      <c r="AB437" s="272"/>
      <c r="AC437" s="267">
        <v>0</v>
      </c>
      <c r="AD437" s="267">
        <v>0</v>
      </c>
      <c r="AE437" s="266">
        <v>357.16923076923081</v>
      </c>
      <c r="AF437" s="407">
        <v>0</v>
      </c>
      <c r="AG437" s="408">
        <v>5.8181818181818183</v>
      </c>
      <c r="AH437" s="409">
        <v>0</v>
      </c>
      <c r="AI437" s="462">
        <v>160.57692307692309</v>
      </c>
      <c r="AJ437" s="410">
        <v>190.7741258741259</v>
      </c>
      <c r="AK437" s="268"/>
      <c r="AL437" s="290">
        <v>0</v>
      </c>
      <c r="AM437" s="463">
        <v>0</v>
      </c>
      <c r="AN437" s="463">
        <v>2</v>
      </c>
      <c r="AO437" s="463">
        <v>0</v>
      </c>
      <c r="AP437" s="369" t="s">
        <v>853</v>
      </c>
      <c r="AQ437" s="248">
        <v>190</v>
      </c>
      <c r="AR437" s="370">
        <v>3200</v>
      </c>
      <c r="AS437" s="317">
        <v>1</v>
      </c>
      <c r="AT437" s="317">
        <v>1</v>
      </c>
      <c r="AU437" s="317">
        <v>2</v>
      </c>
      <c r="AV437" s="317">
        <v>0</v>
      </c>
      <c r="AW437" s="317">
        <v>0</v>
      </c>
      <c r="AX437" s="317">
        <v>0</v>
      </c>
      <c r="AY437" s="316">
        <v>3</v>
      </c>
      <c r="AZ437" s="316">
        <v>0</v>
      </c>
      <c r="BA437" s="316">
        <v>2</v>
      </c>
      <c r="BB437" s="46" t="s">
        <v>1109</v>
      </c>
      <c r="BC437" s="30">
        <v>33.092307692307706</v>
      </c>
      <c r="BD437" s="327">
        <v>0</v>
      </c>
      <c r="BE437" t="s">
        <v>99</v>
      </c>
      <c r="BF437" s="48">
        <v>0</v>
      </c>
      <c r="BG437" s="48">
        <v>0</v>
      </c>
      <c r="BH437" s="511"/>
      <c r="BI437" s="48"/>
      <c r="BJ437" s="372"/>
      <c r="BK437" s="63"/>
      <c r="BL437" s="81">
        <f t="shared" si="196"/>
        <v>26</v>
      </c>
      <c r="BM437" s="46">
        <f t="shared" si="197"/>
        <v>26</v>
      </c>
      <c r="BN437" s="252"/>
      <c r="BO437" s="193">
        <f t="shared" si="202"/>
        <v>357.16923076923081</v>
      </c>
      <c r="BP437" s="193">
        <v>220.61538461538467</v>
      </c>
      <c r="BQ437" s="193"/>
      <c r="BR437" s="30"/>
      <c r="BS437" s="33">
        <f t="shared" si="203"/>
        <v>295.57692307692309</v>
      </c>
      <c r="BT437" s="226" t="e">
        <f t="shared" si="200"/>
        <v>#REF!</v>
      </c>
      <c r="BV437" s="367"/>
    </row>
    <row r="438" spans="1:74" s="62" customFormat="1" ht="94.5" customHeight="1">
      <c r="A438" s="513">
        <f t="shared" si="201"/>
        <v>5</v>
      </c>
      <c r="B438" s="491" t="s">
        <v>854</v>
      </c>
      <c r="C438" s="494" t="s">
        <v>143</v>
      </c>
      <c r="D438" s="492" t="s">
        <v>869</v>
      </c>
      <c r="E438" s="492" t="s">
        <v>585</v>
      </c>
      <c r="F438" s="493">
        <v>45195</v>
      </c>
      <c r="G438" s="492" t="s">
        <v>667</v>
      </c>
      <c r="H438" s="491" t="s">
        <v>156</v>
      </c>
      <c r="I438" s="521"/>
      <c r="J438" s="90">
        <v>200</v>
      </c>
      <c r="K438" s="241">
        <v>0</v>
      </c>
      <c r="L438" s="403">
        <v>9.92</v>
      </c>
      <c r="M438" s="396">
        <v>24</v>
      </c>
      <c r="N438" s="396">
        <v>2</v>
      </c>
      <c r="O438" s="396">
        <v>36</v>
      </c>
      <c r="P438" s="396">
        <v>20</v>
      </c>
      <c r="Q438" s="264"/>
      <c r="R438" s="264"/>
      <c r="S438" s="404">
        <v>51.92307692307692</v>
      </c>
      <c r="T438" s="404">
        <v>38.46153846153846</v>
      </c>
      <c r="U438" s="265">
        <v>0</v>
      </c>
      <c r="V438" s="265">
        <v>0</v>
      </c>
      <c r="W438" s="266">
        <v>24</v>
      </c>
      <c r="X438" s="405">
        <v>10</v>
      </c>
      <c r="Y438" s="406">
        <v>0</v>
      </c>
      <c r="Z438" s="272">
        <v>7</v>
      </c>
      <c r="AA438" s="272">
        <v>35.044076923076922</v>
      </c>
      <c r="AB438" s="272"/>
      <c r="AC438" s="267">
        <v>0</v>
      </c>
      <c r="AD438" s="267">
        <v>0</v>
      </c>
      <c r="AE438" s="266">
        <v>376.34869230769232</v>
      </c>
      <c r="AF438" s="407">
        <v>0</v>
      </c>
      <c r="AG438" s="408">
        <v>5.8181818181818183</v>
      </c>
      <c r="AH438" s="409">
        <v>0</v>
      </c>
      <c r="AI438" s="462">
        <v>173.23076923076923</v>
      </c>
      <c r="AJ438" s="410">
        <v>197.29974125874128</v>
      </c>
      <c r="AK438" s="268"/>
      <c r="AL438" s="290">
        <v>0</v>
      </c>
      <c r="AM438" s="463">
        <v>0</v>
      </c>
      <c r="AN438" s="463">
        <v>2</v>
      </c>
      <c r="AO438" s="463">
        <v>0</v>
      </c>
      <c r="AP438" s="369" t="s">
        <v>854</v>
      </c>
      <c r="AQ438" s="248">
        <v>197</v>
      </c>
      <c r="AR438" s="370">
        <v>1200</v>
      </c>
      <c r="AS438" s="317">
        <v>1</v>
      </c>
      <c r="AT438" s="317">
        <v>1</v>
      </c>
      <c r="AU438" s="317">
        <v>2</v>
      </c>
      <c r="AV438" s="317">
        <v>0</v>
      </c>
      <c r="AW438" s="317">
        <v>1</v>
      </c>
      <c r="AX438" s="317">
        <v>2</v>
      </c>
      <c r="AY438" s="316">
        <v>1</v>
      </c>
      <c r="AZ438" s="316">
        <v>0</v>
      </c>
      <c r="BA438" s="316">
        <v>2</v>
      </c>
      <c r="BB438" s="46" t="s">
        <v>1110</v>
      </c>
      <c r="BC438" s="30">
        <v>35.044076923076922</v>
      </c>
      <c r="BD438" s="327">
        <v>0</v>
      </c>
      <c r="BE438" t="s">
        <v>99</v>
      </c>
      <c r="BF438" s="48">
        <v>0</v>
      </c>
      <c r="BG438" s="48">
        <v>9.92</v>
      </c>
      <c r="BH438" s="511"/>
      <c r="BI438" s="48"/>
      <c r="BJ438" s="372"/>
      <c r="BK438" s="63"/>
      <c r="BL438" s="81">
        <f t="shared" si="196"/>
        <v>26</v>
      </c>
      <c r="BM438" s="46">
        <f t="shared" si="197"/>
        <v>26</v>
      </c>
      <c r="BN438" s="252"/>
      <c r="BO438" s="193">
        <f t="shared" si="202"/>
        <v>376.34869230769232</v>
      </c>
      <c r="BP438" s="193">
        <v>233.62717948717946</v>
      </c>
      <c r="BQ438" s="193"/>
      <c r="BR438" s="30"/>
      <c r="BS438" s="33">
        <f t="shared" si="203"/>
        <v>310.30461538461537</v>
      </c>
      <c r="BT438" s="226" t="e">
        <f t="shared" si="200"/>
        <v>#REF!</v>
      </c>
      <c r="BV438" s="367"/>
    </row>
    <row r="439" spans="1:74" s="62" customFormat="1" ht="94.5" customHeight="1">
      <c r="A439" s="513">
        <f t="shared" si="201"/>
        <v>6</v>
      </c>
      <c r="B439" s="491" t="s">
        <v>855</v>
      </c>
      <c r="C439" s="494" t="s">
        <v>143</v>
      </c>
      <c r="D439" s="492" t="s">
        <v>870</v>
      </c>
      <c r="E439" s="492" t="s">
        <v>585</v>
      </c>
      <c r="F439" s="493">
        <v>45195</v>
      </c>
      <c r="G439" s="492" t="s">
        <v>667</v>
      </c>
      <c r="H439" s="491" t="s">
        <v>156</v>
      </c>
      <c r="I439" s="521"/>
      <c r="J439" s="90">
        <v>200</v>
      </c>
      <c r="K439" s="241">
        <v>0</v>
      </c>
      <c r="L439" s="403">
        <v>10</v>
      </c>
      <c r="M439" s="396">
        <v>24</v>
      </c>
      <c r="N439" s="396">
        <v>2</v>
      </c>
      <c r="O439" s="396">
        <v>38</v>
      </c>
      <c r="P439" s="396">
        <v>0</v>
      </c>
      <c r="Q439" s="264"/>
      <c r="R439" s="264"/>
      <c r="S439" s="404">
        <v>54.807692307692307</v>
      </c>
      <c r="T439" s="404">
        <v>0</v>
      </c>
      <c r="U439" s="265">
        <v>0</v>
      </c>
      <c r="V439" s="265">
        <v>0</v>
      </c>
      <c r="W439" s="266">
        <v>9.5</v>
      </c>
      <c r="X439" s="405">
        <v>10</v>
      </c>
      <c r="Y439" s="406">
        <v>0</v>
      </c>
      <c r="Z439" s="272">
        <v>7</v>
      </c>
      <c r="AA439" s="272">
        <v>32.178846153846159</v>
      </c>
      <c r="AB439" s="272"/>
      <c r="AC439" s="267">
        <v>0</v>
      </c>
      <c r="AD439" s="267">
        <v>0</v>
      </c>
      <c r="AE439" s="266">
        <v>323.48653846153849</v>
      </c>
      <c r="AF439" s="407">
        <v>0</v>
      </c>
      <c r="AG439" s="408">
        <v>5.4961538461538462</v>
      </c>
      <c r="AH439" s="409">
        <v>0</v>
      </c>
      <c r="AI439" s="462">
        <v>133.84615384615384</v>
      </c>
      <c r="AJ439" s="410">
        <v>184.1442307692308</v>
      </c>
      <c r="AK439" s="268"/>
      <c r="AL439" s="290">
        <v>0</v>
      </c>
      <c r="AM439" s="463">
        <v>0</v>
      </c>
      <c r="AN439" s="463">
        <v>2</v>
      </c>
      <c r="AO439" s="463">
        <v>0</v>
      </c>
      <c r="AP439" s="369" t="s">
        <v>855</v>
      </c>
      <c r="AQ439" s="248">
        <v>184</v>
      </c>
      <c r="AR439" s="370">
        <v>600</v>
      </c>
      <c r="AS439" s="317">
        <v>1</v>
      </c>
      <c r="AT439" s="317">
        <v>1</v>
      </c>
      <c r="AU439" s="317">
        <v>1</v>
      </c>
      <c r="AV439" s="317">
        <v>1</v>
      </c>
      <c r="AW439" s="317">
        <v>0</v>
      </c>
      <c r="AX439" s="317">
        <v>4</v>
      </c>
      <c r="AY439" s="316">
        <v>0</v>
      </c>
      <c r="AZ439" s="316">
        <v>1</v>
      </c>
      <c r="BA439" s="316">
        <v>1</v>
      </c>
      <c r="BB439" s="46" t="s">
        <v>1111</v>
      </c>
      <c r="BC439" s="30">
        <v>32.178846153846159</v>
      </c>
      <c r="BD439" s="327">
        <v>0</v>
      </c>
      <c r="BE439" t="s">
        <v>99</v>
      </c>
      <c r="BF439" s="48">
        <v>0</v>
      </c>
      <c r="BG439" s="48">
        <v>10</v>
      </c>
      <c r="BH439" s="511"/>
      <c r="BI439" s="48"/>
      <c r="BJ439" s="372"/>
      <c r="BK439" s="63"/>
      <c r="BL439" s="81">
        <f t="shared" si="196"/>
        <v>26</v>
      </c>
      <c r="BM439" s="46">
        <f t="shared" si="197"/>
        <v>26</v>
      </c>
      <c r="BN439" s="252"/>
      <c r="BO439" s="193">
        <f t="shared" si="202"/>
        <v>323.48653846153849</v>
      </c>
      <c r="BP439" s="193">
        <v>214.52564102564102</v>
      </c>
      <c r="BQ439" s="193"/>
      <c r="BR439" s="30"/>
      <c r="BS439" s="33">
        <f t="shared" si="203"/>
        <v>274.80769230769232</v>
      </c>
      <c r="BT439" s="226" t="e">
        <f t="shared" si="200"/>
        <v>#REF!</v>
      </c>
      <c r="BV439" s="367"/>
    </row>
    <row r="440" spans="1:74" s="62" customFormat="1" ht="94.5" customHeight="1">
      <c r="A440" s="513">
        <f t="shared" si="201"/>
        <v>7</v>
      </c>
      <c r="B440" s="491" t="s">
        <v>860</v>
      </c>
      <c r="C440" s="494" t="s">
        <v>143</v>
      </c>
      <c r="D440" s="492" t="s">
        <v>871</v>
      </c>
      <c r="E440" s="492" t="s">
        <v>585</v>
      </c>
      <c r="F440" s="493">
        <v>45196</v>
      </c>
      <c r="G440" s="492" t="s">
        <v>667</v>
      </c>
      <c r="H440" s="491" t="s">
        <v>156</v>
      </c>
      <c r="I440" s="521"/>
      <c r="J440" s="90">
        <v>200</v>
      </c>
      <c r="K440" s="241">
        <v>0</v>
      </c>
      <c r="L440" s="403">
        <v>9.6632653061224474</v>
      </c>
      <c r="M440" s="396">
        <v>23</v>
      </c>
      <c r="N440" s="396">
        <v>3</v>
      </c>
      <c r="O440" s="396">
        <v>34</v>
      </c>
      <c r="P440" s="396">
        <v>14</v>
      </c>
      <c r="Q440" s="264"/>
      <c r="R440" s="264"/>
      <c r="S440" s="404">
        <v>49.03846153846154</v>
      </c>
      <c r="T440" s="404">
        <v>26.923076923076923</v>
      </c>
      <c r="U440" s="265">
        <v>0</v>
      </c>
      <c r="V440" s="265">
        <v>0</v>
      </c>
      <c r="W440" s="266">
        <v>19</v>
      </c>
      <c r="X440" s="405">
        <v>10</v>
      </c>
      <c r="Y440" s="406">
        <v>0</v>
      </c>
      <c r="Z440" s="272">
        <v>7</v>
      </c>
      <c r="AA440" s="272">
        <v>32.810086342229191</v>
      </c>
      <c r="AB440" s="272"/>
      <c r="AC440" s="267">
        <v>0</v>
      </c>
      <c r="AD440" s="267">
        <v>0</v>
      </c>
      <c r="AE440" s="266">
        <v>354.43489010989009</v>
      </c>
      <c r="AF440" s="407">
        <v>0</v>
      </c>
      <c r="AG440" s="408">
        <v>5.8181818181818183</v>
      </c>
      <c r="AH440" s="409">
        <v>0</v>
      </c>
      <c r="AI440" s="462">
        <v>159.15384615384613</v>
      </c>
      <c r="AJ440" s="410">
        <v>189.46286213786215</v>
      </c>
      <c r="AK440" s="268"/>
      <c r="AL440" s="290">
        <v>1</v>
      </c>
      <c r="AM440" s="463">
        <v>0</v>
      </c>
      <c r="AN440" s="463">
        <v>2</v>
      </c>
      <c r="AO440" s="463">
        <v>0</v>
      </c>
      <c r="AP440" s="369" t="s">
        <v>860</v>
      </c>
      <c r="AQ440" s="248">
        <v>189</v>
      </c>
      <c r="AR440" s="370">
        <v>1900</v>
      </c>
      <c r="AS440" s="317">
        <v>1</v>
      </c>
      <c r="AT440" s="317">
        <v>1</v>
      </c>
      <c r="AU440" s="317">
        <v>1</v>
      </c>
      <c r="AV440" s="317">
        <v>1</v>
      </c>
      <c r="AW440" s="317">
        <v>1</v>
      </c>
      <c r="AX440" s="317">
        <v>4</v>
      </c>
      <c r="AY440" s="316">
        <v>1</v>
      </c>
      <c r="AZ440" s="316">
        <v>1</v>
      </c>
      <c r="BA440" s="316">
        <v>4</v>
      </c>
      <c r="BB440" s="46" t="s">
        <v>1112</v>
      </c>
      <c r="BC440" s="30">
        <v>32.810086342229191</v>
      </c>
      <c r="BD440" s="327">
        <v>0</v>
      </c>
      <c r="BE440" t="s">
        <v>99</v>
      </c>
      <c r="BF440" s="48">
        <v>0</v>
      </c>
      <c r="BG440" s="48">
        <v>9.6632653061224474</v>
      </c>
      <c r="BH440" s="511"/>
      <c r="BI440" s="48"/>
      <c r="BJ440" s="372"/>
      <c r="BK440" s="63"/>
      <c r="BL440" s="81">
        <f>M440+AL440+AM440+AN440</f>
        <v>26</v>
      </c>
      <c r="BM440" s="46">
        <f>BL440+AO440</f>
        <v>26</v>
      </c>
      <c r="BN440" s="252"/>
      <c r="BO440" s="193">
        <f t="shared" si="198"/>
        <v>354.43489010989009</v>
      </c>
      <c r="BP440" s="193">
        <v>218.73390894819462</v>
      </c>
      <c r="BQ440" s="193"/>
      <c r="BR440" s="30"/>
      <c r="BS440" s="33">
        <f t="shared" si="199"/>
        <v>295.62480376766092</v>
      </c>
      <c r="BT440" s="226" t="e">
        <f>INT(YEARFRAC(F440,$BU$11))</f>
        <v>#REF!</v>
      </c>
      <c r="BV440" s="367"/>
    </row>
    <row r="441" spans="1:74" s="4" customFormat="1" ht="37.5" hidden="1" customHeight="1">
      <c r="A441" s="92"/>
      <c r="B441" s="92"/>
      <c r="C441" s="92"/>
      <c r="D441" s="92"/>
      <c r="E441" s="92"/>
      <c r="F441" s="92"/>
      <c r="G441" s="92"/>
      <c r="H441" s="92"/>
      <c r="I441" s="92"/>
      <c r="J441" s="152">
        <v>1400</v>
      </c>
      <c r="K441" s="152">
        <v>0</v>
      </c>
      <c r="L441" s="152">
        <v>34.140787430016253</v>
      </c>
      <c r="M441" s="152"/>
      <c r="N441" s="152"/>
      <c r="O441" s="152"/>
      <c r="P441" s="152"/>
      <c r="Q441" s="152"/>
      <c r="R441" s="152"/>
      <c r="S441" s="152">
        <v>372.11538461538464</v>
      </c>
      <c r="T441" s="152"/>
      <c r="U441" s="152">
        <v>0</v>
      </c>
      <c r="V441" s="152"/>
      <c r="W441" s="152">
        <v>126</v>
      </c>
      <c r="X441" s="152">
        <v>64</v>
      </c>
      <c r="Y441" s="152">
        <v>4</v>
      </c>
      <c r="Z441" s="152">
        <v>49</v>
      </c>
      <c r="AA441" s="152">
        <v>166.95511629457775</v>
      </c>
      <c r="AB441" s="152"/>
      <c r="AC441" s="152">
        <v>0</v>
      </c>
      <c r="AD441" s="152">
        <v>0</v>
      </c>
      <c r="AE441" s="152">
        <v>2373.9035960322863</v>
      </c>
      <c r="AF441" s="152">
        <v>11.538461538461538</v>
      </c>
      <c r="AG441" s="152">
        <v>39.410800792128228</v>
      </c>
      <c r="AH441" s="152">
        <v>0</v>
      </c>
      <c r="AI441" s="152">
        <v>1082.3461538461538</v>
      </c>
      <c r="AJ441" s="152">
        <v>1240.6081798555429</v>
      </c>
      <c r="AK441" s="153"/>
      <c r="AM441" s="83"/>
      <c r="BB441" s="84"/>
      <c r="BF441" s="552"/>
      <c r="BJ441" s="372"/>
    </row>
    <row r="442" spans="1:74" s="13" customFormat="1" ht="33" hidden="1" customHeight="1">
      <c r="A442" s="154"/>
      <c r="B442" s="172"/>
      <c r="C442" s="172"/>
      <c r="D442" s="155"/>
      <c r="E442" s="172"/>
      <c r="F442" s="172"/>
      <c r="G442" s="172"/>
      <c r="H442" s="172"/>
      <c r="I442" s="172"/>
      <c r="J442" s="172"/>
      <c r="K442" s="172"/>
      <c r="L442" s="172"/>
      <c r="M442" s="172"/>
      <c r="N442" s="172"/>
      <c r="O442" s="172"/>
      <c r="P442" s="172"/>
      <c r="Q442" s="172"/>
      <c r="R442" s="172"/>
      <c r="S442" s="172"/>
      <c r="T442" s="172"/>
      <c r="U442" s="172"/>
      <c r="V442" s="172"/>
      <c r="W442" s="172"/>
      <c r="X442" s="172"/>
      <c r="Y442" s="172"/>
      <c r="Z442" s="172"/>
      <c r="AA442" s="172"/>
      <c r="AB442" s="172"/>
      <c r="AC442" s="172"/>
      <c r="AD442" s="172"/>
      <c r="AE442" s="172"/>
      <c r="AF442" s="172"/>
      <c r="AG442" s="172"/>
      <c r="AH442" s="172"/>
      <c r="AI442" s="172"/>
      <c r="AJ442" s="156">
        <v>1240.6081798555429</v>
      </c>
      <c r="AK442" s="172"/>
      <c r="AM442" s="2"/>
      <c r="AN442"/>
      <c r="AO442"/>
      <c r="AP442" s="49"/>
      <c r="AQ442" s="50"/>
      <c r="AR442" s="51"/>
      <c r="AS442" s="89"/>
      <c r="AT442" s="89"/>
      <c r="AU442" s="89"/>
      <c r="AV442" s="89"/>
      <c r="AW442" s="89"/>
      <c r="AX442" s="89"/>
      <c r="AY442" s="89"/>
      <c r="AZ442" s="89"/>
      <c r="BA442" s="62"/>
      <c r="BB442" s="30"/>
      <c r="BF442" s="555"/>
      <c r="BG442"/>
      <c r="BJ442" s="372"/>
    </row>
    <row r="443" spans="1:74" ht="49.5" hidden="1" customHeight="1">
      <c r="A443" s="374" t="str">
        <f>A2</f>
        <v>តារាងបើកប្រាក់ឈ្នួលប្រចាំខែ វិច្ឆិកា ឆ្នាំ ២០២៣(លើកទី2​)</v>
      </c>
      <c r="B443" s="174"/>
      <c r="C443" s="174"/>
      <c r="D443" s="157"/>
      <c r="E443" s="157"/>
      <c r="F443" s="170"/>
      <c r="G443" s="174"/>
      <c r="H443" s="174"/>
      <c r="I443" s="174"/>
      <c r="J443" s="174"/>
      <c r="K443" s="174"/>
      <c r="L443" s="174"/>
      <c r="M443" s="174"/>
      <c r="N443" s="174"/>
      <c r="O443" s="174"/>
      <c r="P443" s="174"/>
      <c r="Q443" s="174"/>
      <c r="R443" s="174"/>
      <c r="S443" s="174"/>
      <c r="T443" s="174"/>
      <c r="U443" s="174"/>
      <c r="V443" s="174"/>
      <c r="W443" s="174"/>
      <c r="X443" s="174"/>
      <c r="Y443" s="174"/>
      <c r="Z443" s="174"/>
      <c r="AA443" s="174"/>
      <c r="AB443" s="174"/>
      <c r="AC443" s="174"/>
      <c r="AD443" s="174"/>
      <c r="AE443" s="174"/>
      <c r="AF443" s="174"/>
      <c r="AG443" s="174"/>
      <c r="AH443" s="174"/>
      <c r="AI443" s="174"/>
      <c r="AJ443" s="174"/>
      <c r="AK443" s="174"/>
      <c r="AL443" s="273"/>
      <c r="AN443"/>
      <c r="AO443"/>
      <c r="AP443" s="49"/>
      <c r="AQ443" s="50"/>
      <c r="AR443" s="51"/>
      <c r="AS443" s="89"/>
      <c r="AT443" s="89"/>
      <c r="AU443" s="89"/>
      <c r="AV443" s="89"/>
      <c r="AW443" s="89"/>
      <c r="AX443" s="89"/>
      <c r="AY443" s="89"/>
      <c r="AZ443" s="89"/>
      <c r="BA443" s="89"/>
      <c r="BB443" s="46"/>
      <c r="BD443"/>
      <c r="BF443" s="48"/>
      <c r="BH443" s="1"/>
      <c r="BJ443" s="372"/>
      <c r="BO443"/>
      <c r="BQ443"/>
    </row>
    <row r="444" spans="1:74" s="4" customFormat="1" ht="28.5" hidden="1" customHeight="1">
      <c r="A444" s="375" t="str">
        <f>A3</f>
        <v>LIST OF SALARIES AND ALLOWANCES  (November/  2023)</v>
      </c>
      <c r="B444" s="96"/>
      <c r="C444" s="96"/>
      <c r="D444" s="97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214"/>
      <c r="AJ444" s="96"/>
      <c r="AK444" s="56"/>
      <c r="AL444" s="274"/>
      <c r="AM444" s="2"/>
      <c r="AN444" s="15"/>
      <c r="AO444" s="15"/>
      <c r="AP444" s="22"/>
      <c r="BD444" s="92"/>
      <c r="BF444" s="552"/>
      <c r="BJ444" s="372"/>
      <c r="BO444" s="15"/>
      <c r="BQ444" s="15"/>
    </row>
    <row r="445" spans="1:74" s="62" customFormat="1" ht="51.75" hidden="1" customHeight="1" thickBot="1">
      <c r="A445" s="355" t="str">
        <f>A4</f>
        <v xml:space="preserve">ក្រុមហ៊ុន Fairdon (Cambodia) Limited </v>
      </c>
      <c r="B445" s="99"/>
      <c r="C445" s="100"/>
      <c r="D445" s="101"/>
      <c r="E445" s="102"/>
      <c r="G445" s="283"/>
      <c r="I445" s="103"/>
      <c r="J445" s="104"/>
      <c r="K445" s="356"/>
      <c r="L445" s="104"/>
      <c r="M445" s="104"/>
      <c r="N445" s="195"/>
      <c r="O445" s="200"/>
      <c r="P445" s="200"/>
      <c r="Q445" s="195"/>
      <c r="R445" s="195"/>
      <c r="S445" s="195"/>
      <c r="T445" s="195"/>
      <c r="U445" s="195"/>
      <c r="V445" s="195"/>
      <c r="W445" s="275"/>
      <c r="X445" s="275"/>
      <c r="Y445" s="227"/>
      <c r="Z445" s="275"/>
      <c r="AA445" s="275"/>
      <c r="AB445" s="543"/>
      <c r="AC445" s="221"/>
      <c r="AE445" s="105"/>
      <c r="AF445" s="105"/>
      <c r="AG445" s="346"/>
      <c r="AH445" s="106"/>
      <c r="AI445" s="106"/>
      <c r="AJ445" s="107"/>
      <c r="AK445" s="106"/>
      <c r="AL445" s="106"/>
      <c r="AM445" s="45"/>
      <c r="AN445" s="190"/>
      <c r="AO445" s="190"/>
      <c r="AP445" s="218"/>
      <c r="BF445" s="551"/>
      <c r="BJ445" s="372"/>
      <c r="BO445" s="190"/>
      <c r="BQ445" s="199"/>
    </row>
    <row r="446" spans="1:74" ht="32.450000000000003" hidden="1" customHeight="1" thickBot="1">
      <c r="A446" s="348" t="s">
        <v>564</v>
      </c>
      <c r="B446" s="349" t="s">
        <v>565</v>
      </c>
      <c r="C446" s="353" t="s">
        <v>566</v>
      </c>
      <c r="D446" s="349" t="s">
        <v>567</v>
      </c>
      <c r="E446" s="350" t="s">
        <v>568</v>
      </c>
      <c r="F446" s="350" t="s">
        <v>569</v>
      </c>
      <c r="G446" s="350" t="s">
        <v>570</v>
      </c>
      <c r="H446" s="350" t="s">
        <v>154</v>
      </c>
      <c r="I446" s="351" t="s">
        <v>571</v>
      </c>
      <c r="J446" s="350" t="s">
        <v>563</v>
      </c>
      <c r="K446" s="352" t="s">
        <v>706</v>
      </c>
      <c r="L446" s="352" t="s">
        <v>575</v>
      </c>
      <c r="M446" s="363" t="s">
        <v>574</v>
      </c>
      <c r="N446" s="361"/>
      <c r="O446" s="361"/>
      <c r="P446" s="361"/>
      <c r="Q446" s="361"/>
      <c r="R446" s="361"/>
      <c r="S446" s="361"/>
      <c r="T446" s="361"/>
      <c r="U446" s="361"/>
      <c r="V446" s="361"/>
      <c r="W446" s="361"/>
      <c r="X446" s="361"/>
      <c r="Y446" s="361"/>
      <c r="Z446" s="361"/>
      <c r="AA446" s="361"/>
      <c r="AB446" s="361"/>
      <c r="AC446" s="361"/>
      <c r="AD446" s="361"/>
      <c r="AE446" s="362"/>
      <c r="AF446" s="85" t="s">
        <v>3</v>
      </c>
      <c r="AG446" s="67"/>
      <c r="AH446" s="67"/>
      <c r="AI446" s="67"/>
      <c r="AJ446" s="418" t="s">
        <v>727</v>
      </c>
      <c r="AK446" s="332" t="s">
        <v>572</v>
      </c>
      <c r="AL446" s="2"/>
      <c r="AN446"/>
      <c r="AO446"/>
      <c r="AP446"/>
      <c r="BB446" s="30"/>
      <c r="BD446"/>
      <c r="BF446" s="48"/>
      <c r="BJ446" s="372"/>
      <c r="BO446"/>
      <c r="BQ446"/>
    </row>
    <row r="447" spans="1:74" ht="32.450000000000003" hidden="1" customHeight="1">
      <c r="A447" s="74"/>
      <c r="B447" s="115"/>
      <c r="C447" s="354"/>
      <c r="D447" s="117"/>
      <c r="E447" s="276"/>
      <c r="F447" s="276"/>
      <c r="G447" s="118"/>
      <c r="H447" s="119"/>
      <c r="I447" s="343" t="s">
        <v>29</v>
      </c>
      <c r="J447" s="330"/>
      <c r="K447" s="176"/>
      <c r="L447" s="176"/>
      <c r="M447" s="437" t="s">
        <v>576</v>
      </c>
      <c r="N447" s="438"/>
      <c r="O447" s="432" t="s">
        <v>751</v>
      </c>
      <c r="P447" s="433"/>
      <c r="Q447" s="446"/>
      <c r="R447" s="488"/>
      <c r="S447" s="437" t="s">
        <v>577</v>
      </c>
      <c r="T447" s="440"/>
      <c r="U447" s="441"/>
      <c r="V447" s="441"/>
      <c r="W447" s="329" t="s">
        <v>578</v>
      </c>
      <c r="X447" s="329" t="s">
        <v>579</v>
      </c>
      <c r="Y447" s="336" t="s">
        <v>580</v>
      </c>
      <c r="Z447" s="86" t="s">
        <v>52</v>
      </c>
      <c r="AA447" s="197" t="s">
        <v>46</v>
      </c>
      <c r="AB447" s="197"/>
      <c r="AC447" s="86" t="s">
        <v>14</v>
      </c>
      <c r="AD447" s="197" t="s">
        <v>367</v>
      </c>
      <c r="AE447" s="68" t="s">
        <v>15</v>
      </c>
      <c r="AF447" s="121" t="s">
        <v>9</v>
      </c>
      <c r="AG447" s="392" t="s">
        <v>707</v>
      </c>
      <c r="AH447" s="332" t="s">
        <v>728</v>
      </c>
      <c r="AI447" s="357" t="s">
        <v>584</v>
      </c>
      <c r="AJ447" s="123" t="s">
        <v>33</v>
      </c>
      <c r="AK447" s="124" t="s">
        <v>34</v>
      </c>
      <c r="AL447" s="2"/>
      <c r="AN447"/>
      <c r="AO447"/>
      <c r="AP447"/>
      <c r="BB447" s="30"/>
      <c r="BD447"/>
      <c r="BF447" s="48"/>
      <c r="BJ447" s="372"/>
      <c r="BO447"/>
      <c r="BQ447"/>
    </row>
    <row r="448" spans="1:74" ht="32.450000000000003" hidden="1" customHeight="1">
      <c r="A448" s="74"/>
      <c r="B448" s="115"/>
      <c r="C448" s="116"/>
      <c r="D448" s="117"/>
      <c r="E448" s="276"/>
      <c r="F448" s="276"/>
      <c r="G448" s="118"/>
      <c r="H448" s="277"/>
      <c r="I448" s="331" t="s">
        <v>573</v>
      </c>
      <c r="J448" s="126" t="s">
        <v>38</v>
      </c>
      <c r="K448" s="127" t="s">
        <v>189</v>
      </c>
      <c r="L448" s="127" t="s">
        <v>83</v>
      </c>
      <c r="M448" s="206" t="s">
        <v>35</v>
      </c>
      <c r="N448" s="277" t="s">
        <v>6</v>
      </c>
      <c r="O448" s="428" t="s">
        <v>7</v>
      </c>
      <c r="P448" s="429" t="s">
        <v>7</v>
      </c>
      <c r="Q448" s="431" t="s">
        <v>581</v>
      </c>
      <c r="R448" s="431"/>
      <c r="S448" s="336" t="s">
        <v>582</v>
      </c>
      <c r="T448" s="336" t="s">
        <v>582</v>
      </c>
      <c r="U448" s="331" t="s">
        <v>581</v>
      </c>
      <c r="V448" s="498"/>
      <c r="W448" s="338" t="s">
        <v>81</v>
      </c>
      <c r="X448" s="339" t="s">
        <v>48</v>
      </c>
      <c r="Y448" s="399" t="s">
        <v>526</v>
      </c>
      <c r="Z448" s="340" t="s">
        <v>527</v>
      </c>
      <c r="AA448" s="399" t="s">
        <v>473</v>
      </c>
      <c r="AB448" s="540"/>
      <c r="AC448" s="340" t="s">
        <v>30</v>
      </c>
      <c r="AD448" s="341" t="s">
        <v>665</v>
      </c>
      <c r="AE448" s="342" t="s">
        <v>31</v>
      </c>
      <c r="AF448" s="339" t="s">
        <v>32</v>
      </c>
      <c r="AG448" s="393" t="s">
        <v>708</v>
      </c>
      <c r="AH448" s="340" t="s">
        <v>39</v>
      </c>
      <c r="AI448" s="198" t="s">
        <v>84</v>
      </c>
      <c r="AJ448" s="128"/>
      <c r="AK448" s="129"/>
      <c r="AL448" s="2"/>
      <c r="AN448"/>
      <c r="AO448"/>
      <c r="AP448"/>
      <c r="BB448" s="30"/>
      <c r="BD448"/>
      <c r="BF448" s="48"/>
      <c r="BJ448" s="372"/>
      <c r="BO448"/>
      <c r="BQ448"/>
    </row>
    <row r="449" spans="1:95" ht="28.5" hidden="1" customHeight="1" thickBot="1">
      <c r="A449" s="74"/>
      <c r="B449" s="115"/>
      <c r="C449" s="116"/>
      <c r="D449" s="117"/>
      <c r="E449" s="276"/>
      <c r="F449" s="130"/>
      <c r="G449" s="118"/>
      <c r="H449" s="276"/>
      <c r="I449" s="131"/>
      <c r="J449" s="126"/>
      <c r="K449" s="127"/>
      <c r="L449" s="127"/>
      <c r="M449" s="207"/>
      <c r="N449" s="276"/>
      <c r="O449" s="209"/>
      <c r="P449" s="209"/>
      <c r="Q449" s="276"/>
      <c r="R449" s="276"/>
      <c r="S449" s="430"/>
      <c r="T449" s="430"/>
      <c r="U449" s="276"/>
      <c r="V449" s="499"/>
      <c r="W449" s="70"/>
      <c r="X449" s="87"/>
      <c r="Y449" s="278"/>
      <c r="Z449" s="278"/>
      <c r="AA449" s="198" t="s">
        <v>47</v>
      </c>
      <c r="AB449" s="211"/>
      <c r="AC449" s="278"/>
      <c r="AD449" s="229"/>
      <c r="AE449" s="129"/>
      <c r="AF449" s="87"/>
      <c r="AG449" s="400"/>
      <c r="AH449" s="278"/>
      <c r="AI449" s="211"/>
      <c r="AJ449" s="128"/>
      <c r="AK449" s="129"/>
      <c r="AL449" s="2"/>
      <c r="AN449"/>
      <c r="AO449"/>
      <c r="AP449"/>
      <c r="BB449" s="30"/>
      <c r="BD449"/>
      <c r="BF449" s="48"/>
      <c r="BJ449" s="372"/>
      <c r="BO449"/>
      <c r="BQ449"/>
    </row>
    <row r="450" spans="1:95" s="17" customFormat="1" ht="24.75" hidden="1" customHeight="1" thickBot="1">
      <c r="A450" s="333" t="s">
        <v>24</v>
      </c>
      <c r="B450" s="133" t="s">
        <v>25</v>
      </c>
      <c r="C450" s="334" t="s">
        <v>68</v>
      </c>
      <c r="D450" s="134" t="s">
        <v>26</v>
      </c>
      <c r="E450" s="335" t="s">
        <v>27</v>
      </c>
      <c r="F450" s="136" t="s">
        <v>36</v>
      </c>
      <c r="G450" s="137" t="s">
        <v>37</v>
      </c>
      <c r="H450" s="138" t="s">
        <v>528</v>
      </c>
      <c r="I450" s="139" t="s">
        <v>1</v>
      </c>
      <c r="J450" s="126"/>
      <c r="K450" s="127"/>
      <c r="L450" s="127"/>
      <c r="M450" s="208" t="s">
        <v>5</v>
      </c>
      <c r="N450" s="77" t="s">
        <v>82</v>
      </c>
      <c r="O450" s="426" t="s">
        <v>749</v>
      </c>
      <c r="P450" s="426" t="s">
        <v>750</v>
      </c>
      <c r="Q450" s="337" t="s">
        <v>10</v>
      </c>
      <c r="R450" s="337"/>
      <c r="S450" s="425" t="s">
        <v>747</v>
      </c>
      <c r="T450" s="425" t="s">
        <v>748</v>
      </c>
      <c r="U450" s="337" t="s">
        <v>13</v>
      </c>
      <c r="V450" s="500"/>
      <c r="W450" s="70"/>
      <c r="X450" s="87"/>
      <c r="Y450" s="278"/>
      <c r="Z450" s="278"/>
      <c r="AA450" s="228" t="s">
        <v>404</v>
      </c>
      <c r="AB450" s="228"/>
      <c r="AC450" s="278"/>
      <c r="AD450" s="115"/>
      <c r="AE450" s="129"/>
      <c r="AF450" s="87"/>
      <c r="AG450" s="400"/>
      <c r="AH450" s="278"/>
      <c r="AI450" s="211"/>
      <c r="AJ450" s="128"/>
      <c r="AK450" s="129"/>
      <c r="AL450" s="2"/>
      <c r="AM450" s="2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 s="30"/>
      <c r="BF450" s="553"/>
      <c r="BG450"/>
      <c r="BJ450" s="372"/>
    </row>
    <row r="451" spans="1:95" s="17" customFormat="1" ht="18.75" hidden="1" customHeight="1" thickBot="1">
      <c r="A451" s="140"/>
      <c r="B451" s="141"/>
      <c r="C451" s="142"/>
      <c r="D451" s="143"/>
      <c r="E451" s="181"/>
      <c r="F451" s="144" t="s">
        <v>28</v>
      </c>
      <c r="G451" s="145"/>
      <c r="H451" s="146"/>
      <c r="I451" s="147"/>
      <c r="J451" s="148"/>
      <c r="K451" s="149"/>
      <c r="L451" s="149"/>
      <c r="M451" s="78"/>
      <c r="N451" s="79"/>
      <c r="O451" s="427"/>
      <c r="P451" s="210"/>
      <c r="Q451" s="279"/>
      <c r="R451" s="279"/>
      <c r="S451" s="212"/>
      <c r="T451" s="212"/>
      <c r="U451" s="279"/>
      <c r="V451" s="501"/>
      <c r="W451" s="71"/>
      <c r="X451" s="88"/>
      <c r="Y451" s="279"/>
      <c r="Z451" s="279"/>
      <c r="AA451" s="279"/>
      <c r="AB451" s="279"/>
      <c r="AC451" s="279"/>
      <c r="AD451" s="279"/>
      <c r="AE451" s="150"/>
      <c r="AF451" s="88"/>
      <c r="AG451" s="401"/>
      <c r="AH451" s="279"/>
      <c r="AI451" s="212"/>
      <c r="AJ451" s="151"/>
      <c r="AK451" s="150"/>
      <c r="AL451" s="2"/>
      <c r="AM451" s="2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 s="30"/>
      <c r="BF451" s="553"/>
      <c r="BG451"/>
      <c r="BJ451" s="372"/>
    </row>
    <row r="452" spans="1:95" s="17" customFormat="1" ht="33" hidden="1" customHeight="1">
      <c r="A452" s="292">
        <v>1</v>
      </c>
      <c r="B452" s="294">
        <v>2</v>
      </c>
      <c r="C452" s="294">
        <v>3</v>
      </c>
      <c r="D452" s="294">
        <v>4</v>
      </c>
      <c r="E452" s="294">
        <v>5</v>
      </c>
      <c r="F452" s="294">
        <v>6</v>
      </c>
      <c r="G452" s="294">
        <v>7</v>
      </c>
      <c r="H452" s="294">
        <v>8</v>
      </c>
      <c r="I452" s="294">
        <v>9</v>
      </c>
      <c r="J452" s="294">
        <v>10</v>
      </c>
      <c r="K452" s="294">
        <v>11</v>
      </c>
      <c r="L452" s="294">
        <v>12</v>
      </c>
      <c r="M452" s="294">
        <v>13</v>
      </c>
      <c r="N452" s="294">
        <v>14</v>
      </c>
      <c r="O452" s="294">
        <v>15</v>
      </c>
      <c r="P452" s="294"/>
      <c r="Q452" s="294">
        <v>16</v>
      </c>
      <c r="R452" s="294"/>
      <c r="S452" s="294">
        <v>17</v>
      </c>
      <c r="T452" s="294"/>
      <c r="U452" s="294">
        <v>18</v>
      </c>
      <c r="V452" s="294"/>
      <c r="W452" s="294">
        <v>19</v>
      </c>
      <c r="X452" s="294">
        <v>20</v>
      </c>
      <c r="Y452" s="294">
        <v>21</v>
      </c>
      <c r="Z452" s="294">
        <v>22</v>
      </c>
      <c r="AA452" s="294">
        <v>23</v>
      </c>
      <c r="AB452" s="294"/>
      <c r="AC452" s="294">
        <v>24</v>
      </c>
      <c r="AD452" s="294">
        <v>25</v>
      </c>
      <c r="AE452" s="294">
        <v>26</v>
      </c>
      <c r="AF452" s="294">
        <v>27</v>
      </c>
      <c r="AG452" s="294"/>
      <c r="AH452" s="294">
        <v>28</v>
      </c>
      <c r="AI452" s="294">
        <v>29</v>
      </c>
      <c r="AJ452" s="294">
        <v>31</v>
      </c>
      <c r="AK452" s="294">
        <v>32</v>
      </c>
      <c r="AL452" s="2"/>
      <c r="AM452" s="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 s="30"/>
      <c r="BF452" s="553"/>
      <c r="BG452"/>
      <c r="BJ452" s="372"/>
    </row>
    <row r="453" spans="1:95" s="47" customFormat="1" ht="125.25" customHeight="1">
      <c r="A453" s="513">
        <v>8</v>
      </c>
      <c r="B453" s="65" t="s">
        <v>413</v>
      </c>
      <c r="C453" s="60" t="s">
        <v>71</v>
      </c>
      <c r="D453" s="378" t="s">
        <v>414</v>
      </c>
      <c r="E453" s="378" t="s">
        <v>585</v>
      </c>
      <c r="F453" s="382">
        <v>44378</v>
      </c>
      <c r="G453" s="378" t="s">
        <v>667</v>
      </c>
      <c r="H453" s="65" t="s">
        <v>156</v>
      </c>
      <c r="I453" s="521">
        <v>1</v>
      </c>
      <c r="J453" s="90">
        <v>200</v>
      </c>
      <c r="K453" s="241">
        <v>0</v>
      </c>
      <c r="L453" s="403">
        <v>9.1384311905314455</v>
      </c>
      <c r="M453" s="396">
        <v>21.5</v>
      </c>
      <c r="N453" s="396">
        <v>4.5</v>
      </c>
      <c r="O453" s="396">
        <v>36</v>
      </c>
      <c r="P453" s="396">
        <v>20</v>
      </c>
      <c r="Q453" s="264"/>
      <c r="R453" s="264"/>
      <c r="S453" s="404">
        <v>51.92307692307692</v>
      </c>
      <c r="T453" s="404">
        <v>38.46153846153846</v>
      </c>
      <c r="U453" s="265">
        <v>0</v>
      </c>
      <c r="V453" s="265">
        <v>0</v>
      </c>
      <c r="W453" s="266">
        <v>24</v>
      </c>
      <c r="X453" s="405">
        <v>10</v>
      </c>
      <c r="Y453" s="406">
        <v>3</v>
      </c>
      <c r="Z453" s="272">
        <v>7</v>
      </c>
      <c r="AA453" s="272">
        <v>0</v>
      </c>
      <c r="AB453" s="272"/>
      <c r="AC453" s="267">
        <v>16.050115472787031</v>
      </c>
      <c r="AD453" s="267">
        <v>5</v>
      </c>
      <c r="AE453" s="266">
        <v>364.57316204793381</v>
      </c>
      <c r="AF453" s="407">
        <v>11.538461538461538</v>
      </c>
      <c r="AG453" s="408">
        <v>5.8181818181818183</v>
      </c>
      <c r="AH453" s="409">
        <v>0</v>
      </c>
      <c r="AI453" s="462">
        <v>173.23076923076923</v>
      </c>
      <c r="AJ453" s="410">
        <v>173.98574946052122</v>
      </c>
      <c r="AK453" s="268"/>
      <c r="AL453" s="290">
        <v>1</v>
      </c>
      <c r="AM453" s="463">
        <v>1.5</v>
      </c>
      <c r="AN453" s="463">
        <v>2</v>
      </c>
      <c r="AO453" s="463">
        <v>0</v>
      </c>
      <c r="AP453" s="36" t="s">
        <v>413</v>
      </c>
      <c r="AQ453" s="66">
        <v>173</v>
      </c>
      <c r="AR453" s="37">
        <v>4100</v>
      </c>
      <c r="AS453" s="315">
        <v>1</v>
      </c>
      <c r="AT453" s="315">
        <v>1</v>
      </c>
      <c r="AU453" s="315">
        <v>1</v>
      </c>
      <c r="AV453" s="315">
        <v>0</v>
      </c>
      <c r="AW453" s="315">
        <v>0</v>
      </c>
      <c r="AX453" s="315">
        <v>3</v>
      </c>
      <c r="AY453" s="316">
        <v>4</v>
      </c>
      <c r="AZ453" s="316">
        <v>0</v>
      </c>
      <c r="BA453" s="316">
        <v>1</v>
      </c>
      <c r="BB453" s="30" t="s">
        <v>1113</v>
      </c>
      <c r="BC453" s="30">
        <v>0</v>
      </c>
      <c r="BD453" s="327"/>
      <c r="BE453" t="s">
        <v>99</v>
      </c>
      <c r="BF453" s="48">
        <v>0</v>
      </c>
      <c r="BG453" s="48">
        <v>9.1384311905314455</v>
      </c>
      <c r="BH453" s="511"/>
      <c r="BI453" s="48"/>
      <c r="BJ453" s="372"/>
      <c r="BK453" s="63"/>
      <c r="BL453" s="81">
        <f t="shared" ref="BL453" si="204">M453+AL453+AM453+AN453</f>
        <v>26</v>
      </c>
      <c r="BM453" s="30">
        <f t="shared" ref="BM453" si="205">BL453+AO453</f>
        <v>26</v>
      </c>
      <c r="BN453" s="230"/>
      <c r="BO453" s="193">
        <f t="shared" ref="BO453" si="206">AJ453+AI453+AG453+AH453</f>
        <v>353.03470050947226</v>
      </c>
      <c r="BP453" s="193">
        <v>278.20200152830853</v>
      </c>
      <c r="BQ453" s="193"/>
      <c r="BR453" s="30"/>
      <c r="BS453" s="33">
        <f t="shared" ref="BS453" si="207">BO453-W453-Z453-AA453</f>
        <v>322.03470050947226</v>
      </c>
      <c r="BT453" s="226" t="e">
        <f t="shared" ref="BT453" si="208">INT(YEARFRAC(F453,$BU$11))</f>
        <v>#REF!</v>
      </c>
      <c r="BU453" s="62"/>
      <c r="BV453" s="365"/>
      <c r="BW453" s="62"/>
      <c r="BX453" s="62"/>
      <c r="BY453" s="62"/>
      <c r="BZ453" s="62"/>
      <c r="CA453" s="62"/>
      <c r="CB453" s="62"/>
      <c r="CC453" s="62"/>
      <c r="CD453" s="62"/>
      <c r="CE453" s="62"/>
      <c r="CF453" s="62"/>
      <c r="CG453" s="62"/>
      <c r="CH453" s="62"/>
      <c r="CI453" s="62"/>
      <c r="CJ453" s="62"/>
      <c r="CK453" s="62"/>
      <c r="CL453" s="62"/>
      <c r="CM453" s="62"/>
      <c r="CN453" s="62"/>
      <c r="CO453" s="62"/>
      <c r="CP453" s="62"/>
      <c r="CQ453" s="62"/>
    </row>
    <row r="454" spans="1:95" s="47" customFormat="1" ht="125.25" customHeight="1">
      <c r="A454" s="513">
        <f>A453+1</f>
        <v>9</v>
      </c>
      <c r="B454" s="224" t="s">
        <v>732</v>
      </c>
      <c r="C454" s="271" t="s">
        <v>71</v>
      </c>
      <c r="D454" s="379" t="s">
        <v>348</v>
      </c>
      <c r="E454" s="379" t="s">
        <v>585</v>
      </c>
      <c r="F454" s="383">
        <v>44945</v>
      </c>
      <c r="G454" s="379" t="s">
        <v>667</v>
      </c>
      <c r="H454" s="224" t="s">
        <v>156</v>
      </c>
      <c r="I454" s="521">
        <v>1</v>
      </c>
      <c r="J454" s="90">
        <v>200</v>
      </c>
      <c r="K454" s="241">
        <v>0</v>
      </c>
      <c r="L454" s="403">
        <v>0</v>
      </c>
      <c r="M454" s="396">
        <v>24</v>
      </c>
      <c r="N454" s="396">
        <v>2</v>
      </c>
      <c r="O454" s="396">
        <v>40</v>
      </c>
      <c r="P454" s="396">
        <v>22</v>
      </c>
      <c r="Q454" s="264"/>
      <c r="R454" s="264"/>
      <c r="S454" s="404">
        <v>57.692307692307693</v>
      </c>
      <c r="T454" s="404">
        <v>42.307692307692307</v>
      </c>
      <c r="U454" s="265">
        <v>0</v>
      </c>
      <c r="V454" s="265">
        <v>0</v>
      </c>
      <c r="W454" s="266">
        <v>26.5</v>
      </c>
      <c r="X454" s="405">
        <v>10</v>
      </c>
      <c r="Y454" s="406">
        <v>0</v>
      </c>
      <c r="Z454" s="272">
        <v>7</v>
      </c>
      <c r="AA454" s="272">
        <v>32.694230769230771</v>
      </c>
      <c r="AB454" s="272"/>
      <c r="AC454" s="267">
        <v>0</v>
      </c>
      <c r="AD454" s="267">
        <v>5</v>
      </c>
      <c r="AE454" s="266">
        <v>381.19423076923078</v>
      </c>
      <c r="AF454" s="407">
        <v>0</v>
      </c>
      <c r="AG454" s="408">
        <v>5.8181818181818183</v>
      </c>
      <c r="AH454" s="409">
        <v>0</v>
      </c>
      <c r="AI454" s="462">
        <v>176.61538461538458</v>
      </c>
      <c r="AJ454" s="410">
        <v>198.76066433566439</v>
      </c>
      <c r="AK454" s="268"/>
      <c r="AL454" s="290">
        <v>0</v>
      </c>
      <c r="AM454" s="463">
        <v>0</v>
      </c>
      <c r="AN454" s="463">
        <v>2</v>
      </c>
      <c r="AO454" s="463">
        <v>0</v>
      </c>
      <c r="AP454" s="36" t="s">
        <v>732</v>
      </c>
      <c r="AQ454" s="66">
        <v>198</v>
      </c>
      <c r="AR454" s="37">
        <v>3100</v>
      </c>
      <c r="AS454" s="315">
        <v>1</v>
      </c>
      <c r="AT454" s="315">
        <v>1</v>
      </c>
      <c r="AU454" s="315">
        <v>2</v>
      </c>
      <c r="AV454" s="315">
        <v>0</v>
      </c>
      <c r="AW454" s="315">
        <v>1</v>
      </c>
      <c r="AX454" s="315">
        <v>3</v>
      </c>
      <c r="AY454" s="316">
        <v>3</v>
      </c>
      <c r="AZ454" s="316">
        <v>0</v>
      </c>
      <c r="BA454" s="316">
        <v>1</v>
      </c>
      <c r="BB454" s="30" t="s">
        <v>1114</v>
      </c>
      <c r="BC454" s="30">
        <v>32.694230769230771</v>
      </c>
      <c r="BD454" s="327"/>
      <c r="BE454" t="s">
        <v>99</v>
      </c>
      <c r="BF454" s="48">
        <v>0</v>
      </c>
      <c r="BG454" s="48">
        <v>0</v>
      </c>
      <c r="BH454" s="511"/>
      <c r="BI454" s="48"/>
      <c r="BJ454" s="372"/>
      <c r="BK454" s="63"/>
      <c r="BL454" s="81">
        <f t="shared" ref="BL454" si="209">M454+AL454+AM454+AN454</f>
        <v>26</v>
      </c>
      <c r="BM454" s="30">
        <f t="shared" ref="BM454" si="210">BL454+AO454</f>
        <v>26</v>
      </c>
      <c r="BN454" s="230"/>
      <c r="BO454" s="193">
        <f t="shared" ref="BO454" si="211">AJ454+AI454+AG454+AH454</f>
        <v>381.19423076923078</v>
      </c>
      <c r="BP454" s="193">
        <v>279.11184994786294</v>
      </c>
      <c r="BQ454" s="193"/>
      <c r="BR454" s="30"/>
      <c r="BS454" s="33">
        <f t="shared" ref="BS454" si="212">BO454-W454-Z454-AA454</f>
        <v>315</v>
      </c>
      <c r="BT454" s="226" t="e">
        <f t="shared" ref="BT454" si="213">INT(YEARFRAC(F454,$BU$11))</f>
        <v>#REF!</v>
      </c>
      <c r="BU454" s="62"/>
      <c r="BV454" s="365"/>
      <c r="BW454" s="62"/>
      <c r="BX454" s="62"/>
      <c r="BY454" s="62"/>
      <c r="BZ454" s="62"/>
      <c r="CA454" s="62"/>
      <c r="CB454" s="62"/>
      <c r="CC454" s="62"/>
      <c r="CD454" s="62"/>
      <c r="CE454" s="62"/>
      <c r="CF454" s="62"/>
      <c r="CG454" s="62"/>
      <c r="CH454" s="62"/>
      <c r="CI454" s="62"/>
      <c r="CJ454" s="62"/>
      <c r="CK454" s="62"/>
      <c r="CL454" s="62"/>
      <c r="CM454" s="62"/>
      <c r="CN454" s="62"/>
      <c r="CO454" s="62"/>
      <c r="CP454" s="62"/>
      <c r="CQ454" s="62"/>
    </row>
    <row r="455" spans="1:95" s="47" customFormat="1" ht="125.25" customHeight="1">
      <c r="A455" s="513">
        <f t="shared" ref="A455:A463" si="214">A454+1</f>
        <v>10</v>
      </c>
      <c r="B455" s="534" t="s">
        <v>904</v>
      </c>
      <c r="C455" s="530" t="s">
        <v>71</v>
      </c>
      <c r="D455" s="535" t="s">
        <v>657</v>
      </c>
      <c r="E455" s="535" t="s">
        <v>585</v>
      </c>
      <c r="F455" s="536">
        <v>45240</v>
      </c>
      <c r="G455" s="535" t="s">
        <v>667</v>
      </c>
      <c r="H455" s="534" t="s">
        <v>156</v>
      </c>
      <c r="I455" s="521"/>
      <c r="J455" s="90">
        <v>200</v>
      </c>
      <c r="K455" s="241">
        <v>0</v>
      </c>
      <c r="L455" s="403">
        <v>0</v>
      </c>
      <c r="M455" s="396">
        <v>15.5</v>
      </c>
      <c r="N455" s="396">
        <v>10.5</v>
      </c>
      <c r="O455" s="396">
        <v>22</v>
      </c>
      <c r="P455" s="396">
        <v>8</v>
      </c>
      <c r="Q455" s="264"/>
      <c r="R455" s="264"/>
      <c r="S455" s="404">
        <v>31.73076923076923</v>
      </c>
      <c r="T455" s="404">
        <v>15.384615384615385</v>
      </c>
      <c r="U455" s="265">
        <v>0</v>
      </c>
      <c r="V455" s="265">
        <v>0</v>
      </c>
      <c r="W455" s="266">
        <v>11.5</v>
      </c>
      <c r="X455" s="405">
        <v>6.9230769230769234</v>
      </c>
      <c r="Y455" s="406">
        <v>0</v>
      </c>
      <c r="Z455" s="272">
        <v>7</v>
      </c>
      <c r="AA455" s="272">
        <v>0</v>
      </c>
      <c r="AB455" s="272"/>
      <c r="AC455" s="267">
        <v>0</v>
      </c>
      <c r="AD455" s="267">
        <v>0</v>
      </c>
      <c r="AE455" s="266">
        <v>272.53846153846155</v>
      </c>
      <c r="AF455" s="407">
        <v>61.53846153846154</v>
      </c>
      <c r="AG455" s="408">
        <v>3.85</v>
      </c>
      <c r="AH455" s="409">
        <v>0</v>
      </c>
      <c r="AI455" s="462">
        <v>53.961538461538453</v>
      </c>
      <c r="AJ455" s="410">
        <v>153.18846153846155</v>
      </c>
      <c r="AK455" s="268"/>
      <c r="AL455" s="290">
        <v>0.5</v>
      </c>
      <c r="AM455" s="463">
        <v>0</v>
      </c>
      <c r="AN455" s="463">
        <v>2</v>
      </c>
      <c r="AO455" s="463">
        <v>0</v>
      </c>
      <c r="AP455" s="36" t="s">
        <v>904</v>
      </c>
      <c r="AQ455" s="66">
        <v>153</v>
      </c>
      <c r="AR455" s="37">
        <v>800</v>
      </c>
      <c r="AS455" s="315">
        <v>1</v>
      </c>
      <c r="AT455" s="315">
        <v>1</v>
      </c>
      <c r="AU455" s="315">
        <v>0</v>
      </c>
      <c r="AV455" s="315">
        <v>0</v>
      </c>
      <c r="AW455" s="315">
        <v>0</v>
      </c>
      <c r="AX455" s="315">
        <v>3</v>
      </c>
      <c r="AY455" s="316">
        <v>0</v>
      </c>
      <c r="AZ455" s="316">
        <v>1</v>
      </c>
      <c r="BA455" s="316">
        <v>3</v>
      </c>
      <c r="BB455" s="30" t="s">
        <v>1115</v>
      </c>
      <c r="BC455" s="30">
        <v>0</v>
      </c>
      <c r="BD455" s="327"/>
      <c r="BE455" t="s">
        <v>99</v>
      </c>
      <c r="BF455" s="48">
        <v>0</v>
      </c>
      <c r="BG455" s="48">
        <v>0</v>
      </c>
      <c r="BH455" s="511"/>
      <c r="BI455" s="48"/>
      <c r="BJ455" s="372"/>
      <c r="BK455" s="63"/>
      <c r="BL455" s="81">
        <f t="shared" ref="BL455:BL463" si="215">M455+AL455+AM455+AN455</f>
        <v>18</v>
      </c>
      <c r="BM455" s="30">
        <f t="shared" ref="BM455:BM463" si="216">BL455+AO455</f>
        <v>18</v>
      </c>
      <c r="BN455" s="230"/>
      <c r="BO455" s="193">
        <f t="shared" ref="BO455:BO463" si="217">AJ455+AI455+AG455+AH455</f>
        <v>211</v>
      </c>
      <c r="BP455" s="193">
        <v>211</v>
      </c>
      <c r="BQ455" s="193"/>
      <c r="BR455" s="30"/>
      <c r="BS455" s="33">
        <f t="shared" ref="BS455:BS463" si="218">BO455-W455-Z455-AA455</f>
        <v>192.5</v>
      </c>
      <c r="BT455" s="226" t="e">
        <f t="shared" ref="BT455:BT463" si="219">INT(YEARFRAC(F455,$BU$11))</f>
        <v>#REF!</v>
      </c>
      <c r="BU455" s="62"/>
      <c r="BV455" s="365"/>
      <c r="BW455" s="62"/>
      <c r="BX455" s="62"/>
      <c r="BY455" s="62"/>
      <c r="BZ455" s="62"/>
      <c r="CA455" s="62"/>
      <c r="CB455" s="62"/>
      <c r="CC455" s="62"/>
      <c r="CD455" s="62"/>
      <c r="CE455" s="62"/>
      <c r="CF455" s="62"/>
      <c r="CG455" s="62"/>
      <c r="CH455" s="62"/>
      <c r="CI455" s="62"/>
      <c r="CJ455" s="62"/>
      <c r="CK455" s="62"/>
      <c r="CL455" s="62"/>
      <c r="CM455" s="62"/>
      <c r="CN455" s="62"/>
      <c r="CO455" s="62"/>
      <c r="CP455" s="62"/>
      <c r="CQ455" s="62"/>
    </row>
    <row r="456" spans="1:95" s="47" customFormat="1" ht="125.25" customHeight="1">
      <c r="A456" s="513">
        <f t="shared" si="214"/>
        <v>11</v>
      </c>
      <c r="B456" s="534" t="s">
        <v>905</v>
      </c>
      <c r="C456" s="530" t="s">
        <v>71</v>
      </c>
      <c r="D456" s="535" t="s">
        <v>933</v>
      </c>
      <c r="E456" s="535" t="s">
        <v>585</v>
      </c>
      <c r="F456" s="536">
        <v>45240</v>
      </c>
      <c r="G456" s="535" t="s">
        <v>667</v>
      </c>
      <c r="H456" s="534" t="s">
        <v>156</v>
      </c>
      <c r="I456" s="521"/>
      <c r="J456" s="90">
        <v>200</v>
      </c>
      <c r="K456" s="241">
        <v>0</v>
      </c>
      <c r="L456" s="403">
        <v>3.5299383565661988</v>
      </c>
      <c r="M456" s="396">
        <v>16</v>
      </c>
      <c r="N456" s="396">
        <v>10</v>
      </c>
      <c r="O456" s="396">
        <v>26</v>
      </c>
      <c r="P456" s="396">
        <v>0</v>
      </c>
      <c r="Q456" s="264"/>
      <c r="R456" s="264"/>
      <c r="S456" s="404">
        <v>37.5</v>
      </c>
      <c r="T456" s="404">
        <v>0</v>
      </c>
      <c r="U456" s="265">
        <v>0</v>
      </c>
      <c r="V456" s="265">
        <v>0</v>
      </c>
      <c r="W456" s="266">
        <v>6.5</v>
      </c>
      <c r="X456" s="405">
        <v>6.9230769230769234</v>
      </c>
      <c r="Y456" s="406">
        <v>0</v>
      </c>
      <c r="Z456" s="272">
        <v>7</v>
      </c>
      <c r="AA456" s="272">
        <v>0</v>
      </c>
      <c r="AB456" s="272"/>
      <c r="AC456" s="267">
        <v>0</v>
      </c>
      <c r="AD456" s="267">
        <v>0</v>
      </c>
      <c r="AE456" s="266">
        <v>261.45301527964313</v>
      </c>
      <c r="AF456" s="407">
        <v>61.53846153846154</v>
      </c>
      <c r="AG456" s="408">
        <v>3.7282910748236318</v>
      </c>
      <c r="AH456" s="409">
        <v>0</v>
      </c>
      <c r="AI456" s="462">
        <v>52</v>
      </c>
      <c r="AJ456" s="410">
        <v>144.18626266635795</v>
      </c>
      <c r="AK456" s="268"/>
      <c r="AL456" s="290">
        <v>0</v>
      </c>
      <c r="AM456" s="463">
        <v>0</v>
      </c>
      <c r="AN456" s="463">
        <v>2</v>
      </c>
      <c r="AO456" s="463">
        <v>0</v>
      </c>
      <c r="AP456" s="36" t="s">
        <v>905</v>
      </c>
      <c r="AQ456" s="66">
        <v>144</v>
      </c>
      <c r="AR456" s="37">
        <v>800</v>
      </c>
      <c r="AS456" s="315">
        <v>1</v>
      </c>
      <c r="AT456" s="315">
        <v>0</v>
      </c>
      <c r="AU456" s="315">
        <v>2</v>
      </c>
      <c r="AV456" s="315">
        <v>0</v>
      </c>
      <c r="AW456" s="315">
        <v>0</v>
      </c>
      <c r="AX456" s="315">
        <v>4</v>
      </c>
      <c r="AY456" s="316">
        <v>0</v>
      </c>
      <c r="AZ456" s="316">
        <v>1</v>
      </c>
      <c r="BA456" s="316">
        <v>3</v>
      </c>
      <c r="BB456" s="30" t="s">
        <v>1116</v>
      </c>
      <c r="BC456" s="30">
        <v>0</v>
      </c>
      <c r="BD456" s="327"/>
      <c r="BE456" t="s">
        <v>99</v>
      </c>
      <c r="BF456" s="48">
        <v>0</v>
      </c>
      <c r="BG456" s="48">
        <v>3.5299383565661988</v>
      </c>
      <c r="BH456" s="511"/>
      <c r="BI456" s="48"/>
      <c r="BJ456" s="372"/>
      <c r="BK456" s="63"/>
      <c r="BL456" s="81">
        <f t="shared" si="215"/>
        <v>18</v>
      </c>
      <c r="BM456" s="30">
        <f t="shared" si="216"/>
        <v>18</v>
      </c>
      <c r="BN456" s="230"/>
      <c r="BO456" s="193">
        <f t="shared" si="217"/>
        <v>199.91455374118158</v>
      </c>
      <c r="BP456" s="193">
        <v>199.91455374118158</v>
      </c>
      <c r="BQ456" s="193"/>
      <c r="BR456" s="30"/>
      <c r="BS456" s="33">
        <f t="shared" si="218"/>
        <v>186.41455374118158</v>
      </c>
      <c r="BT456" s="226" t="e">
        <f t="shared" si="219"/>
        <v>#REF!</v>
      </c>
      <c r="BU456" s="62"/>
      <c r="BV456" s="365"/>
      <c r="BW456" s="62"/>
      <c r="BX456" s="62"/>
      <c r="BY456" s="62"/>
      <c r="BZ456" s="62"/>
      <c r="CA456" s="62"/>
      <c r="CB456" s="62"/>
      <c r="CC456" s="62"/>
      <c r="CD456" s="62"/>
      <c r="CE456" s="62"/>
      <c r="CF456" s="62"/>
      <c r="CG456" s="62"/>
      <c r="CH456" s="62"/>
      <c r="CI456" s="62"/>
      <c r="CJ456" s="62"/>
      <c r="CK456" s="62"/>
      <c r="CL456" s="62"/>
      <c r="CM456" s="62"/>
      <c r="CN456" s="62"/>
      <c r="CO456" s="62"/>
      <c r="CP456" s="62"/>
      <c r="CQ456" s="62"/>
    </row>
    <row r="457" spans="1:95" s="47" customFormat="1" ht="125.25" customHeight="1">
      <c r="A457" s="513">
        <f t="shared" si="214"/>
        <v>12</v>
      </c>
      <c r="B457" s="534" t="s">
        <v>906</v>
      </c>
      <c r="C457" s="530" t="s">
        <v>71</v>
      </c>
      <c r="D457" s="535" t="s">
        <v>934</v>
      </c>
      <c r="E457" s="535" t="s">
        <v>585</v>
      </c>
      <c r="F457" s="536">
        <v>45240</v>
      </c>
      <c r="G457" s="535" t="s">
        <v>667</v>
      </c>
      <c r="H457" s="534" t="s">
        <v>156</v>
      </c>
      <c r="I457" s="521"/>
      <c r="J457" s="90">
        <v>200</v>
      </c>
      <c r="K457" s="241">
        <v>0</v>
      </c>
      <c r="L457" s="403">
        <v>0</v>
      </c>
      <c r="M457" s="396">
        <v>15</v>
      </c>
      <c r="N457" s="396">
        <v>11</v>
      </c>
      <c r="O457" s="396">
        <v>22</v>
      </c>
      <c r="P457" s="396">
        <v>0</v>
      </c>
      <c r="Q457" s="264"/>
      <c r="R457" s="264"/>
      <c r="S457" s="404">
        <v>31.73076923076923</v>
      </c>
      <c r="T457" s="404">
        <v>0</v>
      </c>
      <c r="U457" s="265">
        <v>0</v>
      </c>
      <c r="V457" s="265">
        <v>0</v>
      </c>
      <c r="W457" s="266">
        <v>5.5</v>
      </c>
      <c r="X457" s="405">
        <v>6.9230769230769234</v>
      </c>
      <c r="Y457" s="406">
        <v>0</v>
      </c>
      <c r="Z457" s="272">
        <v>7</v>
      </c>
      <c r="AA457" s="272">
        <v>0</v>
      </c>
      <c r="AB457" s="272"/>
      <c r="AC457" s="267">
        <v>0</v>
      </c>
      <c r="AD457" s="267">
        <v>0</v>
      </c>
      <c r="AE457" s="266">
        <v>251.15384615384616</v>
      </c>
      <c r="AF457" s="407">
        <v>61.53846153846154</v>
      </c>
      <c r="AG457" s="408">
        <v>3.5423076923076922</v>
      </c>
      <c r="AH457" s="409">
        <v>0</v>
      </c>
      <c r="AI457" s="462">
        <v>40.923076923076934</v>
      </c>
      <c r="AJ457" s="410">
        <v>145.14999999999998</v>
      </c>
      <c r="AK457" s="268"/>
      <c r="AL457" s="290">
        <v>1</v>
      </c>
      <c r="AM457" s="463">
        <v>0</v>
      </c>
      <c r="AN457" s="463">
        <v>2</v>
      </c>
      <c r="AO457" s="463">
        <v>0</v>
      </c>
      <c r="AP457" s="36" t="s">
        <v>906</v>
      </c>
      <c r="AQ457" s="66">
        <v>145</v>
      </c>
      <c r="AR457" s="37">
        <v>600</v>
      </c>
      <c r="AS457" s="315">
        <v>1</v>
      </c>
      <c r="AT457" s="315">
        <v>0</v>
      </c>
      <c r="AU457" s="315">
        <v>2</v>
      </c>
      <c r="AV457" s="315">
        <v>0</v>
      </c>
      <c r="AW457" s="315">
        <v>1</v>
      </c>
      <c r="AX457" s="315">
        <v>0</v>
      </c>
      <c r="AY457" s="316">
        <v>0</v>
      </c>
      <c r="AZ457" s="316">
        <v>1</v>
      </c>
      <c r="BA457" s="316">
        <v>1</v>
      </c>
      <c r="BB457" s="30" t="s">
        <v>1117</v>
      </c>
      <c r="BC457" s="30">
        <v>0</v>
      </c>
      <c r="BD457" s="327"/>
      <c r="BE457" t="s">
        <v>99</v>
      </c>
      <c r="BF457" s="48">
        <v>0</v>
      </c>
      <c r="BG457" s="48">
        <v>0</v>
      </c>
      <c r="BH457" s="511"/>
      <c r="BI457" s="48"/>
      <c r="BJ457" s="372"/>
      <c r="BK457" s="63"/>
      <c r="BL457" s="81">
        <f t="shared" si="215"/>
        <v>18</v>
      </c>
      <c r="BM457" s="30">
        <f t="shared" si="216"/>
        <v>18</v>
      </c>
      <c r="BN457" s="230"/>
      <c r="BO457" s="193">
        <f t="shared" si="217"/>
        <v>189.61538461538461</v>
      </c>
      <c r="BP457" s="193">
        <v>189.61538461538461</v>
      </c>
      <c r="BQ457" s="193"/>
      <c r="BR457" s="30"/>
      <c r="BS457" s="33">
        <f t="shared" si="218"/>
        <v>177.11538461538461</v>
      </c>
      <c r="BT457" s="226" t="e">
        <f t="shared" si="219"/>
        <v>#REF!</v>
      </c>
      <c r="BU457" s="62"/>
      <c r="BV457" s="365"/>
      <c r="BW457" s="62"/>
      <c r="BX457" s="62"/>
      <c r="BY457" s="62"/>
      <c r="BZ457" s="62"/>
      <c r="CA457" s="62"/>
      <c r="CB457" s="62"/>
      <c r="CC457" s="62"/>
      <c r="CD457" s="62"/>
      <c r="CE457" s="62"/>
      <c r="CF457" s="62"/>
      <c r="CG457" s="62"/>
      <c r="CH457" s="62"/>
      <c r="CI457" s="62"/>
      <c r="CJ457" s="62"/>
      <c r="CK457" s="62"/>
      <c r="CL457" s="62"/>
      <c r="CM457" s="62"/>
      <c r="CN457" s="62"/>
      <c r="CO457" s="62"/>
      <c r="CP457" s="62"/>
      <c r="CQ457" s="62"/>
    </row>
    <row r="458" spans="1:95" s="47" customFormat="1" ht="125.25" customHeight="1">
      <c r="A458" s="513">
        <f t="shared" si="214"/>
        <v>13</v>
      </c>
      <c r="B458" s="534" t="s">
        <v>907</v>
      </c>
      <c r="C458" s="530" t="s">
        <v>71</v>
      </c>
      <c r="D458" s="535" t="s">
        <v>935</v>
      </c>
      <c r="E458" s="535" t="s">
        <v>585</v>
      </c>
      <c r="F458" s="536">
        <v>45240</v>
      </c>
      <c r="G458" s="535" t="s">
        <v>667</v>
      </c>
      <c r="H458" s="534" t="s">
        <v>156</v>
      </c>
      <c r="I458" s="521"/>
      <c r="J458" s="90">
        <v>200</v>
      </c>
      <c r="K458" s="241">
        <v>0</v>
      </c>
      <c r="L458" s="403">
        <v>3.1132075471698113</v>
      </c>
      <c r="M458" s="396">
        <v>14</v>
      </c>
      <c r="N458" s="396">
        <v>12</v>
      </c>
      <c r="O458" s="396">
        <v>20</v>
      </c>
      <c r="P458" s="396">
        <v>0</v>
      </c>
      <c r="Q458" s="264"/>
      <c r="R458" s="264"/>
      <c r="S458" s="404">
        <v>28.846153846153847</v>
      </c>
      <c r="T458" s="404">
        <v>0</v>
      </c>
      <c r="U458" s="265">
        <v>0</v>
      </c>
      <c r="V458" s="265">
        <v>0</v>
      </c>
      <c r="W458" s="266">
        <v>5</v>
      </c>
      <c r="X458" s="405">
        <v>6.9230769230769234</v>
      </c>
      <c r="Y458" s="406">
        <v>0</v>
      </c>
      <c r="Z458" s="272">
        <v>7</v>
      </c>
      <c r="AA458" s="272">
        <v>0</v>
      </c>
      <c r="AB458" s="272"/>
      <c r="AC458" s="267">
        <v>0</v>
      </c>
      <c r="AD458" s="267">
        <v>0</v>
      </c>
      <c r="AE458" s="266">
        <v>250.8824383164006</v>
      </c>
      <c r="AF458" s="407">
        <v>61.53846153846154</v>
      </c>
      <c r="AG458" s="408">
        <v>3.546879535558781</v>
      </c>
      <c r="AH458" s="409">
        <v>0</v>
      </c>
      <c r="AI458" s="462">
        <v>52</v>
      </c>
      <c r="AJ458" s="410">
        <v>133.79709724238026</v>
      </c>
      <c r="AK458" s="268"/>
      <c r="AL458" s="290">
        <v>2</v>
      </c>
      <c r="AM458" s="463">
        <v>0</v>
      </c>
      <c r="AN458" s="463">
        <v>2</v>
      </c>
      <c r="AO458" s="463">
        <v>0</v>
      </c>
      <c r="AP458" s="36" t="s">
        <v>907</v>
      </c>
      <c r="AQ458" s="66">
        <v>133</v>
      </c>
      <c r="AR458" s="37">
        <v>3300</v>
      </c>
      <c r="AS458" s="315">
        <v>1</v>
      </c>
      <c r="AT458" s="315">
        <v>0</v>
      </c>
      <c r="AU458" s="315">
        <v>1</v>
      </c>
      <c r="AV458" s="315">
        <v>1</v>
      </c>
      <c r="AW458" s="315">
        <v>0</v>
      </c>
      <c r="AX458" s="315">
        <v>3</v>
      </c>
      <c r="AY458" s="316">
        <v>3</v>
      </c>
      <c r="AZ458" s="316">
        <v>0</v>
      </c>
      <c r="BA458" s="316">
        <v>3</v>
      </c>
      <c r="BB458" s="30" t="s">
        <v>1118</v>
      </c>
      <c r="BC458" s="30">
        <v>0</v>
      </c>
      <c r="BD458" s="327"/>
      <c r="BE458" t="s">
        <v>99</v>
      </c>
      <c r="BF458" s="48">
        <v>0</v>
      </c>
      <c r="BG458" s="48">
        <v>3.1132075471698113</v>
      </c>
      <c r="BH458" s="511"/>
      <c r="BI458" s="48"/>
      <c r="BJ458" s="372"/>
      <c r="BK458" s="63"/>
      <c r="BL458" s="81">
        <f t="shared" si="215"/>
        <v>18</v>
      </c>
      <c r="BM458" s="30">
        <f t="shared" si="216"/>
        <v>18</v>
      </c>
      <c r="BN458" s="230"/>
      <c r="BO458" s="193">
        <f t="shared" si="217"/>
        <v>189.34397677793905</v>
      </c>
      <c r="BP458" s="193">
        <v>189.34397677793905</v>
      </c>
      <c r="BQ458" s="193"/>
      <c r="BR458" s="30"/>
      <c r="BS458" s="33">
        <f t="shared" si="218"/>
        <v>177.34397677793905</v>
      </c>
      <c r="BT458" s="226" t="e">
        <f t="shared" si="219"/>
        <v>#REF!</v>
      </c>
      <c r="BU458" s="62"/>
      <c r="BV458" s="365"/>
      <c r="BW458" s="62"/>
      <c r="BX458" s="62"/>
      <c r="BY458" s="62"/>
      <c r="BZ458" s="62"/>
      <c r="CA458" s="62"/>
      <c r="CB458" s="62"/>
      <c r="CC458" s="62"/>
      <c r="CD458" s="62"/>
      <c r="CE458" s="62"/>
      <c r="CF458" s="62"/>
      <c r="CG458" s="62"/>
      <c r="CH458" s="62"/>
      <c r="CI458" s="62"/>
      <c r="CJ458" s="62"/>
      <c r="CK458" s="62"/>
      <c r="CL458" s="62"/>
      <c r="CM458" s="62"/>
      <c r="CN458" s="62"/>
      <c r="CO458" s="62"/>
      <c r="CP458" s="62"/>
      <c r="CQ458" s="62"/>
    </row>
    <row r="459" spans="1:95" s="47" customFormat="1" ht="125.25" customHeight="1">
      <c r="A459" s="513">
        <f t="shared" si="214"/>
        <v>14</v>
      </c>
      <c r="B459" s="534" t="s">
        <v>912</v>
      </c>
      <c r="C459" s="530" t="s">
        <v>71</v>
      </c>
      <c r="D459" s="535" t="s">
        <v>939</v>
      </c>
      <c r="E459" s="535" t="s">
        <v>585</v>
      </c>
      <c r="F459" s="536">
        <v>45243</v>
      </c>
      <c r="G459" s="535" t="s">
        <v>667</v>
      </c>
      <c r="H459" s="534" t="s">
        <v>156</v>
      </c>
      <c r="I459" s="521"/>
      <c r="J459" s="90">
        <v>200</v>
      </c>
      <c r="K459" s="241">
        <v>0</v>
      </c>
      <c r="L459" s="403">
        <v>0</v>
      </c>
      <c r="M459" s="396">
        <v>14</v>
      </c>
      <c r="N459" s="396">
        <v>12</v>
      </c>
      <c r="O459" s="396">
        <v>22</v>
      </c>
      <c r="P459" s="396">
        <v>0</v>
      </c>
      <c r="Q459" s="264"/>
      <c r="R459" s="264"/>
      <c r="S459" s="404">
        <v>31.73076923076923</v>
      </c>
      <c r="T459" s="404">
        <v>0</v>
      </c>
      <c r="U459" s="265">
        <v>0</v>
      </c>
      <c r="V459" s="265">
        <v>0</v>
      </c>
      <c r="W459" s="266">
        <v>5.5</v>
      </c>
      <c r="X459" s="405">
        <v>6.1538461538461542</v>
      </c>
      <c r="Y459" s="406">
        <v>0</v>
      </c>
      <c r="Z459" s="272">
        <v>7</v>
      </c>
      <c r="AA459" s="272">
        <v>0</v>
      </c>
      <c r="AB459" s="272"/>
      <c r="AC459" s="267">
        <v>0</v>
      </c>
      <c r="AD459" s="267">
        <v>0</v>
      </c>
      <c r="AE459" s="266">
        <v>250.38461538461539</v>
      </c>
      <c r="AF459" s="407">
        <v>76.92307692307692</v>
      </c>
      <c r="AG459" s="408">
        <v>3.2192307692307693</v>
      </c>
      <c r="AH459" s="409">
        <v>0</v>
      </c>
      <c r="AI459" s="462">
        <v>29.84615384615384</v>
      </c>
      <c r="AJ459" s="410">
        <v>140.39615384615385</v>
      </c>
      <c r="AK459" s="268"/>
      <c r="AL459" s="290">
        <v>0</v>
      </c>
      <c r="AM459" s="463">
        <v>0</v>
      </c>
      <c r="AN459" s="463">
        <v>2</v>
      </c>
      <c r="AO459" s="463">
        <v>0</v>
      </c>
      <c r="AP459" s="36" t="s">
        <v>912</v>
      </c>
      <c r="AQ459" s="66">
        <v>140</v>
      </c>
      <c r="AR459" s="37">
        <v>1600</v>
      </c>
      <c r="AS459" s="315">
        <v>1</v>
      </c>
      <c r="AT459" s="315">
        <v>0</v>
      </c>
      <c r="AU459" s="315">
        <v>2</v>
      </c>
      <c r="AV459" s="315">
        <v>0</v>
      </c>
      <c r="AW459" s="315">
        <v>0</v>
      </c>
      <c r="AX459" s="315">
        <v>0</v>
      </c>
      <c r="AY459" s="316">
        <v>1</v>
      </c>
      <c r="AZ459" s="316">
        <v>1</v>
      </c>
      <c r="BA459" s="316">
        <v>1</v>
      </c>
      <c r="BB459" s="30" t="s">
        <v>1119</v>
      </c>
      <c r="BC459" s="30">
        <v>0</v>
      </c>
      <c r="BD459" s="327"/>
      <c r="BE459" t="s">
        <v>99</v>
      </c>
      <c r="BF459" s="48">
        <v>0</v>
      </c>
      <c r="BG459" s="48">
        <v>0</v>
      </c>
      <c r="BH459" s="511"/>
      <c r="BI459" s="48"/>
      <c r="BJ459" s="372"/>
      <c r="BK459" s="63"/>
      <c r="BL459" s="81">
        <f t="shared" si="215"/>
        <v>16</v>
      </c>
      <c r="BM459" s="30">
        <f t="shared" si="216"/>
        <v>16</v>
      </c>
      <c r="BN459" s="230"/>
      <c r="BO459" s="193">
        <f t="shared" si="217"/>
        <v>173.46153846153845</v>
      </c>
      <c r="BP459" s="193">
        <v>173.46153846153845</v>
      </c>
      <c r="BQ459" s="193"/>
      <c r="BR459" s="30"/>
      <c r="BS459" s="33">
        <f t="shared" si="218"/>
        <v>160.96153846153845</v>
      </c>
      <c r="BT459" s="226" t="e">
        <f t="shared" si="219"/>
        <v>#REF!</v>
      </c>
      <c r="BU459" s="62"/>
      <c r="BV459" s="365"/>
      <c r="BW459" s="62"/>
      <c r="BX459" s="62"/>
      <c r="BY459" s="62"/>
      <c r="BZ459" s="62"/>
      <c r="CA459" s="62"/>
      <c r="CB459" s="62"/>
      <c r="CC459" s="62"/>
      <c r="CD459" s="62"/>
      <c r="CE459" s="62"/>
      <c r="CF459" s="62"/>
      <c r="CG459" s="62"/>
      <c r="CH459" s="62"/>
      <c r="CI459" s="62"/>
      <c r="CJ459" s="62"/>
      <c r="CK459" s="62"/>
      <c r="CL459" s="62"/>
      <c r="CM459" s="62"/>
      <c r="CN459" s="62"/>
      <c r="CO459" s="62"/>
      <c r="CP459" s="62"/>
      <c r="CQ459" s="62"/>
    </row>
    <row r="460" spans="1:95" s="47" customFormat="1" ht="125.25" customHeight="1">
      <c r="A460" s="513">
        <f t="shared" si="214"/>
        <v>15</v>
      </c>
      <c r="B460" s="534" t="s">
        <v>913</v>
      </c>
      <c r="C460" s="530" t="s">
        <v>71</v>
      </c>
      <c r="D460" s="535" t="s">
        <v>940</v>
      </c>
      <c r="E460" s="535" t="s">
        <v>585</v>
      </c>
      <c r="F460" s="536">
        <v>45243</v>
      </c>
      <c r="G460" s="535" t="s">
        <v>667</v>
      </c>
      <c r="H460" s="534" t="s">
        <v>156</v>
      </c>
      <c r="I460" s="521"/>
      <c r="J460" s="90">
        <v>200</v>
      </c>
      <c r="K460" s="241">
        <v>0</v>
      </c>
      <c r="L460" s="403">
        <v>0</v>
      </c>
      <c r="M460" s="396">
        <v>14</v>
      </c>
      <c r="N460" s="396">
        <v>12</v>
      </c>
      <c r="O460" s="396">
        <v>26</v>
      </c>
      <c r="P460" s="396">
        <v>4</v>
      </c>
      <c r="Q460" s="264"/>
      <c r="R460" s="264"/>
      <c r="S460" s="404">
        <v>37.5</v>
      </c>
      <c r="T460" s="404">
        <v>7.6923076923076925</v>
      </c>
      <c r="U460" s="265">
        <v>0</v>
      </c>
      <c r="V460" s="265">
        <v>0</v>
      </c>
      <c r="W460" s="266">
        <v>9.5</v>
      </c>
      <c r="X460" s="405">
        <v>6.1538461538461542</v>
      </c>
      <c r="Y460" s="406">
        <v>0</v>
      </c>
      <c r="Z460" s="272">
        <v>7</v>
      </c>
      <c r="AA460" s="272">
        <v>0</v>
      </c>
      <c r="AB460" s="272"/>
      <c r="AC460" s="267">
        <v>0</v>
      </c>
      <c r="AD460" s="267">
        <v>0</v>
      </c>
      <c r="AE460" s="266">
        <v>267.84615384615387</v>
      </c>
      <c r="AF460" s="407">
        <v>76.92307692307692</v>
      </c>
      <c r="AG460" s="408">
        <v>3.4884615384615394</v>
      </c>
      <c r="AH460" s="409">
        <v>0</v>
      </c>
      <c r="AI460" s="462">
        <v>33.230769230769226</v>
      </c>
      <c r="AJ460" s="410">
        <v>154.2038461538462</v>
      </c>
      <c r="AK460" s="268"/>
      <c r="AL460" s="290">
        <v>0</v>
      </c>
      <c r="AM460" s="463">
        <v>0</v>
      </c>
      <c r="AN460" s="463">
        <v>2</v>
      </c>
      <c r="AO460" s="463">
        <v>0</v>
      </c>
      <c r="AP460" s="36" t="s">
        <v>913</v>
      </c>
      <c r="AQ460" s="66">
        <v>154</v>
      </c>
      <c r="AR460" s="37">
        <v>800</v>
      </c>
      <c r="AS460" s="315">
        <v>1</v>
      </c>
      <c r="AT460" s="315">
        <v>1</v>
      </c>
      <c r="AU460" s="315">
        <v>0</v>
      </c>
      <c r="AV460" s="315">
        <v>0</v>
      </c>
      <c r="AW460" s="315">
        <v>0</v>
      </c>
      <c r="AX460" s="315">
        <v>4</v>
      </c>
      <c r="AY460" s="316">
        <v>0</v>
      </c>
      <c r="AZ460" s="316">
        <v>1</v>
      </c>
      <c r="BA460" s="316">
        <v>3</v>
      </c>
      <c r="BB460" s="30" t="s">
        <v>1120</v>
      </c>
      <c r="BC460" s="30">
        <v>0</v>
      </c>
      <c r="BD460" s="327"/>
      <c r="BE460" t="s">
        <v>99</v>
      </c>
      <c r="BF460" s="48">
        <v>0</v>
      </c>
      <c r="BG460" s="48">
        <v>0</v>
      </c>
      <c r="BH460" s="511"/>
      <c r="BI460" s="48"/>
      <c r="BJ460" s="372"/>
      <c r="BK460" s="63"/>
      <c r="BL460" s="81">
        <f t="shared" si="215"/>
        <v>16</v>
      </c>
      <c r="BM460" s="30">
        <f t="shared" si="216"/>
        <v>16</v>
      </c>
      <c r="BN460" s="230"/>
      <c r="BO460" s="193">
        <f t="shared" si="217"/>
        <v>190.92307692307696</v>
      </c>
      <c r="BP460" s="193">
        <v>190.92307692307696</v>
      </c>
      <c r="BQ460" s="193"/>
      <c r="BR460" s="30"/>
      <c r="BS460" s="33">
        <f t="shared" si="218"/>
        <v>174.42307692307696</v>
      </c>
      <c r="BT460" s="226" t="e">
        <f t="shared" si="219"/>
        <v>#REF!</v>
      </c>
      <c r="BU460" s="62"/>
      <c r="BV460" s="365"/>
      <c r="BW460" s="62"/>
      <c r="BX460" s="62"/>
      <c r="BY460" s="62"/>
      <c r="BZ460" s="62"/>
      <c r="CA460" s="62"/>
      <c r="CB460" s="62"/>
      <c r="CC460" s="62"/>
      <c r="CD460" s="62"/>
      <c r="CE460" s="62"/>
      <c r="CF460" s="62"/>
      <c r="CG460" s="62"/>
      <c r="CH460" s="62"/>
      <c r="CI460" s="62"/>
      <c r="CJ460" s="62"/>
      <c r="CK460" s="62"/>
      <c r="CL460" s="62"/>
      <c r="CM460" s="62"/>
      <c r="CN460" s="62"/>
      <c r="CO460" s="62"/>
      <c r="CP460" s="62"/>
      <c r="CQ460" s="62"/>
    </row>
    <row r="461" spans="1:95" s="47" customFormat="1" ht="125.25" customHeight="1">
      <c r="A461" s="513">
        <f t="shared" si="214"/>
        <v>16</v>
      </c>
      <c r="B461" s="534" t="s">
        <v>914</v>
      </c>
      <c r="C461" s="530" t="s">
        <v>71</v>
      </c>
      <c r="D461" s="535" t="s">
        <v>941</v>
      </c>
      <c r="E461" s="535" t="s">
        <v>585</v>
      </c>
      <c r="F461" s="536">
        <v>45243</v>
      </c>
      <c r="G461" s="535" t="s">
        <v>667</v>
      </c>
      <c r="H461" s="534" t="s">
        <v>156</v>
      </c>
      <c r="I461" s="521"/>
      <c r="J461" s="90">
        <v>200</v>
      </c>
      <c r="K461" s="241">
        <v>0</v>
      </c>
      <c r="L461" s="403">
        <v>0</v>
      </c>
      <c r="M461" s="396">
        <v>14</v>
      </c>
      <c r="N461" s="396">
        <v>12</v>
      </c>
      <c r="O461" s="396">
        <v>24</v>
      </c>
      <c r="P461" s="396">
        <v>4</v>
      </c>
      <c r="Q461" s="264"/>
      <c r="R461" s="264"/>
      <c r="S461" s="404">
        <v>34.615384615384613</v>
      </c>
      <c r="T461" s="404">
        <v>7.6923076923076925</v>
      </c>
      <c r="U461" s="265">
        <v>0</v>
      </c>
      <c r="V461" s="265">
        <v>0</v>
      </c>
      <c r="W461" s="266">
        <v>9</v>
      </c>
      <c r="X461" s="405">
        <v>6.1538461538461542</v>
      </c>
      <c r="Y461" s="406">
        <v>0</v>
      </c>
      <c r="Z461" s="272">
        <v>7</v>
      </c>
      <c r="AA461" s="272">
        <v>0</v>
      </c>
      <c r="AB461" s="272"/>
      <c r="AC461" s="267">
        <v>0</v>
      </c>
      <c r="AD461" s="267">
        <v>0</v>
      </c>
      <c r="AE461" s="266">
        <v>264.46153846153845</v>
      </c>
      <c r="AF461" s="407">
        <v>76.92307692307692</v>
      </c>
      <c r="AG461" s="408">
        <v>3.430769230769231</v>
      </c>
      <c r="AH461" s="409">
        <v>0</v>
      </c>
      <c r="AI461" s="462">
        <v>29.84615384615384</v>
      </c>
      <c r="AJ461" s="410">
        <v>154.26153846153846</v>
      </c>
      <c r="AK461" s="268"/>
      <c r="AL461" s="290">
        <v>0</v>
      </c>
      <c r="AM461" s="463">
        <v>0</v>
      </c>
      <c r="AN461" s="463">
        <v>2</v>
      </c>
      <c r="AO461" s="463">
        <v>0</v>
      </c>
      <c r="AP461" s="36" t="s">
        <v>914</v>
      </c>
      <c r="AQ461" s="66">
        <v>154</v>
      </c>
      <c r="AR461" s="37">
        <v>1100</v>
      </c>
      <c r="AS461" s="315">
        <v>1</v>
      </c>
      <c r="AT461" s="315">
        <v>1</v>
      </c>
      <c r="AU461" s="315">
        <v>0</v>
      </c>
      <c r="AV461" s="315">
        <v>0</v>
      </c>
      <c r="AW461" s="315">
        <v>0</v>
      </c>
      <c r="AX461" s="315">
        <v>4</v>
      </c>
      <c r="AY461" s="316">
        <v>1</v>
      </c>
      <c r="AZ461" s="316">
        <v>0</v>
      </c>
      <c r="BA461" s="316">
        <v>1</v>
      </c>
      <c r="BB461" s="30" t="s">
        <v>1121</v>
      </c>
      <c r="BC461" s="30">
        <v>0</v>
      </c>
      <c r="BD461" s="327"/>
      <c r="BE461" t="s">
        <v>99</v>
      </c>
      <c r="BF461" s="48">
        <v>0</v>
      </c>
      <c r="BG461" s="48">
        <v>0</v>
      </c>
      <c r="BH461" s="511"/>
      <c r="BI461" s="48"/>
      <c r="BJ461" s="372"/>
      <c r="BK461" s="63"/>
      <c r="BL461" s="81">
        <f t="shared" si="215"/>
        <v>16</v>
      </c>
      <c r="BM461" s="30">
        <f t="shared" si="216"/>
        <v>16</v>
      </c>
      <c r="BN461" s="230"/>
      <c r="BO461" s="193">
        <f t="shared" si="217"/>
        <v>187.53846153846155</v>
      </c>
      <c r="BP461" s="193">
        <v>187.53846153846155</v>
      </c>
      <c r="BQ461" s="193"/>
      <c r="BR461" s="30"/>
      <c r="BS461" s="33">
        <f t="shared" si="218"/>
        <v>171.53846153846155</v>
      </c>
      <c r="BT461" s="226" t="e">
        <f t="shared" si="219"/>
        <v>#REF!</v>
      </c>
      <c r="BU461" s="62"/>
      <c r="BV461" s="365"/>
      <c r="BW461" s="62"/>
      <c r="BX461" s="62"/>
      <c r="BY461" s="62"/>
      <c r="BZ461" s="62"/>
      <c r="CA461" s="62"/>
      <c r="CB461" s="62"/>
      <c r="CC461" s="62"/>
      <c r="CD461" s="62"/>
      <c r="CE461" s="62"/>
      <c r="CF461" s="62"/>
      <c r="CG461" s="62"/>
      <c r="CH461" s="62"/>
      <c r="CI461" s="62"/>
      <c r="CJ461" s="62"/>
      <c r="CK461" s="62"/>
      <c r="CL461" s="62"/>
      <c r="CM461" s="62"/>
      <c r="CN461" s="62"/>
      <c r="CO461" s="62"/>
      <c r="CP461" s="62"/>
      <c r="CQ461" s="62"/>
    </row>
    <row r="462" spans="1:95" s="47" customFormat="1" ht="125.25" customHeight="1">
      <c r="A462" s="513">
        <f t="shared" si="214"/>
        <v>17</v>
      </c>
      <c r="B462" s="534" t="s">
        <v>916</v>
      </c>
      <c r="C462" s="530" t="s">
        <v>71</v>
      </c>
      <c r="D462" s="535" t="s">
        <v>943</v>
      </c>
      <c r="E462" s="535" t="s">
        <v>585</v>
      </c>
      <c r="F462" s="536">
        <v>45244</v>
      </c>
      <c r="G462" s="535" t="s">
        <v>667</v>
      </c>
      <c r="H462" s="534" t="s">
        <v>156</v>
      </c>
      <c r="I462" s="521"/>
      <c r="J462" s="90">
        <v>200</v>
      </c>
      <c r="K462" s="241">
        <v>0</v>
      </c>
      <c r="L462" s="403">
        <v>0</v>
      </c>
      <c r="M462" s="396">
        <v>13</v>
      </c>
      <c r="N462" s="396">
        <v>13</v>
      </c>
      <c r="O462" s="396">
        <v>24</v>
      </c>
      <c r="P462" s="396">
        <v>2</v>
      </c>
      <c r="Q462" s="264"/>
      <c r="R462" s="264"/>
      <c r="S462" s="404">
        <v>34.615384615384613</v>
      </c>
      <c r="T462" s="404">
        <v>3.8461538461538463</v>
      </c>
      <c r="U462" s="265">
        <v>0</v>
      </c>
      <c r="V462" s="265">
        <v>0</v>
      </c>
      <c r="W462" s="266">
        <v>7.5</v>
      </c>
      <c r="X462" s="405">
        <v>5.7692307692307692</v>
      </c>
      <c r="Y462" s="406">
        <v>0</v>
      </c>
      <c r="Z462" s="272">
        <v>7</v>
      </c>
      <c r="AA462" s="272">
        <v>0</v>
      </c>
      <c r="AB462" s="272"/>
      <c r="AC462" s="267">
        <v>0</v>
      </c>
      <c r="AD462" s="267">
        <v>0</v>
      </c>
      <c r="AE462" s="266">
        <v>258.73076923076923</v>
      </c>
      <c r="AF462" s="407">
        <v>84.615384615384613</v>
      </c>
      <c r="AG462" s="408">
        <v>3.1923076923076925</v>
      </c>
      <c r="AH462" s="409">
        <v>0</v>
      </c>
      <c r="AI462" s="462">
        <v>22.15384615384616</v>
      </c>
      <c r="AJ462" s="410">
        <v>148.76923076923077</v>
      </c>
      <c r="AK462" s="268"/>
      <c r="AL462" s="290">
        <v>0</v>
      </c>
      <c r="AM462" s="463">
        <v>0</v>
      </c>
      <c r="AN462" s="463">
        <v>2</v>
      </c>
      <c r="AO462" s="463">
        <v>0</v>
      </c>
      <c r="AP462" s="36" t="s">
        <v>916</v>
      </c>
      <c r="AQ462" s="66">
        <v>148</v>
      </c>
      <c r="AR462" s="37">
        <v>3200</v>
      </c>
      <c r="AS462" s="315">
        <v>1</v>
      </c>
      <c r="AT462" s="315">
        <v>0</v>
      </c>
      <c r="AU462" s="315">
        <v>2</v>
      </c>
      <c r="AV462" s="315">
        <v>0</v>
      </c>
      <c r="AW462" s="315">
        <v>1</v>
      </c>
      <c r="AX462" s="315">
        <v>3</v>
      </c>
      <c r="AY462" s="316">
        <v>3</v>
      </c>
      <c r="AZ462" s="316">
        <v>0</v>
      </c>
      <c r="BA462" s="316">
        <v>2</v>
      </c>
      <c r="BB462" s="30" t="s">
        <v>1122</v>
      </c>
      <c r="BC462" s="30">
        <v>0</v>
      </c>
      <c r="BD462" s="327"/>
      <c r="BE462" t="s">
        <v>99</v>
      </c>
      <c r="BF462" s="48">
        <v>0</v>
      </c>
      <c r="BG462" s="48">
        <v>0</v>
      </c>
      <c r="BH462" s="511"/>
      <c r="BI462" s="48"/>
      <c r="BJ462" s="372"/>
      <c r="BK462" s="63"/>
      <c r="BL462" s="81">
        <f t="shared" si="215"/>
        <v>15</v>
      </c>
      <c r="BM462" s="30">
        <f t="shared" si="216"/>
        <v>15</v>
      </c>
      <c r="BN462" s="230"/>
      <c r="BO462" s="193">
        <f t="shared" si="217"/>
        <v>174.11538461538461</v>
      </c>
      <c r="BP462" s="193">
        <v>174.11538461538461</v>
      </c>
      <c r="BQ462" s="193"/>
      <c r="BR462" s="30"/>
      <c r="BS462" s="33">
        <f t="shared" si="218"/>
        <v>159.61538461538461</v>
      </c>
      <c r="BT462" s="226" t="e">
        <f t="shared" si="219"/>
        <v>#REF!</v>
      </c>
      <c r="BU462" s="62"/>
      <c r="BV462" s="365"/>
      <c r="BW462" s="62"/>
      <c r="BX462" s="62"/>
      <c r="BY462" s="62"/>
      <c r="BZ462" s="62"/>
      <c r="CA462" s="62"/>
      <c r="CB462" s="62"/>
      <c r="CC462" s="62"/>
      <c r="CD462" s="62"/>
      <c r="CE462" s="62"/>
      <c r="CF462" s="62"/>
      <c r="CG462" s="62"/>
      <c r="CH462" s="62"/>
      <c r="CI462" s="62"/>
      <c r="CJ462" s="62"/>
      <c r="CK462" s="62"/>
      <c r="CL462" s="62"/>
      <c r="CM462" s="62"/>
      <c r="CN462" s="62"/>
      <c r="CO462" s="62"/>
      <c r="CP462" s="62"/>
      <c r="CQ462" s="62"/>
    </row>
    <row r="463" spans="1:95" s="47" customFormat="1" ht="125.25" customHeight="1">
      <c r="A463" s="513">
        <f t="shared" si="214"/>
        <v>18</v>
      </c>
      <c r="B463" s="534" t="s">
        <v>917</v>
      </c>
      <c r="C463" s="530" t="s">
        <v>71</v>
      </c>
      <c r="D463" s="535" t="s">
        <v>944</v>
      </c>
      <c r="E463" s="535" t="s">
        <v>585</v>
      </c>
      <c r="F463" s="536">
        <v>45244</v>
      </c>
      <c r="G463" s="535" t="s">
        <v>667</v>
      </c>
      <c r="H463" s="534" t="s">
        <v>156</v>
      </c>
      <c r="I463" s="521"/>
      <c r="J463" s="90">
        <v>200</v>
      </c>
      <c r="K463" s="241">
        <v>0</v>
      </c>
      <c r="L463" s="403">
        <v>0</v>
      </c>
      <c r="M463" s="396">
        <v>13</v>
      </c>
      <c r="N463" s="396">
        <v>13</v>
      </c>
      <c r="O463" s="396">
        <v>24</v>
      </c>
      <c r="P463" s="396">
        <v>0</v>
      </c>
      <c r="Q463" s="264"/>
      <c r="R463" s="264"/>
      <c r="S463" s="404">
        <v>34.615384615384613</v>
      </c>
      <c r="T463" s="404">
        <v>0</v>
      </c>
      <c r="U463" s="265">
        <v>0</v>
      </c>
      <c r="V463" s="265">
        <v>0</v>
      </c>
      <c r="W463" s="266">
        <v>6</v>
      </c>
      <c r="X463" s="405">
        <v>5.7692307692307692</v>
      </c>
      <c r="Y463" s="406">
        <v>0</v>
      </c>
      <c r="Z463" s="272">
        <v>7</v>
      </c>
      <c r="AA463" s="272">
        <v>0</v>
      </c>
      <c r="AB463" s="272"/>
      <c r="AC463" s="267">
        <v>0</v>
      </c>
      <c r="AD463" s="267">
        <v>0</v>
      </c>
      <c r="AE463" s="266">
        <v>253.38461538461539</v>
      </c>
      <c r="AF463" s="407">
        <v>84.615384615384613</v>
      </c>
      <c r="AG463" s="408">
        <v>3.1153846153846154</v>
      </c>
      <c r="AH463" s="409">
        <v>0</v>
      </c>
      <c r="AI463" s="462">
        <v>22.15384615384616</v>
      </c>
      <c r="AJ463" s="410">
        <v>143.5</v>
      </c>
      <c r="AK463" s="268"/>
      <c r="AL463" s="290">
        <v>0</v>
      </c>
      <c r="AM463" s="463">
        <v>0</v>
      </c>
      <c r="AN463" s="463">
        <v>2</v>
      </c>
      <c r="AO463" s="463">
        <v>0</v>
      </c>
      <c r="AP463" s="36" t="s">
        <v>917</v>
      </c>
      <c r="AQ463" s="66">
        <v>143</v>
      </c>
      <c r="AR463" s="37">
        <v>2100</v>
      </c>
      <c r="AS463" s="315">
        <v>1</v>
      </c>
      <c r="AT463" s="315">
        <v>0</v>
      </c>
      <c r="AU463" s="315">
        <v>2</v>
      </c>
      <c r="AV463" s="315">
        <v>0</v>
      </c>
      <c r="AW463" s="315">
        <v>0</v>
      </c>
      <c r="AX463" s="315">
        <v>3</v>
      </c>
      <c r="AY463" s="316">
        <v>2</v>
      </c>
      <c r="AZ463" s="316">
        <v>0</v>
      </c>
      <c r="BA463" s="316">
        <v>1</v>
      </c>
      <c r="BB463" s="30" t="s">
        <v>1123</v>
      </c>
      <c r="BC463" s="30">
        <v>0</v>
      </c>
      <c r="BD463" s="327"/>
      <c r="BE463" t="s">
        <v>99</v>
      </c>
      <c r="BF463" s="48">
        <v>0</v>
      </c>
      <c r="BG463" s="48">
        <v>0</v>
      </c>
      <c r="BH463" s="511"/>
      <c r="BI463" s="48"/>
      <c r="BJ463" s="372"/>
      <c r="BK463" s="63"/>
      <c r="BL463" s="81">
        <f t="shared" si="215"/>
        <v>15</v>
      </c>
      <c r="BM463" s="30">
        <f t="shared" si="216"/>
        <v>15</v>
      </c>
      <c r="BN463" s="230"/>
      <c r="BO463" s="193">
        <f t="shared" si="217"/>
        <v>168.76923076923077</v>
      </c>
      <c r="BP463" s="193">
        <v>168.76923076923077</v>
      </c>
      <c r="BQ463" s="193"/>
      <c r="BR463" s="30"/>
      <c r="BS463" s="33">
        <f t="shared" si="218"/>
        <v>155.76923076923077</v>
      </c>
      <c r="BT463" s="226" t="e">
        <f t="shared" si="219"/>
        <v>#REF!</v>
      </c>
      <c r="BU463" s="62"/>
      <c r="BV463" s="365"/>
      <c r="BW463" s="62"/>
      <c r="BX463" s="62"/>
      <c r="BY463" s="62"/>
      <c r="BZ463" s="62"/>
      <c r="CA463" s="62"/>
      <c r="CB463" s="62"/>
      <c r="CC463" s="62"/>
      <c r="CD463" s="62"/>
      <c r="CE463" s="62"/>
      <c r="CF463" s="62"/>
      <c r="CG463" s="62"/>
      <c r="CH463" s="62"/>
      <c r="CI463" s="62"/>
      <c r="CJ463" s="62"/>
      <c r="CK463" s="62"/>
      <c r="CL463" s="62"/>
      <c r="CM463" s="62"/>
      <c r="CN463" s="62"/>
      <c r="CO463" s="62"/>
      <c r="CP463" s="62"/>
      <c r="CQ463" s="62"/>
    </row>
    <row r="464" spans="1:95" s="4" customFormat="1" ht="37.5" hidden="1" customHeight="1">
      <c r="A464" s="92"/>
      <c r="B464" s="92"/>
      <c r="C464" s="92"/>
      <c r="D464" s="92"/>
      <c r="E464" s="92"/>
      <c r="F464" s="92"/>
      <c r="G464" s="92"/>
      <c r="H464" s="92"/>
      <c r="I464" s="92"/>
      <c r="J464" s="152">
        <v>2200</v>
      </c>
      <c r="K464" s="152">
        <v>0</v>
      </c>
      <c r="L464" s="152">
        <v>15.781577094267455</v>
      </c>
      <c r="M464" s="152"/>
      <c r="N464" s="152"/>
      <c r="O464" s="152"/>
      <c r="P464" s="152"/>
      <c r="Q464" s="152"/>
      <c r="R464" s="152"/>
      <c r="S464" s="152">
        <v>412.5</v>
      </c>
      <c r="T464" s="152"/>
      <c r="U464" s="152">
        <v>0</v>
      </c>
      <c r="V464" s="152"/>
      <c r="W464" s="152">
        <v>116.5</v>
      </c>
      <c r="X464" s="152">
        <v>77.692307692307708</v>
      </c>
      <c r="Y464" s="152">
        <v>3</v>
      </c>
      <c r="Z464" s="152">
        <v>77</v>
      </c>
      <c r="AA464" s="152">
        <v>32.694230769230771</v>
      </c>
      <c r="AB464" s="152"/>
      <c r="AC464" s="152">
        <v>16.050115472787031</v>
      </c>
      <c r="AD464" s="152">
        <v>0</v>
      </c>
      <c r="AE464" s="152">
        <v>3076.6028464132082</v>
      </c>
      <c r="AF464" s="152">
        <v>657.69230769230762</v>
      </c>
      <c r="AG464" s="152">
        <v>42.749995785207588</v>
      </c>
      <c r="AH464" s="152">
        <v>0</v>
      </c>
      <c r="AI464" s="152">
        <v>685.96153846153834</v>
      </c>
      <c r="AJ464" s="152">
        <v>1690.1990044741544</v>
      </c>
      <c r="AK464" s="153"/>
      <c r="AM464" s="83"/>
      <c r="BB464" s="84"/>
      <c r="BF464" s="552"/>
      <c r="BJ464" s="372"/>
    </row>
    <row r="465" spans="1:74" s="13" customFormat="1" ht="33" hidden="1" customHeight="1">
      <c r="A465" s="154"/>
      <c r="B465" s="172"/>
      <c r="C465" s="172"/>
      <c r="D465" s="155"/>
      <c r="E465" s="172"/>
      <c r="F465" s="172"/>
      <c r="G465" s="172"/>
      <c r="H465" s="172"/>
      <c r="I465" s="172"/>
      <c r="J465" s="172"/>
      <c r="K465" s="172"/>
      <c r="L465" s="172"/>
      <c r="M465" s="172"/>
      <c r="N465" s="172"/>
      <c r="O465" s="172"/>
      <c r="P465" s="172"/>
      <c r="Q465" s="172"/>
      <c r="R465" s="172"/>
      <c r="S465" s="172"/>
      <c r="T465" s="172"/>
      <c r="U465" s="172"/>
      <c r="V465" s="172"/>
      <c r="W465" s="172"/>
      <c r="X465" s="172"/>
      <c r="Y465" s="172"/>
      <c r="Z465" s="172"/>
      <c r="AA465" s="172"/>
      <c r="AB465" s="172"/>
      <c r="AC465" s="172"/>
      <c r="AD465" s="172"/>
      <c r="AE465" s="172"/>
      <c r="AF465" s="172"/>
      <c r="AG465" s="172"/>
      <c r="AH465" s="152"/>
      <c r="AI465" s="152"/>
      <c r="AJ465" s="156">
        <v>1690.1990044741544</v>
      </c>
      <c r="AK465" s="172"/>
      <c r="AM465" s="2"/>
      <c r="AN465"/>
      <c r="AO465"/>
      <c r="AP465" s="49"/>
      <c r="AQ465" s="50"/>
      <c r="AR465" s="51"/>
      <c r="AS465" s="89"/>
      <c r="AT465" s="89"/>
      <c r="AU465" s="89"/>
      <c r="AV465" s="89"/>
      <c r="AW465" s="89"/>
      <c r="AX465" s="89"/>
      <c r="AY465" s="89"/>
      <c r="AZ465" s="89"/>
      <c r="BA465" s="62"/>
      <c r="BB465" s="30"/>
      <c r="BF465" s="555"/>
      <c r="BG465"/>
      <c r="BJ465" s="372"/>
    </row>
    <row r="466" spans="1:74" ht="49.5" hidden="1" customHeight="1">
      <c r="A466" s="374" t="str">
        <f>A2</f>
        <v>តារាងបើកប្រាក់ឈ្នួលប្រចាំខែ វិច្ឆិកា ឆ្នាំ ២០២៣(លើកទី2​)</v>
      </c>
      <c r="B466" s="174"/>
      <c r="C466" s="174"/>
      <c r="D466" s="157"/>
      <c r="E466" s="157"/>
      <c r="F466" s="170"/>
      <c r="G466" s="174"/>
      <c r="H466" s="174"/>
      <c r="I466" s="174"/>
      <c r="J466" s="174"/>
      <c r="K466" s="174"/>
      <c r="L466" s="174"/>
      <c r="M466" s="174"/>
      <c r="N466" s="174"/>
      <c r="O466" s="174"/>
      <c r="P466" s="174"/>
      <c r="Q466" s="174"/>
      <c r="R466" s="174"/>
      <c r="S466" s="174"/>
      <c r="T466" s="174"/>
      <c r="U466" s="174"/>
      <c r="V466" s="174"/>
      <c r="W466" s="174"/>
      <c r="X466" s="174"/>
      <c r="Y466" s="174"/>
      <c r="Z466" s="174"/>
      <c r="AA466" s="174"/>
      <c r="AB466" s="174"/>
      <c r="AC466" s="174"/>
      <c r="AD466" s="174"/>
      <c r="AE466" s="174"/>
      <c r="AF466" s="174"/>
      <c r="AG466" s="174"/>
      <c r="AH466" s="174"/>
      <c r="AI466" s="174"/>
      <c r="AJ466" s="174"/>
      <c r="AK466" s="174"/>
      <c r="AL466" s="273"/>
      <c r="AN466"/>
      <c r="AO466"/>
      <c r="AP466" s="49"/>
      <c r="AQ466" s="50"/>
      <c r="AR466" s="51"/>
      <c r="AS466" s="89"/>
      <c r="AT466" s="89"/>
      <c r="AU466" s="89"/>
      <c r="AV466" s="89"/>
      <c r="AW466" s="89"/>
      <c r="AX466" s="89"/>
      <c r="AY466" s="89"/>
      <c r="AZ466" s="89"/>
      <c r="BA466" s="89"/>
      <c r="BB466" s="46"/>
      <c r="BD466"/>
      <c r="BF466" s="48"/>
      <c r="BH466" s="1"/>
      <c r="BJ466" s="372"/>
      <c r="BO466"/>
      <c r="BQ466"/>
    </row>
    <row r="467" spans="1:74" s="4" customFormat="1" ht="28.5" hidden="1" customHeight="1">
      <c r="A467" s="375" t="str">
        <f>A3</f>
        <v>LIST OF SALARIES AND ALLOWANCES  (November/  2023)</v>
      </c>
      <c r="B467" s="96"/>
      <c r="C467" s="96"/>
      <c r="D467" s="97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6"/>
      <c r="AI467" s="214"/>
      <c r="AJ467" s="96"/>
      <c r="AK467" s="56"/>
      <c r="AL467" s="274"/>
      <c r="AM467" s="2"/>
      <c r="AN467" s="15"/>
      <c r="AO467" s="15"/>
      <c r="AP467" s="22"/>
      <c r="BD467" s="92"/>
      <c r="BF467" s="552"/>
      <c r="BJ467" s="372"/>
      <c r="BO467" s="15"/>
      <c r="BQ467" s="15"/>
    </row>
    <row r="468" spans="1:74" s="62" customFormat="1" ht="51.75" hidden="1" customHeight="1" thickBot="1">
      <c r="A468" s="355" t="str">
        <f>A4</f>
        <v xml:space="preserve">ក្រុមហ៊ុន Fairdon (Cambodia) Limited </v>
      </c>
      <c r="B468" s="99"/>
      <c r="C468" s="100"/>
      <c r="D468" s="101"/>
      <c r="E468" s="102"/>
      <c r="G468" s="283"/>
      <c r="I468" s="103"/>
      <c r="J468" s="104"/>
      <c r="K468" s="356"/>
      <c r="L468" s="104"/>
      <c r="M468" s="104"/>
      <c r="N468" s="195"/>
      <c r="O468" s="200"/>
      <c r="P468" s="200"/>
      <c r="Q468" s="195"/>
      <c r="R468" s="195"/>
      <c r="S468" s="195"/>
      <c r="T468" s="195"/>
      <c r="U468" s="195"/>
      <c r="V468" s="195"/>
      <c r="W468" s="275"/>
      <c r="X468" s="275"/>
      <c r="Y468" s="227"/>
      <c r="Z468" s="275"/>
      <c r="AA468" s="275"/>
      <c r="AB468" s="543"/>
      <c r="AC468" s="221"/>
      <c r="AE468" s="105"/>
      <c r="AF468" s="105"/>
      <c r="AG468" s="346"/>
      <c r="AH468" s="106"/>
      <c r="AI468" s="106"/>
      <c r="AJ468" s="107"/>
      <c r="AK468" s="106"/>
      <c r="AL468" s="106"/>
      <c r="AM468" s="45"/>
      <c r="AN468" s="190"/>
      <c r="AO468" s="190"/>
      <c r="AP468" s="218"/>
      <c r="BF468" s="551"/>
      <c r="BJ468" s="372"/>
      <c r="BO468" s="190"/>
      <c r="BQ468" s="199"/>
    </row>
    <row r="469" spans="1:74" ht="32.450000000000003" hidden="1" customHeight="1" thickBot="1">
      <c r="A469" s="348" t="s">
        <v>564</v>
      </c>
      <c r="B469" s="349" t="s">
        <v>565</v>
      </c>
      <c r="C469" s="353" t="s">
        <v>566</v>
      </c>
      <c r="D469" s="349" t="s">
        <v>567</v>
      </c>
      <c r="E469" s="350" t="s">
        <v>568</v>
      </c>
      <c r="F469" s="350" t="s">
        <v>569</v>
      </c>
      <c r="G469" s="350" t="s">
        <v>570</v>
      </c>
      <c r="H469" s="350" t="s">
        <v>154</v>
      </c>
      <c r="I469" s="351" t="s">
        <v>571</v>
      </c>
      <c r="J469" s="350" t="s">
        <v>563</v>
      </c>
      <c r="K469" s="352" t="s">
        <v>706</v>
      </c>
      <c r="L469" s="352" t="s">
        <v>575</v>
      </c>
      <c r="M469" s="363" t="s">
        <v>574</v>
      </c>
      <c r="N469" s="361"/>
      <c r="O469" s="361"/>
      <c r="P469" s="361"/>
      <c r="Q469" s="361"/>
      <c r="R469" s="361"/>
      <c r="S469" s="361"/>
      <c r="T469" s="361"/>
      <c r="U469" s="361"/>
      <c r="V469" s="361"/>
      <c r="W469" s="361"/>
      <c r="X469" s="361"/>
      <c r="Y469" s="361"/>
      <c r="Z469" s="361"/>
      <c r="AA469" s="361"/>
      <c r="AB469" s="361"/>
      <c r="AC469" s="361"/>
      <c r="AD469" s="361"/>
      <c r="AE469" s="362"/>
      <c r="AF469" s="85" t="s">
        <v>3</v>
      </c>
      <c r="AG469" s="67"/>
      <c r="AH469" s="67"/>
      <c r="AI469" s="67"/>
      <c r="AJ469" s="418" t="s">
        <v>727</v>
      </c>
      <c r="AK469" s="332" t="s">
        <v>572</v>
      </c>
      <c r="AL469" s="2"/>
      <c r="AN469"/>
      <c r="AO469"/>
      <c r="AP469"/>
      <c r="BB469" s="30"/>
      <c r="BD469"/>
      <c r="BF469" s="48"/>
      <c r="BJ469" s="372"/>
      <c r="BO469"/>
      <c r="BQ469"/>
    </row>
    <row r="470" spans="1:74" ht="32.450000000000003" hidden="1" customHeight="1">
      <c r="A470" s="74"/>
      <c r="B470" s="115"/>
      <c r="C470" s="354"/>
      <c r="D470" s="117"/>
      <c r="E470" s="276"/>
      <c r="F470" s="276"/>
      <c r="G470" s="118"/>
      <c r="H470" s="119"/>
      <c r="I470" s="343" t="s">
        <v>29</v>
      </c>
      <c r="J470" s="330"/>
      <c r="K470" s="176"/>
      <c r="L470" s="176"/>
      <c r="M470" s="437" t="s">
        <v>576</v>
      </c>
      <c r="N470" s="438"/>
      <c r="O470" s="432" t="s">
        <v>751</v>
      </c>
      <c r="P470" s="433"/>
      <c r="Q470" s="446"/>
      <c r="R470" s="488"/>
      <c r="S470" s="437" t="s">
        <v>577</v>
      </c>
      <c r="T470" s="440"/>
      <c r="U470" s="441"/>
      <c r="V470" s="441"/>
      <c r="W470" s="329" t="s">
        <v>578</v>
      </c>
      <c r="X470" s="329" t="s">
        <v>579</v>
      </c>
      <c r="Y470" s="336" t="s">
        <v>580</v>
      </c>
      <c r="Z470" s="86" t="s">
        <v>52</v>
      </c>
      <c r="AA470" s="197" t="s">
        <v>46</v>
      </c>
      <c r="AB470" s="197"/>
      <c r="AC470" s="86" t="s">
        <v>14</v>
      </c>
      <c r="AD470" s="197" t="s">
        <v>367</v>
      </c>
      <c r="AE470" s="68" t="s">
        <v>15</v>
      </c>
      <c r="AF470" s="121" t="s">
        <v>9</v>
      </c>
      <c r="AG470" s="392" t="s">
        <v>707</v>
      </c>
      <c r="AH470" s="332" t="s">
        <v>728</v>
      </c>
      <c r="AI470" s="357" t="s">
        <v>584</v>
      </c>
      <c r="AJ470" s="123" t="s">
        <v>33</v>
      </c>
      <c r="AK470" s="124" t="s">
        <v>34</v>
      </c>
      <c r="AL470" s="2"/>
      <c r="AN470"/>
      <c r="AO470"/>
      <c r="AP470"/>
      <c r="BB470" s="30"/>
      <c r="BD470"/>
      <c r="BF470" s="48"/>
      <c r="BJ470" s="372"/>
      <c r="BO470"/>
      <c r="BQ470"/>
    </row>
    <row r="471" spans="1:74" ht="32.450000000000003" hidden="1" customHeight="1">
      <c r="A471" s="74"/>
      <c r="B471" s="115"/>
      <c r="C471" s="116"/>
      <c r="D471" s="117"/>
      <c r="E471" s="276"/>
      <c r="F471" s="276"/>
      <c r="G471" s="118"/>
      <c r="H471" s="277"/>
      <c r="I471" s="331" t="s">
        <v>573</v>
      </c>
      <c r="J471" s="126" t="s">
        <v>38</v>
      </c>
      <c r="K471" s="127" t="s">
        <v>189</v>
      </c>
      <c r="L471" s="127" t="s">
        <v>83</v>
      </c>
      <c r="M471" s="206" t="s">
        <v>35</v>
      </c>
      <c r="N471" s="277" t="s">
        <v>6</v>
      </c>
      <c r="O471" s="428" t="s">
        <v>7</v>
      </c>
      <c r="P471" s="429" t="s">
        <v>7</v>
      </c>
      <c r="Q471" s="431" t="s">
        <v>581</v>
      </c>
      <c r="R471" s="431"/>
      <c r="S471" s="336" t="s">
        <v>582</v>
      </c>
      <c r="T471" s="336" t="s">
        <v>582</v>
      </c>
      <c r="U471" s="331" t="s">
        <v>581</v>
      </c>
      <c r="V471" s="498"/>
      <c r="W471" s="338" t="s">
        <v>81</v>
      </c>
      <c r="X471" s="339" t="s">
        <v>48</v>
      </c>
      <c r="Y471" s="399" t="s">
        <v>526</v>
      </c>
      <c r="Z471" s="340" t="s">
        <v>527</v>
      </c>
      <c r="AA471" s="399" t="s">
        <v>473</v>
      </c>
      <c r="AB471" s="540"/>
      <c r="AC471" s="340" t="s">
        <v>30</v>
      </c>
      <c r="AD471" s="341" t="s">
        <v>665</v>
      </c>
      <c r="AE471" s="342" t="s">
        <v>31</v>
      </c>
      <c r="AF471" s="339" t="s">
        <v>32</v>
      </c>
      <c r="AG471" s="393" t="s">
        <v>708</v>
      </c>
      <c r="AH471" s="340" t="s">
        <v>39</v>
      </c>
      <c r="AI471" s="198" t="s">
        <v>84</v>
      </c>
      <c r="AJ471" s="128"/>
      <c r="AK471" s="129"/>
      <c r="AL471" s="2"/>
      <c r="AN471"/>
      <c r="AO471"/>
      <c r="AP471"/>
      <c r="BB471" s="30"/>
      <c r="BD471"/>
      <c r="BF471" s="48"/>
      <c r="BJ471" s="372"/>
      <c r="BO471"/>
      <c r="BQ471"/>
    </row>
    <row r="472" spans="1:74" ht="28.5" hidden="1" customHeight="1" thickBot="1">
      <c r="A472" s="74"/>
      <c r="B472" s="115"/>
      <c r="C472" s="116"/>
      <c r="D472" s="117"/>
      <c r="E472" s="276"/>
      <c r="F472" s="130"/>
      <c r="G472" s="118"/>
      <c r="H472" s="276"/>
      <c r="I472" s="131"/>
      <c r="J472" s="126"/>
      <c r="K472" s="127"/>
      <c r="L472" s="127"/>
      <c r="M472" s="207"/>
      <c r="N472" s="276"/>
      <c r="O472" s="209"/>
      <c r="P472" s="209"/>
      <c r="Q472" s="276"/>
      <c r="R472" s="276"/>
      <c r="S472" s="430"/>
      <c r="T472" s="430"/>
      <c r="U472" s="276"/>
      <c r="V472" s="499"/>
      <c r="W472" s="70"/>
      <c r="X472" s="87"/>
      <c r="Y472" s="278"/>
      <c r="Z472" s="278"/>
      <c r="AA472" s="198" t="s">
        <v>47</v>
      </c>
      <c r="AB472" s="211"/>
      <c r="AC472" s="278"/>
      <c r="AD472" s="229"/>
      <c r="AE472" s="129"/>
      <c r="AF472" s="87"/>
      <c r="AG472" s="400"/>
      <c r="AH472" s="278"/>
      <c r="AI472" s="211"/>
      <c r="AJ472" s="128"/>
      <c r="AK472" s="129"/>
      <c r="AL472" s="2"/>
      <c r="AN472"/>
      <c r="AO472"/>
      <c r="AP472"/>
      <c r="BB472" s="30"/>
      <c r="BD472"/>
      <c r="BF472" s="48"/>
      <c r="BJ472" s="372"/>
      <c r="BO472"/>
      <c r="BQ472"/>
    </row>
    <row r="473" spans="1:74" s="17" customFormat="1" ht="24.75" hidden="1" customHeight="1" thickBot="1">
      <c r="A473" s="333" t="s">
        <v>24</v>
      </c>
      <c r="B473" s="133" t="s">
        <v>25</v>
      </c>
      <c r="C473" s="334" t="s">
        <v>68</v>
      </c>
      <c r="D473" s="134" t="s">
        <v>26</v>
      </c>
      <c r="E473" s="335" t="s">
        <v>27</v>
      </c>
      <c r="F473" s="136" t="s">
        <v>36</v>
      </c>
      <c r="G473" s="137" t="s">
        <v>37</v>
      </c>
      <c r="H473" s="138" t="s">
        <v>528</v>
      </c>
      <c r="I473" s="139" t="s">
        <v>1</v>
      </c>
      <c r="J473" s="126"/>
      <c r="K473" s="127"/>
      <c r="L473" s="127"/>
      <c r="M473" s="208" t="s">
        <v>5</v>
      </c>
      <c r="N473" s="77" t="s">
        <v>82</v>
      </c>
      <c r="O473" s="426" t="s">
        <v>749</v>
      </c>
      <c r="P473" s="426" t="s">
        <v>750</v>
      </c>
      <c r="Q473" s="337" t="s">
        <v>10</v>
      </c>
      <c r="R473" s="337"/>
      <c r="S473" s="425" t="s">
        <v>747</v>
      </c>
      <c r="T473" s="425" t="s">
        <v>748</v>
      </c>
      <c r="U473" s="337" t="s">
        <v>13</v>
      </c>
      <c r="V473" s="500"/>
      <c r="W473" s="70"/>
      <c r="X473" s="87"/>
      <c r="Y473" s="278"/>
      <c r="Z473" s="278"/>
      <c r="AA473" s="228" t="s">
        <v>404</v>
      </c>
      <c r="AB473" s="228"/>
      <c r="AC473" s="278"/>
      <c r="AD473" s="115"/>
      <c r="AE473" s="129"/>
      <c r="AF473" s="87"/>
      <c r="AG473" s="400"/>
      <c r="AH473" s="278"/>
      <c r="AI473" s="211"/>
      <c r="AJ473" s="128"/>
      <c r="AK473" s="129"/>
      <c r="AL473" s="2"/>
      <c r="AM473" s="2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 s="30"/>
      <c r="BF473" s="553"/>
      <c r="BG473"/>
      <c r="BJ473" s="372"/>
    </row>
    <row r="474" spans="1:74" s="17" customFormat="1" ht="18.75" hidden="1" customHeight="1" thickBot="1">
      <c r="A474" s="140"/>
      <c r="B474" s="141"/>
      <c r="C474" s="142"/>
      <c r="D474" s="143"/>
      <c r="E474" s="181"/>
      <c r="F474" s="144" t="s">
        <v>28</v>
      </c>
      <c r="G474" s="145"/>
      <c r="H474" s="146"/>
      <c r="I474" s="147"/>
      <c r="J474" s="148"/>
      <c r="K474" s="149"/>
      <c r="L474" s="149"/>
      <c r="M474" s="78"/>
      <c r="N474" s="79"/>
      <c r="O474" s="427"/>
      <c r="P474" s="210"/>
      <c r="Q474" s="279"/>
      <c r="R474" s="279"/>
      <c r="S474" s="212"/>
      <c r="T474" s="212"/>
      <c r="U474" s="279"/>
      <c r="V474" s="501"/>
      <c r="W474" s="71"/>
      <c r="X474" s="88"/>
      <c r="Y474" s="279"/>
      <c r="Z474" s="279"/>
      <c r="AA474" s="279"/>
      <c r="AB474" s="279"/>
      <c r="AC474" s="279"/>
      <c r="AD474" s="279"/>
      <c r="AE474" s="150"/>
      <c r="AF474" s="88"/>
      <c r="AG474" s="401"/>
      <c r="AH474" s="279"/>
      <c r="AI474" s="212"/>
      <c r="AJ474" s="151"/>
      <c r="AK474" s="150"/>
      <c r="AL474" s="2"/>
      <c r="AM474" s="2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 s="30"/>
      <c r="BF474" s="553"/>
      <c r="BG474"/>
      <c r="BJ474" s="372"/>
    </row>
    <row r="475" spans="1:74" s="17" customFormat="1" ht="33" hidden="1" customHeight="1">
      <c r="A475" s="292">
        <v>1</v>
      </c>
      <c r="B475" s="294">
        <v>2</v>
      </c>
      <c r="C475" s="294">
        <v>3</v>
      </c>
      <c r="D475" s="294">
        <v>4</v>
      </c>
      <c r="E475" s="294">
        <v>5</v>
      </c>
      <c r="F475" s="294">
        <v>6</v>
      </c>
      <c r="G475" s="294">
        <v>7</v>
      </c>
      <c r="H475" s="294">
        <v>8</v>
      </c>
      <c r="I475" s="294">
        <v>9</v>
      </c>
      <c r="J475" s="294">
        <v>10</v>
      </c>
      <c r="K475" s="294">
        <v>11</v>
      </c>
      <c r="L475" s="294">
        <v>12</v>
      </c>
      <c r="M475" s="294">
        <v>13</v>
      </c>
      <c r="N475" s="294">
        <v>14</v>
      </c>
      <c r="O475" s="294">
        <v>15</v>
      </c>
      <c r="P475" s="294"/>
      <c r="Q475" s="294">
        <v>16</v>
      </c>
      <c r="R475" s="294"/>
      <c r="S475" s="294">
        <v>17</v>
      </c>
      <c r="T475" s="294"/>
      <c r="U475" s="294">
        <v>18</v>
      </c>
      <c r="V475" s="294"/>
      <c r="W475" s="294">
        <v>19</v>
      </c>
      <c r="X475" s="294">
        <v>20</v>
      </c>
      <c r="Y475" s="294">
        <v>21</v>
      </c>
      <c r="Z475" s="294">
        <v>22</v>
      </c>
      <c r="AA475" s="294">
        <v>23</v>
      </c>
      <c r="AB475" s="294"/>
      <c r="AC475" s="294">
        <v>24</v>
      </c>
      <c r="AD475" s="294">
        <v>25</v>
      </c>
      <c r="AE475" s="294">
        <v>26</v>
      </c>
      <c r="AF475" s="294">
        <v>27</v>
      </c>
      <c r="AG475" s="294"/>
      <c r="AH475" s="294">
        <v>28</v>
      </c>
      <c r="AI475" s="294">
        <v>29</v>
      </c>
      <c r="AJ475" s="294">
        <v>31</v>
      </c>
      <c r="AK475" s="294">
        <v>32</v>
      </c>
      <c r="AL475" s="2"/>
      <c r="AM475" s="2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 s="30"/>
      <c r="BF475" s="553"/>
      <c r="BG475"/>
      <c r="BJ475" s="372"/>
    </row>
    <row r="476" spans="1:74" s="47" customFormat="1" ht="108" customHeight="1">
      <c r="A476" s="513">
        <v>19</v>
      </c>
      <c r="B476" s="65" t="s">
        <v>694</v>
      </c>
      <c r="C476" s="60" t="s">
        <v>71</v>
      </c>
      <c r="D476" s="378" t="s">
        <v>695</v>
      </c>
      <c r="E476" s="378" t="s">
        <v>585</v>
      </c>
      <c r="F476" s="382">
        <v>44480</v>
      </c>
      <c r="G476" s="378" t="s">
        <v>667</v>
      </c>
      <c r="H476" s="65" t="s">
        <v>156</v>
      </c>
      <c r="I476" s="521">
        <v>1</v>
      </c>
      <c r="J476" s="90">
        <v>200</v>
      </c>
      <c r="K476" s="241">
        <v>0</v>
      </c>
      <c r="L476" s="403">
        <v>0</v>
      </c>
      <c r="M476" s="396">
        <v>21</v>
      </c>
      <c r="N476" s="396">
        <v>5</v>
      </c>
      <c r="O476" s="396">
        <v>32</v>
      </c>
      <c r="P476" s="396">
        <v>0</v>
      </c>
      <c r="Q476" s="264"/>
      <c r="R476" s="264"/>
      <c r="S476" s="404">
        <v>46.153846153846153</v>
      </c>
      <c r="T476" s="404">
        <v>0</v>
      </c>
      <c r="U476" s="265">
        <v>0</v>
      </c>
      <c r="V476" s="265">
        <v>0</v>
      </c>
      <c r="W476" s="266">
        <v>8</v>
      </c>
      <c r="X476" s="405">
        <v>10</v>
      </c>
      <c r="Y476" s="406">
        <v>3</v>
      </c>
      <c r="Z476" s="272">
        <v>7</v>
      </c>
      <c r="AA476" s="272">
        <v>0</v>
      </c>
      <c r="AB476" s="272"/>
      <c r="AC476" s="267">
        <v>0</v>
      </c>
      <c r="AD476" s="267">
        <v>5</v>
      </c>
      <c r="AE476" s="266">
        <v>279.15384615384619</v>
      </c>
      <c r="AF476" s="407">
        <v>0</v>
      </c>
      <c r="AG476" s="408">
        <v>5.2830769230769237</v>
      </c>
      <c r="AH476" s="409">
        <v>0</v>
      </c>
      <c r="AI476" s="462">
        <v>127.07692307692307</v>
      </c>
      <c r="AJ476" s="410">
        <v>146.7938461538462</v>
      </c>
      <c r="AK476" s="268"/>
      <c r="AL476" s="290">
        <v>3</v>
      </c>
      <c r="AM476" s="463">
        <v>0</v>
      </c>
      <c r="AN476" s="463">
        <v>2</v>
      </c>
      <c r="AO476" s="463">
        <v>0</v>
      </c>
      <c r="AP476" s="36" t="s">
        <v>694</v>
      </c>
      <c r="AQ476" s="66">
        <v>146</v>
      </c>
      <c r="AR476" s="37">
        <v>3300</v>
      </c>
      <c r="AS476" s="315">
        <v>1</v>
      </c>
      <c r="AT476" s="315">
        <v>0</v>
      </c>
      <c r="AU476" s="315">
        <v>2</v>
      </c>
      <c r="AV476" s="315">
        <v>0</v>
      </c>
      <c r="AW476" s="315">
        <v>1</v>
      </c>
      <c r="AX476" s="315">
        <v>1</v>
      </c>
      <c r="AY476" s="316">
        <v>3</v>
      </c>
      <c r="AZ476" s="316">
        <v>0</v>
      </c>
      <c r="BA476" s="316">
        <v>3</v>
      </c>
      <c r="BB476" s="30" t="s">
        <v>1124</v>
      </c>
      <c r="BC476" s="30">
        <v>0</v>
      </c>
      <c r="BD476" s="327"/>
      <c r="BE476" t="s">
        <v>99</v>
      </c>
      <c r="BF476" s="48">
        <v>0</v>
      </c>
      <c r="BG476" s="48">
        <v>0</v>
      </c>
      <c r="BH476" s="511"/>
      <c r="BI476" s="48"/>
      <c r="BJ476" s="372"/>
      <c r="BK476" s="63"/>
      <c r="BL476" s="81">
        <f t="shared" ref="BL476" si="220">M476+AL476+AM476+AN476</f>
        <v>26</v>
      </c>
      <c r="BM476" s="30">
        <f t="shared" ref="BM476" si="221">BL476+AO476</f>
        <v>26</v>
      </c>
      <c r="BN476" s="230"/>
      <c r="BO476" s="193">
        <f t="shared" ref="BO476" si="222">AJ476+AI476+AG476+AH476</f>
        <v>279.15384615384619</v>
      </c>
      <c r="BP476" s="193">
        <v>231.68199128260702</v>
      </c>
      <c r="BQ476" s="193"/>
      <c r="BR476" s="30"/>
      <c r="BS476" s="33">
        <f t="shared" ref="BS476:BS477" si="223">BO476-W476-Z476-AA476</f>
        <v>264.15384615384619</v>
      </c>
      <c r="BT476" s="226" t="e">
        <f t="shared" ref="BT476" si="224">INT(YEARFRAC(F476,$BU$11))</f>
        <v>#REF!</v>
      </c>
      <c r="BV476" s="365"/>
    </row>
    <row r="477" spans="1:74" s="47" customFormat="1" ht="108" customHeight="1">
      <c r="A477" s="513">
        <f>A476+1</f>
        <v>20</v>
      </c>
      <c r="B477" s="224" t="s">
        <v>723</v>
      </c>
      <c r="C477" s="413" t="s">
        <v>71</v>
      </c>
      <c r="D477" s="379" t="s">
        <v>106</v>
      </c>
      <c r="E477" s="415" t="s">
        <v>585</v>
      </c>
      <c r="F477" s="382">
        <v>44921</v>
      </c>
      <c r="G477" s="415" t="s">
        <v>667</v>
      </c>
      <c r="H477" s="224" t="s">
        <v>156</v>
      </c>
      <c r="I477" s="521"/>
      <c r="J477" s="90">
        <v>200</v>
      </c>
      <c r="K477" s="241">
        <v>0</v>
      </c>
      <c r="L477" s="403">
        <v>9.9416472157385787</v>
      </c>
      <c r="M477" s="396">
        <v>24</v>
      </c>
      <c r="N477" s="396">
        <v>2</v>
      </c>
      <c r="O477" s="396">
        <v>36</v>
      </c>
      <c r="P477" s="396">
        <v>14</v>
      </c>
      <c r="Q477" s="264"/>
      <c r="R477" s="264"/>
      <c r="S477" s="404">
        <v>51.92307692307692</v>
      </c>
      <c r="T477" s="404">
        <v>26.923076923076923</v>
      </c>
      <c r="U477" s="265">
        <v>0</v>
      </c>
      <c r="V477" s="265">
        <v>0</v>
      </c>
      <c r="W477" s="266">
        <v>19.5</v>
      </c>
      <c r="X477" s="405">
        <v>10</v>
      </c>
      <c r="Y477" s="406">
        <v>0</v>
      </c>
      <c r="Z477" s="272">
        <v>7</v>
      </c>
      <c r="AA477" s="272">
        <v>0</v>
      </c>
      <c r="AB477" s="272"/>
      <c r="AC477" s="267">
        <v>0</v>
      </c>
      <c r="AD477" s="267">
        <v>0</v>
      </c>
      <c r="AE477" s="266">
        <v>325.28780106189237</v>
      </c>
      <c r="AF477" s="407">
        <v>0</v>
      </c>
      <c r="AG477" s="408">
        <v>5.8181818181818183</v>
      </c>
      <c r="AH477" s="409">
        <v>0</v>
      </c>
      <c r="AI477" s="462">
        <v>157.19230769230768</v>
      </c>
      <c r="AJ477" s="410">
        <v>162.27731155140287</v>
      </c>
      <c r="AK477" s="268"/>
      <c r="AL477" s="290">
        <v>0</v>
      </c>
      <c r="AM477" s="463">
        <v>0</v>
      </c>
      <c r="AN477" s="463">
        <v>2</v>
      </c>
      <c r="AO477" s="463">
        <v>0</v>
      </c>
      <c r="AP477" s="369" t="s">
        <v>723</v>
      </c>
      <c r="AQ477" s="248">
        <v>162</v>
      </c>
      <c r="AR477" s="370">
        <v>1100</v>
      </c>
      <c r="AS477" s="317">
        <v>1</v>
      </c>
      <c r="AT477" s="317">
        <v>1</v>
      </c>
      <c r="AU477" s="317">
        <v>0</v>
      </c>
      <c r="AV477" s="317">
        <v>1</v>
      </c>
      <c r="AW477" s="317">
        <v>0</v>
      </c>
      <c r="AX477" s="317">
        <v>2</v>
      </c>
      <c r="AY477" s="317">
        <v>1</v>
      </c>
      <c r="AZ477" s="317">
        <v>0</v>
      </c>
      <c r="BA477" s="317">
        <v>1</v>
      </c>
      <c r="BB477" s="46" t="s">
        <v>1125</v>
      </c>
      <c r="BC477" s="30">
        <v>0</v>
      </c>
      <c r="BD477" s="327"/>
      <c r="BE477" t="s">
        <v>99</v>
      </c>
      <c r="BF477" s="48">
        <v>0</v>
      </c>
      <c r="BG477" s="48">
        <v>9.9416472157385787</v>
      </c>
      <c r="BH477" s="511"/>
      <c r="BI477" s="48"/>
      <c r="BJ477" s="372"/>
      <c r="BK477" s="63"/>
      <c r="BL477" s="81">
        <f t="shared" ref="BL477:BL482" si="225">M477+AL477+AM477+AN477</f>
        <v>26</v>
      </c>
      <c r="BM477" s="46">
        <f t="shared" ref="BM477:BM482" si="226">BL477+AO477</f>
        <v>26</v>
      </c>
      <c r="BN477" s="252"/>
      <c r="BO477" s="193">
        <f t="shared" ref="BO477:BO482" si="227">AJ477+AI477+AG477+AH477</f>
        <v>325.28780106189237</v>
      </c>
      <c r="BP477" s="193">
        <v>253.8491545603631</v>
      </c>
      <c r="BQ477" s="193"/>
      <c r="BR477" s="30"/>
      <c r="BS477" s="33">
        <f t="shared" si="223"/>
        <v>298.78780106189237</v>
      </c>
      <c r="BT477" s="226" t="e">
        <f t="shared" ref="BT477:BT482" si="228">INT(YEARFRAC(F477,$BU$11))</f>
        <v>#REF!</v>
      </c>
      <c r="BV477" s="367"/>
    </row>
    <row r="478" spans="1:74" s="47" customFormat="1" ht="108" customHeight="1">
      <c r="A478" s="513">
        <f t="shared" ref="A478:A482" si="229">A477+1</f>
        <v>21</v>
      </c>
      <c r="B478" s="491" t="s">
        <v>759</v>
      </c>
      <c r="C478" s="495" t="s">
        <v>71</v>
      </c>
      <c r="D478" s="492" t="s">
        <v>93</v>
      </c>
      <c r="E478" s="496" t="s">
        <v>585</v>
      </c>
      <c r="F478" s="493">
        <v>44998</v>
      </c>
      <c r="G478" s="496" t="s">
        <v>667</v>
      </c>
      <c r="H478" s="491" t="s">
        <v>156</v>
      </c>
      <c r="I478" s="521"/>
      <c r="J478" s="90">
        <v>200</v>
      </c>
      <c r="K478" s="241">
        <v>0</v>
      </c>
      <c r="L478" s="403">
        <v>38.298353636028054</v>
      </c>
      <c r="M478" s="396">
        <v>23</v>
      </c>
      <c r="N478" s="396">
        <v>3</v>
      </c>
      <c r="O478" s="396">
        <v>36</v>
      </c>
      <c r="P478" s="396">
        <v>22</v>
      </c>
      <c r="Q478" s="264"/>
      <c r="R478" s="264"/>
      <c r="S478" s="404">
        <v>51.92307692307692</v>
      </c>
      <c r="T478" s="404">
        <v>42.307692307692307</v>
      </c>
      <c r="U478" s="265">
        <v>0</v>
      </c>
      <c r="V478" s="265">
        <v>0</v>
      </c>
      <c r="W478" s="266">
        <v>25.5</v>
      </c>
      <c r="X478" s="405">
        <v>10</v>
      </c>
      <c r="Y478" s="406">
        <v>0</v>
      </c>
      <c r="Z478" s="272">
        <v>7</v>
      </c>
      <c r="AA478" s="272">
        <v>33.859148451032169</v>
      </c>
      <c r="AB478" s="272"/>
      <c r="AC478" s="267">
        <v>0</v>
      </c>
      <c r="AD478" s="267">
        <v>0</v>
      </c>
      <c r="AE478" s="266">
        <v>408.88827131782949</v>
      </c>
      <c r="AF478" s="407">
        <v>0</v>
      </c>
      <c r="AG478" s="408">
        <v>5.8181818181818183</v>
      </c>
      <c r="AH478" s="409">
        <v>0</v>
      </c>
      <c r="AI478" s="462">
        <v>176.61538461538458</v>
      </c>
      <c r="AJ478" s="410">
        <v>226.45470488426309</v>
      </c>
      <c r="AK478" s="268"/>
      <c r="AL478" s="290">
        <v>1</v>
      </c>
      <c r="AM478" s="463">
        <v>0</v>
      </c>
      <c r="AN478" s="463">
        <v>2</v>
      </c>
      <c r="AO478" s="463">
        <v>0</v>
      </c>
      <c r="AP478" s="369" t="s">
        <v>759</v>
      </c>
      <c r="AQ478" s="248">
        <v>226</v>
      </c>
      <c r="AR478" s="370">
        <v>1900</v>
      </c>
      <c r="AS478" s="317">
        <v>2</v>
      </c>
      <c r="AT478" s="317">
        <v>0</v>
      </c>
      <c r="AU478" s="317">
        <v>1</v>
      </c>
      <c r="AV478" s="317">
        <v>0</v>
      </c>
      <c r="AW478" s="317">
        <v>1</v>
      </c>
      <c r="AX478" s="317">
        <v>1</v>
      </c>
      <c r="AY478" s="317">
        <v>1</v>
      </c>
      <c r="AZ478" s="317">
        <v>1</v>
      </c>
      <c r="BA478" s="317">
        <v>4</v>
      </c>
      <c r="BB478" s="46" t="s">
        <v>1126</v>
      </c>
      <c r="BC478" s="30">
        <v>33.859148451032169</v>
      </c>
      <c r="BD478" s="327"/>
      <c r="BE478" t="s">
        <v>99</v>
      </c>
      <c r="BF478" s="48">
        <v>0</v>
      </c>
      <c r="BG478" s="48">
        <v>38.298353636028054</v>
      </c>
      <c r="BH478" s="511"/>
      <c r="BI478" s="48"/>
      <c r="BJ478" s="372"/>
      <c r="BK478" s="63"/>
      <c r="BL478" s="81">
        <f t="shared" si="225"/>
        <v>26</v>
      </c>
      <c r="BM478" s="46">
        <f t="shared" si="226"/>
        <v>26</v>
      </c>
      <c r="BN478" s="252"/>
      <c r="BO478" s="193">
        <f t="shared" si="227"/>
        <v>408.88827131782949</v>
      </c>
      <c r="BP478" s="193">
        <v>296.4977779835433</v>
      </c>
      <c r="BQ478" s="193"/>
      <c r="BR478" s="30"/>
      <c r="BS478" s="33">
        <f t="shared" ref="BS478:BS482" si="230">BO478-W478-Z478-AA478</f>
        <v>342.52912286679731</v>
      </c>
      <c r="BT478" s="226" t="e">
        <f t="shared" si="228"/>
        <v>#REF!</v>
      </c>
      <c r="BV478" s="367"/>
    </row>
    <row r="479" spans="1:74" s="47" customFormat="1" ht="108" customHeight="1">
      <c r="A479" s="513">
        <f t="shared" si="229"/>
        <v>22</v>
      </c>
      <c r="B479" s="491" t="s">
        <v>820</v>
      </c>
      <c r="C479" s="495" t="s">
        <v>71</v>
      </c>
      <c r="D479" s="492" t="s">
        <v>239</v>
      </c>
      <c r="E479" s="496" t="s">
        <v>585</v>
      </c>
      <c r="F479" s="493">
        <v>45061</v>
      </c>
      <c r="G479" s="496" t="s">
        <v>667</v>
      </c>
      <c r="H479" s="491" t="s">
        <v>156</v>
      </c>
      <c r="I479" s="521"/>
      <c r="J479" s="90">
        <v>200</v>
      </c>
      <c r="K479" s="241">
        <v>0</v>
      </c>
      <c r="L479" s="403">
        <v>9.998177510479314</v>
      </c>
      <c r="M479" s="396">
        <v>24</v>
      </c>
      <c r="N479" s="396">
        <v>2</v>
      </c>
      <c r="O479" s="396">
        <v>38</v>
      </c>
      <c r="P479" s="396">
        <v>14</v>
      </c>
      <c r="Q479" s="264"/>
      <c r="R479" s="264"/>
      <c r="S479" s="404">
        <v>54.807692307692307</v>
      </c>
      <c r="T479" s="404">
        <v>26.923076923076923</v>
      </c>
      <c r="U479" s="265">
        <v>0</v>
      </c>
      <c r="V479" s="265">
        <v>0</v>
      </c>
      <c r="W479" s="266">
        <v>20</v>
      </c>
      <c r="X479" s="405">
        <v>10</v>
      </c>
      <c r="Y479" s="406">
        <v>0</v>
      </c>
      <c r="Z479" s="272">
        <v>7</v>
      </c>
      <c r="AA479" s="272">
        <v>31.281828274107355</v>
      </c>
      <c r="AB479" s="272"/>
      <c r="AC479" s="267">
        <v>0</v>
      </c>
      <c r="AD479" s="267">
        <v>0</v>
      </c>
      <c r="AE479" s="266">
        <v>360.01077501535588</v>
      </c>
      <c r="AF479" s="407">
        <v>0</v>
      </c>
      <c r="AG479" s="408">
        <v>5.8181818181818183</v>
      </c>
      <c r="AH479" s="409">
        <v>0</v>
      </c>
      <c r="AI479" s="462">
        <v>165.92307692307691</v>
      </c>
      <c r="AJ479" s="410">
        <v>188.26951627409716</v>
      </c>
      <c r="AK479" s="268"/>
      <c r="AL479" s="290">
        <v>0</v>
      </c>
      <c r="AM479" s="463">
        <v>0</v>
      </c>
      <c r="AN479" s="463">
        <v>2</v>
      </c>
      <c r="AO479" s="463">
        <v>0</v>
      </c>
      <c r="AP479" s="369" t="s">
        <v>820</v>
      </c>
      <c r="AQ479" s="248">
        <v>188</v>
      </c>
      <c r="AR479" s="370">
        <v>1100</v>
      </c>
      <c r="AS479" s="317">
        <v>1</v>
      </c>
      <c r="AT479" s="317">
        <v>1</v>
      </c>
      <c r="AU479" s="317">
        <v>1</v>
      </c>
      <c r="AV479" s="317">
        <v>1</v>
      </c>
      <c r="AW479" s="317">
        <v>1</v>
      </c>
      <c r="AX479" s="317">
        <v>3</v>
      </c>
      <c r="AY479" s="317">
        <v>1</v>
      </c>
      <c r="AZ479" s="317">
        <v>0</v>
      </c>
      <c r="BA479" s="317">
        <v>1</v>
      </c>
      <c r="BB479" s="46" t="s">
        <v>1127</v>
      </c>
      <c r="BC479" s="30">
        <v>31.281828274107355</v>
      </c>
      <c r="BD479" s="327"/>
      <c r="BE479" t="s">
        <v>99</v>
      </c>
      <c r="BF479" s="48">
        <v>0</v>
      </c>
      <c r="BG479" s="48">
        <v>9.998177510479314</v>
      </c>
      <c r="BH479" s="511"/>
      <c r="BI479" s="48"/>
      <c r="BJ479" s="372"/>
      <c r="BK479" s="63"/>
      <c r="BL479" s="81">
        <f t="shared" ref="BL479:BL481" si="231">M479+AL479+AM479+AN479</f>
        <v>26</v>
      </c>
      <c r="BM479" s="46">
        <f t="shared" ref="BM479:BM481" si="232">BL479+AO479</f>
        <v>26</v>
      </c>
      <c r="BN479" s="252"/>
      <c r="BO479" s="193">
        <f t="shared" ref="BO479:BO481" si="233">AJ479+AI479+AG479+AH479</f>
        <v>360.01077501535588</v>
      </c>
      <c r="BP479" s="193">
        <v>297.12307962970124</v>
      </c>
      <c r="BQ479" s="193"/>
      <c r="BR479" s="30"/>
      <c r="BS479" s="33">
        <f t="shared" ref="BS479:BS481" si="234">BO479-W479-Z479-AA479</f>
        <v>301.72894674124854</v>
      </c>
      <c r="BT479" s="226" t="e">
        <f t="shared" ref="BT479:BT481" si="235">INT(YEARFRAC(F479,$BU$11))</f>
        <v>#REF!</v>
      </c>
      <c r="BV479" s="367"/>
    </row>
    <row r="480" spans="1:74" s="47" customFormat="1" ht="108" customHeight="1">
      <c r="A480" s="513">
        <f t="shared" si="229"/>
        <v>23</v>
      </c>
      <c r="B480" s="491" t="s">
        <v>885</v>
      </c>
      <c r="C480" s="495" t="s">
        <v>71</v>
      </c>
      <c r="D480" s="492" t="s">
        <v>886</v>
      </c>
      <c r="E480" s="496" t="s">
        <v>585</v>
      </c>
      <c r="F480" s="493">
        <v>45201</v>
      </c>
      <c r="G480" s="496" t="s">
        <v>667</v>
      </c>
      <c r="H480" s="491" t="s">
        <v>156</v>
      </c>
      <c r="I480" s="521"/>
      <c r="J480" s="90">
        <v>200</v>
      </c>
      <c r="K480" s="241">
        <v>0</v>
      </c>
      <c r="L480" s="403">
        <v>0</v>
      </c>
      <c r="M480" s="396">
        <v>24</v>
      </c>
      <c r="N480" s="396">
        <v>2</v>
      </c>
      <c r="O480" s="396">
        <v>40</v>
      </c>
      <c r="P480" s="396">
        <v>0</v>
      </c>
      <c r="Q480" s="264"/>
      <c r="R480" s="264"/>
      <c r="S480" s="404">
        <v>57.692307692307693</v>
      </c>
      <c r="T480" s="404">
        <v>0</v>
      </c>
      <c r="U480" s="265">
        <v>0</v>
      </c>
      <c r="V480" s="265">
        <v>0</v>
      </c>
      <c r="W480" s="266">
        <v>10</v>
      </c>
      <c r="X480" s="405">
        <v>10</v>
      </c>
      <c r="Y480" s="406">
        <v>0</v>
      </c>
      <c r="Z480" s="272">
        <v>7</v>
      </c>
      <c r="AA480" s="272">
        <v>0</v>
      </c>
      <c r="AB480" s="272"/>
      <c r="AC480" s="267">
        <v>0</v>
      </c>
      <c r="AD480" s="267">
        <v>0</v>
      </c>
      <c r="AE480" s="266">
        <v>284.69230769230768</v>
      </c>
      <c r="AF480" s="407">
        <v>0</v>
      </c>
      <c r="AG480" s="408">
        <v>5.3538461538461535</v>
      </c>
      <c r="AH480" s="409">
        <v>0</v>
      </c>
      <c r="AI480" s="462">
        <v>133.84615384615384</v>
      </c>
      <c r="AJ480" s="410">
        <v>145.49230769230769</v>
      </c>
      <c r="AK480" s="268"/>
      <c r="AL480" s="290">
        <v>0</v>
      </c>
      <c r="AM480" s="463">
        <v>0</v>
      </c>
      <c r="AN480" s="463">
        <v>2</v>
      </c>
      <c r="AO480" s="463">
        <v>0</v>
      </c>
      <c r="AP480" s="369" t="s">
        <v>885</v>
      </c>
      <c r="AQ480" s="248">
        <v>145</v>
      </c>
      <c r="AR480" s="370">
        <v>2000</v>
      </c>
      <c r="AS480" s="317">
        <v>1</v>
      </c>
      <c r="AT480" s="317">
        <v>0</v>
      </c>
      <c r="AU480" s="317">
        <v>2</v>
      </c>
      <c r="AV480" s="317">
        <v>0</v>
      </c>
      <c r="AW480" s="317">
        <v>1</v>
      </c>
      <c r="AX480" s="317">
        <v>0</v>
      </c>
      <c r="AY480" s="317">
        <v>2</v>
      </c>
      <c r="AZ480" s="317">
        <v>0</v>
      </c>
      <c r="BA480" s="317">
        <v>0</v>
      </c>
      <c r="BB480" s="46" t="s">
        <v>1128</v>
      </c>
      <c r="BC480" s="30">
        <v>0</v>
      </c>
      <c r="BD480" s="327"/>
      <c r="BE480" t="s">
        <v>99</v>
      </c>
      <c r="BF480" s="48">
        <v>0</v>
      </c>
      <c r="BG480" s="48">
        <v>0</v>
      </c>
      <c r="BH480" s="511"/>
      <c r="BI480" s="48"/>
      <c r="BJ480" s="372"/>
      <c r="BK480" s="63"/>
      <c r="BL480" s="81">
        <f t="shared" si="231"/>
        <v>26</v>
      </c>
      <c r="BM480" s="46">
        <f t="shared" si="232"/>
        <v>26</v>
      </c>
      <c r="BN480" s="252"/>
      <c r="BO480" s="193">
        <f t="shared" si="233"/>
        <v>284.69230769230768</v>
      </c>
      <c r="BP480" s="193">
        <v>288.07692307692309</v>
      </c>
      <c r="BQ480" s="193"/>
      <c r="BR480" s="30"/>
      <c r="BS480" s="33">
        <f t="shared" si="234"/>
        <v>267.69230769230768</v>
      </c>
      <c r="BT480" s="226" t="e">
        <f t="shared" si="235"/>
        <v>#REF!</v>
      </c>
      <c r="BV480" s="367"/>
    </row>
    <row r="481" spans="1:74" s="47" customFormat="1" ht="108" customHeight="1">
      <c r="A481" s="513">
        <f t="shared" si="229"/>
        <v>24</v>
      </c>
      <c r="B481" s="491" t="s">
        <v>889</v>
      </c>
      <c r="C481" s="495" t="s">
        <v>71</v>
      </c>
      <c r="D481" s="492" t="s">
        <v>890</v>
      </c>
      <c r="E481" s="496" t="s">
        <v>585</v>
      </c>
      <c r="F481" s="493">
        <v>45216</v>
      </c>
      <c r="G481" s="496" t="s">
        <v>667</v>
      </c>
      <c r="H481" s="491" t="s">
        <v>156</v>
      </c>
      <c r="I481" s="521"/>
      <c r="J481" s="90">
        <v>200</v>
      </c>
      <c r="K481" s="241">
        <v>0</v>
      </c>
      <c r="L481" s="403">
        <v>0</v>
      </c>
      <c r="M481" s="396">
        <v>22</v>
      </c>
      <c r="N481" s="396">
        <v>4</v>
      </c>
      <c r="O481" s="396">
        <v>34</v>
      </c>
      <c r="P481" s="396">
        <v>6</v>
      </c>
      <c r="Q481" s="264"/>
      <c r="R481" s="264"/>
      <c r="S481" s="404">
        <v>49.03846153846154</v>
      </c>
      <c r="T481" s="404">
        <v>11.538461538461538</v>
      </c>
      <c r="U481" s="265">
        <v>0</v>
      </c>
      <c r="V481" s="265">
        <v>0</v>
      </c>
      <c r="W481" s="266">
        <v>13</v>
      </c>
      <c r="X481" s="405">
        <v>10</v>
      </c>
      <c r="Y481" s="406">
        <v>0</v>
      </c>
      <c r="Z481" s="272">
        <v>7</v>
      </c>
      <c r="AA481" s="272">
        <v>0</v>
      </c>
      <c r="AB481" s="272"/>
      <c r="AC481" s="267">
        <v>0</v>
      </c>
      <c r="AD481" s="267">
        <v>0</v>
      </c>
      <c r="AE481" s="266">
        <v>290.57692307692309</v>
      </c>
      <c r="AF481" s="407">
        <v>0</v>
      </c>
      <c r="AG481" s="408">
        <v>5.4115384615384619</v>
      </c>
      <c r="AH481" s="409">
        <v>0</v>
      </c>
      <c r="AI481" s="462">
        <v>137.76923076923075</v>
      </c>
      <c r="AJ481" s="410">
        <v>147.39615384615388</v>
      </c>
      <c r="AK481" s="268"/>
      <c r="AL481" s="290">
        <v>1</v>
      </c>
      <c r="AM481" s="463">
        <v>0</v>
      </c>
      <c r="AN481" s="463">
        <v>3</v>
      </c>
      <c r="AO481" s="463">
        <v>0</v>
      </c>
      <c r="AP481" s="369" t="s">
        <v>889</v>
      </c>
      <c r="AQ481" s="248">
        <v>147</v>
      </c>
      <c r="AR481" s="370">
        <v>1600</v>
      </c>
      <c r="AS481" s="317">
        <v>1</v>
      </c>
      <c r="AT481" s="317">
        <v>0</v>
      </c>
      <c r="AU481" s="317">
        <v>2</v>
      </c>
      <c r="AV481" s="317">
        <v>0</v>
      </c>
      <c r="AW481" s="317">
        <v>1</v>
      </c>
      <c r="AX481" s="317">
        <v>2</v>
      </c>
      <c r="AY481" s="317">
        <v>1</v>
      </c>
      <c r="AZ481" s="317">
        <v>1</v>
      </c>
      <c r="BA481" s="317">
        <v>1</v>
      </c>
      <c r="BB481" s="46" t="s">
        <v>1129</v>
      </c>
      <c r="BC481" s="30">
        <v>0</v>
      </c>
      <c r="BD481" s="327"/>
      <c r="BE481" t="s">
        <v>99</v>
      </c>
      <c r="BF481" s="48">
        <v>0</v>
      </c>
      <c r="BG481" s="48">
        <v>0</v>
      </c>
      <c r="BH481" s="511"/>
      <c r="BI481" s="48"/>
      <c r="BJ481" s="372"/>
      <c r="BK481" s="63"/>
      <c r="BL481" s="81">
        <f t="shared" si="231"/>
        <v>26</v>
      </c>
      <c r="BM481" s="46">
        <f t="shared" si="232"/>
        <v>26</v>
      </c>
      <c r="BN481" s="252"/>
      <c r="BO481" s="193">
        <f t="shared" si="233"/>
        <v>290.57692307692304</v>
      </c>
      <c r="BP481" s="193">
        <v>223.28846153846152</v>
      </c>
      <c r="BQ481" s="193"/>
      <c r="BR481" s="30"/>
      <c r="BS481" s="33">
        <f t="shared" si="234"/>
        <v>270.57692307692304</v>
      </c>
      <c r="BT481" s="226" t="e">
        <f t="shared" si="235"/>
        <v>#REF!</v>
      </c>
      <c r="BV481" s="367"/>
    </row>
    <row r="482" spans="1:74" s="47" customFormat="1" ht="108" customHeight="1">
      <c r="A482" s="513">
        <f t="shared" si="229"/>
        <v>25</v>
      </c>
      <c r="B482" s="534" t="s">
        <v>963</v>
      </c>
      <c r="C482" s="537" t="s">
        <v>71</v>
      </c>
      <c r="D482" s="535" t="s">
        <v>964</v>
      </c>
      <c r="E482" s="538" t="s">
        <v>585</v>
      </c>
      <c r="F482" s="536">
        <v>45248</v>
      </c>
      <c r="G482" s="538" t="s">
        <v>667</v>
      </c>
      <c r="H482" s="534" t="s">
        <v>156</v>
      </c>
      <c r="I482" s="521"/>
      <c r="J482" s="90">
        <v>200</v>
      </c>
      <c r="K482" s="241">
        <v>0</v>
      </c>
      <c r="L482" s="403">
        <v>0</v>
      </c>
      <c r="M482" s="396">
        <v>9</v>
      </c>
      <c r="N482" s="396">
        <v>17</v>
      </c>
      <c r="O482" s="396">
        <v>16</v>
      </c>
      <c r="P482" s="396">
        <v>4</v>
      </c>
      <c r="Q482" s="264"/>
      <c r="R482" s="264"/>
      <c r="S482" s="404">
        <v>23.076923076923077</v>
      </c>
      <c r="T482" s="404">
        <v>7.6923076923076925</v>
      </c>
      <c r="U482" s="265">
        <v>0</v>
      </c>
      <c r="V482" s="265">
        <v>0</v>
      </c>
      <c r="W482" s="266">
        <v>7</v>
      </c>
      <c r="X482" s="405">
        <v>4.2307692307692308</v>
      </c>
      <c r="Y482" s="406">
        <v>0</v>
      </c>
      <c r="Z482" s="272">
        <v>3.5</v>
      </c>
      <c r="AA482" s="272">
        <v>0</v>
      </c>
      <c r="AB482" s="272"/>
      <c r="AC482" s="267">
        <v>0</v>
      </c>
      <c r="AD482" s="267">
        <v>0</v>
      </c>
      <c r="AE482" s="266">
        <v>245.49999999999997</v>
      </c>
      <c r="AF482" s="407">
        <v>115.38461538461539</v>
      </c>
      <c r="AG482" s="408">
        <v>2.3923076923076918</v>
      </c>
      <c r="AH482" s="409">
        <v>0</v>
      </c>
      <c r="AI482" s="462"/>
      <c r="AJ482" s="410">
        <v>127.72307692307689</v>
      </c>
      <c r="AK482" s="268"/>
      <c r="AL482" s="290">
        <v>0</v>
      </c>
      <c r="AM482" s="463">
        <v>0</v>
      </c>
      <c r="AN482" s="463">
        <v>2</v>
      </c>
      <c r="AO482" s="463">
        <v>0</v>
      </c>
      <c r="AP482" s="369" t="s">
        <v>963</v>
      </c>
      <c r="AQ482" s="248">
        <v>127</v>
      </c>
      <c r="AR482" s="370">
        <v>3000</v>
      </c>
      <c r="AS482" s="317">
        <v>1</v>
      </c>
      <c r="AT482" s="317">
        <v>0</v>
      </c>
      <c r="AU482" s="317">
        <v>1</v>
      </c>
      <c r="AV482" s="317">
        <v>0</v>
      </c>
      <c r="AW482" s="317">
        <v>1</v>
      </c>
      <c r="AX482" s="317">
        <v>2</v>
      </c>
      <c r="AY482" s="317">
        <v>3</v>
      </c>
      <c r="AZ482" s="317">
        <v>0</v>
      </c>
      <c r="BA482" s="317">
        <v>0</v>
      </c>
      <c r="BB482" s="46" t="s">
        <v>1130</v>
      </c>
      <c r="BC482" s="30">
        <v>0</v>
      </c>
      <c r="BD482" s="327"/>
      <c r="BE482" t="s">
        <v>99</v>
      </c>
      <c r="BF482" s="48">
        <v>0</v>
      </c>
      <c r="BG482" s="48">
        <v>0</v>
      </c>
      <c r="BH482" s="511"/>
      <c r="BI482" s="48"/>
      <c r="BJ482" s="372"/>
      <c r="BK482" s="63"/>
      <c r="BL482" s="81">
        <f t="shared" si="225"/>
        <v>11</v>
      </c>
      <c r="BM482" s="46">
        <f t="shared" si="226"/>
        <v>11</v>
      </c>
      <c r="BN482" s="252"/>
      <c r="BO482" s="193">
        <f t="shared" si="227"/>
        <v>130.11538461538458</v>
      </c>
      <c r="BP482" s="193">
        <v>130.11538461538458</v>
      </c>
      <c r="BQ482" s="193"/>
      <c r="BR482" s="30"/>
      <c r="BS482" s="33">
        <f t="shared" si="230"/>
        <v>119.61538461538458</v>
      </c>
      <c r="BT482" s="226" t="e">
        <f t="shared" si="228"/>
        <v>#REF!</v>
      </c>
      <c r="BV482" s="367"/>
    </row>
    <row r="483" spans="1:74" s="4" customFormat="1" ht="37.5" hidden="1" customHeight="1">
      <c r="A483" s="92"/>
      <c r="B483" s="92"/>
      <c r="C483" s="92"/>
      <c r="D483" s="92"/>
      <c r="E483" s="92"/>
      <c r="F483" s="92"/>
      <c r="G483" s="92"/>
      <c r="H483" s="92"/>
      <c r="I483" s="92"/>
      <c r="J483" s="152">
        <v>1400</v>
      </c>
      <c r="K483" s="152">
        <v>0</v>
      </c>
      <c r="L483" s="152">
        <v>58.238178362245947</v>
      </c>
      <c r="M483" s="152"/>
      <c r="N483" s="152"/>
      <c r="O483" s="152"/>
      <c r="P483" s="152"/>
      <c r="Q483" s="152"/>
      <c r="R483" s="152"/>
      <c r="S483" s="152">
        <v>334.61538461538464</v>
      </c>
      <c r="T483" s="152"/>
      <c r="U483" s="152">
        <v>0</v>
      </c>
      <c r="V483" s="152"/>
      <c r="W483" s="152">
        <v>103</v>
      </c>
      <c r="X483" s="152">
        <v>64.230769230769226</v>
      </c>
      <c r="Y483" s="152">
        <v>3</v>
      </c>
      <c r="Z483" s="152">
        <v>45.5</v>
      </c>
      <c r="AA483" s="152">
        <v>65.140976725139524</v>
      </c>
      <c r="AB483" s="152"/>
      <c r="AC483" s="152">
        <v>0</v>
      </c>
      <c r="AD483" s="152">
        <v>0</v>
      </c>
      <c r="AE483" s="152">
        <v>2194.1099243181548</v>
      </c>
      <c r="AF483" s="152">
        <v>115.38461538461539</v>
      </c>
      <c r="AG483" s="152">
        <v>35.895314685314681</v>
      </c>
      <c r="AH483" s="152">
        <v>0</v>
      </c>
      <c r="AI483" s="152">
        <v>898.42307692307668</v>
      </c>
      <c r="AJ483" s="152">
        <v>1144.4069173251478</v>
      </c>
      <c r="AK483" s="153"/>
      <c r="AM483" s="83"/>
      <c r="BB483" s="84"/>
      <c r="BF483" s="552"/>
      <c r="BJ483" s="372"/>
    </row>
    <row r="484" spans="1:74" s="13" customFormat="1" ht="33" hidden="1" customHeight="1">
      <c r="A484" s="154"/>
      <c r="B484" s="172"/>
      <c r="C484" s="172"/>
      <c r="D484" s="155"/>
      <c r="E484" s="172"/>
      <c r="F484" s="172"/>
      <c r="G484" s="172"/>
      <c r="H484" s="172"/>
      <c r="I484" s="172"/>
      <c r="J484" s="172"/>
      <c r="K484" s="172"/>
      <c r="L484" s="172"/>
      <c r="M484" s="172"/>
      <c r="N484" s="172"/>
      <c r="O484" s="172"/>
      <c r="P484" s="172"/>
      <c r="Q484" s="172"/>
      <c r="R484" s="172"/>
      <c r="S484" s="172"/>
      <c r="T484" s="172"/>
      <c r="U484" s="172"/>
      <c r="V484" s="172"/>
      <c r="W484" s="172"/>
      <c r="X484" s="172"/>
      <c r="Y484" s="172"/>
      <c r="Z484" s="172"/>
      <c r="AA484" s="172"/>
      <c r="AB484" s="172"/>
      <c r="AC484" s="172"/>
      <c r="AD484" s="172"/>
      <c r="AE484" s="172"/>
      <c r="AF484" s="172"/>
      <c r="AG484" s="172"/>
      <c r="AH484" s="172"/>
      <c r="AI484" s="172"/>
      <c r="AJ484" s="156">
        <v>1144.4069173251478</v>
      </c>
      <c r="AK484" s="172"/>
      <c r="AM484" s="2"/>
      <c r="AN484"/>
      <c r="AO484"/>
      <c r="AP484" s="49"/>
      <c r="AQ484" s="50"/>
      <c r="AR484" s="51"/>
      <c r="AS484" s="89"/>
      <c r="AT484" s="89"/>
      <c r="AU484" s="89"/>
      <c r="AV484" s="89"/>
      <c r="AW484" s="89"/>
      <c r="AX484" s="89"/>
      <c r="AY484" s="89"/>
      <c r="AZ484" s="89"/>
      <c r="BA484" s="62"/>
      <c r="BB484" s="30"/>
      <c r="BF484" s="555"/>
      <c r="BG484"/>
      <c r="BJ484" s="372"/>
    </row>
    <row r="485" spans="1:74" ht="49.5" hidden="1" customHeight="1">
      <c r="A485" s="374" t="str">
        <f>A2</f>
        <v>តារាងបើកប្រាក់ឈ្នួលប្រចាំខែ វិច្ឆិកា ឆ្នាំ ២០២៣(លើកទី2​)</v>
      </c>
      <c r="B485" s="174"/>
      <c r="C485" s="174"/>
      <c r="D485" s="157"/>
      <c r="E485" s="157"/>
      <c r="F485" s="170"/>
      <c r="G485" s="174"/>
      <c r="H485" s="174"/>
      <c r="I485" s="174"/>
      <c r="J485" s="174"/>
      <c r="K485" s="174"/>
      <c r="L485" s="174"/>
      <c r="M485" s="174"/>
      <c r="N485" s="174"/>
      <c r="O485" s="174"/>
      <c r="P485" s="174"/>
      <c r="Q485" s="174"/>
      <c r="R485" s="174"/>
      <c r="S485" s="174"/>
      <c r="T485" s="174"/>
      <c r="U485" s="174"/>
      <c r="V485" s="174"/>
      <c r="W485" s="174"/>
      <c r="X485" s="174"/>
      <c r="Y485" s="174"/>
      <c r="Z485" s="174"/>
      <c r="AA485" s="174"/>
      <c r="AB485" s="174"/>
      <c r="AC485" s="174"/>
      <c r="AD485" s="174"/>
      <c r="AE485" s="174"/>
      <c r="AF485" s="174"/>
      <c r="AG485" s="174"/>
      <c r="AH485" s="174"/>
      <c r="AI485" s="174"/>
      <c r="AJ485" s="174"/>
      <c r="AK485" s="174"/>
      <c r="AL485" s="273"/>
      <c r="AN485"/>
      <c r="AO485"/>
      <c r="AP485" s="49"/>
      <c r="AQ485" s="50"/>
      <c r="AR485" s="51"/>
      <c r="AS485" s="89"/>
      <c r="AT485" s="89"/>
      <c r="AU485" s="89"/>
      <c r="AV485" s="89"/>
      <c r="AW485" s="89"/>
      <c r="AX485" s="89"/>
      <c r="AY485" s="89"/>
      <c r="AZ485" s="89"/>
      <c r="BA485" s="89"/>
      <c r="BB485" s="46"/>
      <c r="BD485"/>
      <c r="BF485" s="48"/>
      <c r="BH485" s="1"/>
      <c r="BJ485" s="372"/>
      <c r="BO485"/>
      <c r="BQ485"/>
    </row>
    <row r="486" spans="1:74" s="4" customFormat="1" ht="28.5" hidden="1" customHeight="1">
      <c r="A486" s="375" t="str">
        <f>A3</f>
        <v>LIST OF SALARIES AND ALLOWANCES  (November/  2023)</v>
      </c>
      <c r="B486" s="96"/>
      <c r="C486" s="96"/>
      <c r="D486" s="97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  <c r="AH486" s="56"/>
      <c r="AI486" s="214"/>
      <c r="AJ486" s="96"/>
      <c r="AK486" s="56"/>
      <c r="AL486" s="274"/>
      <c r="AM486" s="2"/>
      <c r="AN486" s="15"/>
      <c r="AO486" s="15"/>
      <c r="AP486" s="22"/>
      <c r="BD486" s="92"/>
      <c r="BF486" s="552"/>
      <c r="BJ486" s="372"/>
      <c r="BO486" s="15"/>
      <c r="BQ486" s="15"/>
    </row>
    <row r="487" spans="1:74" s="62" customFormat="1" ht="51.75" hidden="1" customHeight="1" thickBot="1">
      <c r="A487" s="355" t="str">
        <f>A4</f>
        <v xml:space="preserve">ក្រុមហ៊ុន Fairdon (Cambodia) Limited </v>
      </c>
      <c r="B487" s="99"/>
      <c r="C487" s="100"/>
      <c r="D487" s="101"/>
      <c r="E487" s="102"/>
      <c r="G487" s="283"/>
      <c r="I487" s="103"/>
      <c r="J487" s="104"/>
      <c r="K487" s="356"/>
      <c r="L487" s="104"/>
      <c r="M487" s="104"/>
      <c r="N487" s="195"/>
      <c r="O487" s="200"/>
      <c r="P487" s="200"/>
      <c r="Q487" s="195"/>
      <c r="R487" s="195"/>
      <c r="S487" s="195"/>
      <c r="T487" s="195"/>
      <c r="U487" s="195"/>
      <c r="V487" s="195"/>
      <c r="W487" s="275"/>
      <c r="X487" s="275"/>
      <c r="Y487" s="227"/>
      <c r="Z487" s="275"/>
      <c r="AA487" s="275"/>
      <c r="AB487" s="543"/>
      <c r="AC487" s="221"/>
      <c r="AE487" s="105"/>
      <c r="AF487" s="105"/>
      <c r="AG487" s="346"/>
      <c r="AH487" s="106"/>
      <c r="AI487" s="106"/>
      <c r="AJ487" s="107"/>
      <c r="AK487" s="106"/>
      <c r="AL487" s="106"/>
      <c r="AM487" s="45"/>
      <c r="AN487" s="190"/>
      <c r="AO487" s="190"/>
      <c r="AP487" s="218"/>
      <c r="BF487" s="551"/>
      <c r="BJ487" s="372"/>
      <c r="BO487" s="190"/>
      <c r="BQ487" s="199"/>
    </row>
    <row r="488" spans="1:74" ht="36.950000000000003" hidden="1" customHeight="1" thickBot="1">
      <c r="A488" s="348" t="s">
        <v>564</v>
      </c>
      <c r="B488" s="349" t="s">
        <v>565</v>
      </c>
      <c r="C488" s="353" t="s">
        <v>566</v>
      </c>
      <c r="D488" s="349" t="s">
        <v>567</v>
      </c>
      <c r="E488" s="350" t="s">
        <v>568</v>
      </c>
      <c r="F488" s="350" t="s">
        <v>569</v>
      </c>
      <c r="G488" s="350" t="s">
        <v>570</v>
      </c>
      <c r="H488" s="350" t="s">
        <v>154</v>
      </c>
      <c r="I488" s="351" t="s">
        <v>571</v>
      </c>
      <c r="J488" s="350" t="s">
        <v>563</v>
      </c>
      <c r="K488" s="352" t="s">
        <v>706</v>
      </c>
      <c r="L488" s="352" t="s">
        <v>575</v>
      </c>
      <c r="M488" s="363" t="s">
        <v>574</v>
      </c>
      <c r="N488" s="361"/>
      <c r="O488" s="361"/>
      <c r="P488" s="361"/>
      <c r="Q488" s="361"/>
      <c r="R488" s="361"/>
      <c r="S488" s="361"/>
      <c r="T488" s="361"/>
      <c r="U488" s="361"/>
      <c r="V488" s="361"/>
      <c r="W488" s="361"/>
      <c r="X488" s="361"/>
      <c r="Y488" s="361"/>
      <c r="Z488" s="361"/>
      <c r="AA488" s="361"/>
      <c r="AB488" s="361"/>
      <c r="AC488" s="361"/>
      <c r="AD488" s="361"/>
      <c r="AE488" s="362"/>
      <c r="AF488" s="85" t="s">
        <v>3</v>
      </c>
      <c r="AG488" s="67"/>
      <c r="AH488" s="67"/>
      <c r="AI488" s="67"/>
      <c r="AJ488" s="418" t="s">
        <v>727</v>
      </c>
      <c r="AK488" s="332" t="s">
        <v>572</v>
      </c>
      <c r="AL488" s="2"/>
      <c r="AN488"/>
      <c r="AO488"/>
      <c r="AP488"/>
      <c r="BB488" s="30"/>
      <c r="BD488"/>
      <c r="BF488" s="48"/>
      <c r="BJ488" s="372"/>
      <c r="BO488"/>
      <c r="BQ488"/>
    </row>
    <row r="489" spans="1:74" ht="36.950000000000003" hidden="1" customHeight="1">
      <c r="A489" s="74"/>
      <c r="B489" s="115"/>
      <c r="C489" s="354"/>
      <c r="D489" s="117"/>
      <c r="E489" s="276"/>
      <c r="F489" s="276"/>
      <c r="G489" s="118"/>
      <c r="H489" s="119"/>
      <c r="I489" s="343" t="s">
        <v>29</v>
      </c>
      <c r="J489" s="330"/>
      <c r="K489" s="176"/>
      <c r="L489" s="176"/>
      <c r="M489" s="437" t="s">
        <v>576</v>
      </c>
      <c r="N489" s="438"/>
      <c r="O489" s="432" t="s">
        <v>751</v>
      </c>
      <c r="P489" s="433"/>
      <c r="Q489" s="446"/>
      <c r="R489" s="488"/>
      <c r="S489" s="437" t="s">
        <v>577</v>
      </c>
      <c r="T489" s="440"/>
      <c r="U489" s="441"/>
      <c r="V489" s="441"/>
      <c r="W489" s="329" t="s">
        <v>578</v>
      </c>
      <c r="X489" s="329" t="s">
        <v>579</v>
      </c>
      <c r="Y489" s="336" t="s">
        <v>580</v>
      </c>
      <c r="Z489" s="86" t="s">
        <v>52</v>
      </c>
      <c r="AA489" s="197" t="s">
        <v>46</v>
      </c>
      <c r="AB489" s="197"/>
      <c r="AC489" s="86" t="s">
        <v>14</v>
      </c>
      <c r="AD489" s="197" t="s">
        <v>367</v>
      </c>
      <c r="AE489" s="68" t="s">
        <v>15</v>
      </c>
      <c r="AF489" s="121" t="s">
        <v>9</v>
      </c>
      <c r="AG489" s="392" t="s">
        <v>707</v>
      </c>
      <c r="AH489" s="332" t="s">
        <v>728</v>
      </c>
      <c r="AI489" s="357" t="s">
        <v>584</v>
      </c>
      <c r="AJ489" s="123" t="s">
        <v>33</v>
      </c>
      <c r="AK489" s="124" t="s">
        <v>34</v>
      </c>
      <c r="AL489" s="2"/>
      <c r="AN489"/>
      <c r="AO489"/>
      <c r="AP489"/>
      <c r="BB489" s="30"/>
      <c r="BD489"/>
      <c r="BF489" s="48"/>
      <c r="BJ489" s="372"/>
      <c r="BO489"/>
      <c r="BQ489"/>
    </row>
    <row r="490" spans="1:74" ht="36.950000000000003" hidden="1" customHeight="1">
      <c r="A490" s="74"/>
      <c r="B490" s="115"/>
      <c r="C490" s="116"/>
      <c r="D490" s="117"/>
      <c r="E490" s="276"/>
      <c r="F490" s="276"/>
      <c r="G490" s="118"/>
      <c r="H490" s="277"/>
      <c r="I490" s="331" t="s">
        <v>573</v>
      </c>
      <c r="J490" s="126" t="s">
        <v>38</v>
      </c>
      <c r="K490" s="127" t="s">
        <v>189</v>
      </c>
      <c r="L490" s="127" t="s">
        <v>83</v>
      </c>
      <c r="M490" s="206" t="s">
        <v>35</v>
      </c>
      <c r="N490" s="277" t="s">
        <v>6</v>
      </c>
      <c r="O490" s="428" t="s">
        <v>7</v>
      </c>
      <c r="P490" s="429" t="s">
        <v>7</v>
      </c>
      <c r="Q490" s="431" t="s">
        <v>581</v>
      </c>
      <c r="R490" s="431"/>
      <c r="S490" s="336" t="s">
        <v>582</v>
      </c>
      <c r="T490" s="336" t="s">
        <v>582</v>
      </c>
      <c r="U490" s="331" t="s">
        <v>581</v>
      </c>
      <c r="V490" s="498"/>
      <c r="W490" s="338" t="s">
        <v>81</v>
      </c>
      <c r="X490" s="339" t="s">
        <v>48</v>
      </c>
      <c r="Y490" s="399" t="s">
        <v>526</v>
      </c>
      <c r="Z490" s="340" t="s">
        <v>527</v>
      </c>
      <c r="AA490" s="399" t="s">
        <v>473</v>
      </c>
      <c r="AB490" s="540"/>
      <c r="AC490" s="340" t="s">
        <v>30</v>
      </c>
      <c r="AD490" s="341" t="s">
        <v>665</v>
      </c>
      <c r="AE490" s="342" t="s">
        <v>31</v>
      </c>
      <c r="AF490" s="339" t="s">
        <v>32</v>
      </c>
      <c r="AG490" s="393" t="s">
        <v>708</v>
      </c>
      <c r="AH490" s="340" t="s">
        <v>39</v>
      </c>
      <c r="AI490" s="198" t="s">
        <v>84</v>
      </c>
      <c r="AJ490" s="128"/>
      <c r="AK490" s="129"/>
      <c r="AL490" s="2"/>
      <c r="AN490"/>
      <c r="AO490"/>
      <c r="AP490"/>
      <c r="BB490" s="30"/>
      <c r="BD490"/>
      <c r="BF490" s="48"/>
      <c r="BJ490" s="372"/>
      <c r="BO490"/>
      <c r="BQ490"/>
    </row>
    <row r="491" spans="1:74" ht="28.5" hidden="1" customHeight="1" thickBot="1">
      <c r="A491" s="74"/>
      <c r="B491" s="115"/>
      <c r="C491" s="116"/>
      <c r="D491" s="117"/>
      <c r="E491" s="276"/>
      <c r="F491" s="130"/>
      <c r="G491" s="118"/>
      <c r="H491" s="276"/>
      <c r="I491" s="131"/>
      <c r="J491" s="126"/>
      <c r="K491" s="127"/>
      <c r="L491" s="127"/>
      <c r="M491" s="207"/>
      <c r="N491" s="276"/>
      <c r="O491" s="209"/>
      <c r="P491" s="209"/>
      <c r="Q491" s="276"/>
      <c r="R491" s="276"/>
      <c r="S491" s="430"/>
      <c r="T491" s="430"/>
      <c r="U491" s="276"/>
      <c r="V491" s="499"/>
      <c r="W491" s="70"/>
      <c r="X491" s="87"/>
      <c r="Y491" s="278"/>
      <c r="Z491" s="278"/>
      <c r="AA491" s="198" t="s">
        <v>47</v>
      </c>
      <c r="AB491" s="211"/>
      <c r="AC491" s="278"/>
      <c r="AD491" s="229"/>
      <c r="AE491" s="129"/>
      <c r="AF491" s="87"/>
      <c r="AG491" s="400"/>
      <c r="AH491" s="278"/>
      <c r="AI491" s="211"/>
      <c r="AJ491" s="128"/>
      <c r="AK491" s="129"/>
      <c r="AL491" s="2"/>
      <c r="AN491"/>
      <c r="AO491"/>
      <c r="AP491"/>
      <c r="BB491" s="30"/>
      <c r="BD491"/>
      <c r="BF491" s="48"/>
      <c r="BJ491" s="372"/>
      <c r="BO491"/>
      <c r="BQ491"/>
    </row>
    <row r="492" spans="1:74" s="17" customFormat="1" ht="24.75" hidden="1" customHeight="1" thickBot="1">
      <c r="A492" s="333" t="s">
        <v>24</v>
      </c>
      <c r="B492" s="133" t="s">
        <v>25</v>
      </c>
      <c r="C492" s="334" t="s">
        <v>68</v>
      </c>
      <c r="D492" s="134" t="s">
        <v>26</v>
      </c>
      <c r="E492" s="335" t="s">
        <v>27</v>
      </c>
      <c r="F492" s="136" t="s">
        <v>36</v>
      </c>
      <c r="G492" s="137" t="s">
        <v>37</v>
      </c>
      <c r="H492" s="138" t="s">
        <v>528</v>
      </c>
      <c r="I492" s="139" t="s">
        <v>1</v>
      </c>
      <c r="J492" s="126"/>
      <c r="K492" s="127"/>
      <c r="L492" s="127"/>
      <c r="M492" s="208" t="s">
        <v>5</v>
      </c>
      <c r="N492" s="77" t="s">
        <v>82</v>
      </c>
      <c r="O492" s="426" t="s">
        <v>749</v>
      </c>
      <c r="P492" s="426" t="s">
        <v>750</v>
      </c>
      <c r="Q492" s="337" t="s">
        <v>10</v>
      </c>
      <c r="R492" s="337"/>
      <c r="S492" s="425" t="s">
        <v>747</v>
      </c>
      <c r="T492" s="425" t="s">
        <v>748</v>
      </c>
      <c r="U492" s="337" t="s">
        <v>13</v>
      </c>
      <c r="V492" s="500"/>
      <c r="W492" s="70"/>
      <c r="X492" s="87"/>
      <c r="Y492" s="278"/>
      <c r="Z492" s="278"/>
      <c r="AA492" s="228" t="s">
        <v>404</v>
      </c>
      <c r="AB492" s="228"/>
      <c r="AC492" s="278"/>
      <c r="AD492" s="115"/>
      <c r="AE492" s="129"/>
      <c r="AF492" s="87"/>
      <c r="AG492" s="400"/>
      <c r="AH492" s="278"/>
      <c r="AI492" s="211"/>
      <c r="AJ492" s="128"/>
      <c r="AK492" s="129"/>
      <c r="AL492" s="2"/>
      <c r="AM492" s="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 s="30"/>
      <c r="BF492" s="553"/>
      <c r="BG492"/>
      <c r="BJ492" s="372"/>
    </row>
    <row r="493" spans="1:74" s="17" customFormat="1" ht="18.75" hidden="1" customHeight="1" thickBot="1">
      <c r="A493" s="140"/>
      <c r="B493" s="141"/>
      <c r="C493" s="142"/>
      <c r="D493" s="143"/>
      <c r="E493" s="181"/>
      <c r="F493" s="144" t="s">
        <v>28</v>
      </c>
      <c r="G493" s="145"/>
      <c r="H493" s="146"/>
      <c r="I493" s="147"/>
      <c r="J493" s="148"/>
      <c r="K493" s="149"/>
      <c r="L493" s="149"/>
      <c r="M493" s="78"/>
      <c r="N493" s="79"/>
      <c r="O493" s="427"/>
      <c r="P493" s="210"/>
      <c r="Q493" s="279"/>
      <c r="R493" s="279"/>
      <c r="S493" s="212"/>
      <c r="T493" s="212"/>
      <c r="U493" s="279"/>
      <c r="V493" s="501"/>
      <c r="W493" s="71"/>
      <c r="X493" s="88"/>
      <c r="Y493" s="279"/>
      <c r="Z493" s="279"/>
      <c r="AA493" s="279"/>
      <c r="AB493" s="279"/>
      <c r="AC493" s="279"/>
      <c r="AD493" s="279"/>
      <c r="AE493" s="150"/>
      <c r="AF493" s="88"/>
      <c r="AG493" s="401"/>
      <c r="AH493" s="279"/>
      <c r="AI493" s="212"/>
      <c r="AJ493" s="151"/>
      <c r="AK493" s="150"/>
      <c r="AL493" s="2"/>
      <c r="AM493" s="2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 s="30"/>
      <c r="BF493" s="553"/>
      <c r="BG493"/>
      <c r="BJ493" s="372"/>
    </row>
    <row r="494" spans="1:74" s="17" customFormat="1" ht="19.5" hidden="1" customHeight="1">
      <c r="A494" s="292">
        <v>1</v>
      </c>
      <c r="B494" s="294">
        <v>2</v>
      </c>
      <c r="C494" s="294">
        <v>3</v>
      </c>
      <c r="D494" s="294">
        <v>4</v>
      </c>
      <c r="E494" s="294">
        <v>5</v>
      </c>
      <c r="F494" s="294">
        <v>6</v>
      </c>
      <c r="G494" s="294">
        <v>7</v>
      </c>
      <c r="H494" s="294">
        <v>8</v>
      </c>
      <c r="I494" s="294">
        <v>9</v>
      </c>
      <c r="J494" s="294">
        <v>10</v>
      </c>
      <c r="K494" s="294">
        <v>11</v>
      </c>
      <c r="L494" s="294">
        <v>12</v>
      </c>
      <c r="M494" s="294">
        <v>13</v>
      </c>
      <c r="N494" s="294">
        <v>14</v>
      </c>
      <c r="O494" s="294">
        <v>15</v>
      </c>
      <c r="P494" s="294"/>
      <c r="Q494" s="294">
        <v>16</v>
      </c>
      <c r="R494" s="294"/>
      <c r="S494" s="294">
        <v>17</v>
      </c>
      <c r="T494" s="294"/>
      <c r="U494" s="294">
        <v>18</v>
      </c>
      <c r="V494" s="294"/>
      <c r="W494" s="294">
        <v>19</v>
      </c>
      <c r="X494" s="294">
        <v>20</v>
      </c>
      <c r="Y494" s="294">
        <v>21</v>
      </c>
      <c r="Z494" s="294">
        <v>22</v>
      </c>
      <c r="AA494" s="294">
        <v>23</v>
      </c>
      <c r="AB494" s="294"/>
      <c r="AC494" s="294">
        <v>24</v>
      </c>
      <c r="AD494" s="294">
        <v>25</v>
      </c>
      <c r="AE494" s="294">
        <v>26</v>
      </c>
      <c r="AF494" s="294">
        <v>27</v>
      </c>
      <c r="AG494" s="294"/>
      <c r="AH494" s="294">
        <v>28</v>
      </c>
      <c r="AI494" s="294">
        <v>29</v>
      </c>
      <c r="AJ494" s="294">
        <v>31</v>
      </c>
      <c r="AK494" s="294">
        <v>32</v>
      </c>
      <c r="AL494" s="2"/>
      <c r="AM494" s="2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 s="30"/>
      <c r="BF494" s="553"/>
      <c r="BG494"/>
      <c r="BJ494" s="372"/>
    </row>
    <row r="495" spans="1:74" s="62" customFormat="1" ht="98.25" customHeight="1">
      <c r="A495" s="512">
        <v>1</v>
      </c>
      <c r="B495" s="65" t="s">
        <v>651</v>
      </c>
      <c r="C495" s="60" t="s">
        <v>71</v>
      </c>
      <c r="D495" s="378" t="s">
        <v>653</v>
      </c>
      <c r="E495" s="378" t="s">
        <v>585</v>
      </c>
      <c r="F495" s="382">
        <v>44734</v>
      </c>
      <c r="G495" s="378" t="s">
        <v>667</v>
      </c>
      <c r="H495" s="65" t="s">
        <v>160</v>
      </c>
      <c r="I495" s="521"/>
      <c r="J495" s="90">
        <v>200</v>
      </c>
      <c r="K495" s="241">
        <v>0</v>
      </c>
      <c r="L495" s="403">
        <v>0</v>
      </c>
      <c r="M495" s="396">
        <v>23</v>
      </c>
      <c r="N495" s="396">
        <v>3</v>
      </c>
      <c r="O495" s="396">
        <v>36</v>
      </c>
      <c r="P495" s="396">
        <v>18</v>
      </c>
      <c r="Q495" s="264"/>
      <c r="R495" s="264"/>
      <c r="S495" s="404">
        <v>51.92307692307692</v>
      </c>
      <c r="T495" s="404">
        <v>34.615384615384613</v>
      </c>
      <c r="U495" s="265">
        <v>0</v>
      </c>
      <c r="V495" s="265">
        <v>0</v>
      </c>
      <c r="W495" s="266">
        <v>22.5</v>
      </c>
      <c r="X495" s="405">
        <v>8</v>
      </c>
      <c r="Y495" s="406">
        <v>2</v>
      </c>
      <c r="Z495" s="272">
        <v>7</v>
      </c>
      <c r="AA495" s="272">
        <v>0</v>
      </c>
      <c r="AB495" s="272"/>
      <c r="AC495" s="267">
        <v>0</v>
      </c>
      <c r="AD495" s="267">
        <v>0</v>
      </c>
      <c r="AE495" s="266">
        <v>326.03846153846155</v>
      </c>
      <c r="AF495" s="407">
        <v>7.6923076923076925</v>
      </c>
      <c r="AG495" s="408">
        <v>5.7769230769230777</v>
      </c>
      <c r="AH495" s="409">
        <v>0</v>
      </c>
      <c r="AI495" s="462">
        <v>157.19230769230768</v>
      </c>
      <c r="AJ495" s="410">
        <v>155.37692307692311</v>
      </c>
      <c r="AK495" s="268"/>
      <c r="AL495" s="290">
        <v>0</v>
      </c>
      <c r="AM495" s="463">
        <v>0</v>
      </c>
      <c r="AN495" s="463">
        <v>2</v>
      </c>
      <c r="AO495" s="463">
        <v>1</v>
      </c>
      <c r="AP495" s="36" t="s">
        <v>651</v>
      </c>
      <c r="AQ495" s="66">
        <v>155</v>
      </c>
      <c r="AR495" s="37">
        <v>1600</v>
      </c>
      <c r="AS495" s="315">
        <v>1</v>
      </c>
      <c r="AT495" s="315">
        <v>1</v>
      </c>
      <c r="AU495" s="315">
        <v>0</v>
      </c>
      <c r="AV495" s="315">
        <v>0</v>
      </c>
      <c r="AW495" s="315">
        <v>1</v>
      </c>
      <c r="AX495" s="315">
        <v>0</v>
      </c>
      <c r="AY495" s="316">
        <v>1</v>
      </c>
      <c r="AZ495" s="316">
        <v>1</v>
      </c>
      <c r="BA495" s="316">
        <v>1</v>
      </c>
      <c r="BB495" s="30" t="s">
        <v>1131</v>
      </c>
      <c r="BC495" s="30">
        <v>0</v>
      </c>
      <c r="BD495" s="327"/>
      <c r="BE495" t="s">
        <v>99</v>
      </c>
      <c r="BF495" s="48">
        <v>0</v>
      </c>
      <c r="BG495" s="48">
        <v>0</v>
      </c>
      <c r="BH495" s="511"/>
      <c r="BI495" s="48"/>
      <c r="BJ495" s="372"/>
      <c r="BK495" s="63"/>
      <c r="BL495" s="81">
        <f t="shared" ref="BL495:BL496" si="236">M495+AL495+AM495+AN495</f>
        <v>25</v>
      </c>
      <c r="BM495" s="30">
        <f t="shared" ref="BM495:BM496" si="237">BL495+AO495</f>
        <v>26</v>
      </c>
      <c r="BN495" s="230"/>
      <c r="BO495" s="193">
        <f t="shared" ref="BO495:BO503" si="238">AJ495+AI495+AG495+AH495</f>
        <v>318.34615384615387</v>
      </c>
      <c r="BP495" s="193">
        <v>277.13371408620253</v>
      </c>
      <c r="BQ495" s="193"/>
      <c r="BR495" s="30"/>
      <c r="BS495" s="33">
        <f t="shared" ref="BS495:BS501" si="239">BO495-W495-Z495-AA495</f>
        <v>288.84615384615387</v>
      </c>
      <c r="BT495" s="226" t="e">
        <f t="shared" ref="BT495:BT496" si="240">INT(YEARFRAC(F495,$BU$11))</f>
        <v>#REF!</v>
      </c>
      <c r="BV495" s="365"/>
    </row>
    <row r="496" spans="1:74" s="62" customFormat="1" ht="98.25" customHeight="1">
      <c r="A496" s="512">
        <f t="shared" ref="A496:A506" si="241">A495+1</f>
        <v>2</v>
      </c>
      <c r="B496" s="65" t="s">
        <v>652</v>
      </c>
      <c r="C496" s="60" t="s">
        <v>71</v>
      </c>
      <c r="D496" s="378" t="s">
        <v>654</v>
      </c>
      <c r="E496" s="378" t="s">
        <v>585</v>
      </c>
      <c r="F496" s="382">
        <v>44735</v>
      </c>
      <c r="G496" s="378" t="s">
        <v>667</v>
      </c>
      <c r="H496" s="65" t="s">
        <v>160</v>
      </c>
      <c r="I496" s="521"/>
      <c r="J496" s="90">
        <v>200</v>
      </c>
      <c r="K496" s="241">
        <v>0</v>
      </c>
      <c r="L496" s="403">
        <v>0</v>
      </c>
      <c r="M496" s="396">
        <v>24</v>
      </c>
      <c r="N496" s="396">
        <v>2</v>
      </c>
      <c r="O496" s="396">
        <v>36</v>
      </c>
      <c r="P496" s="396">
        <v>10</v>
      </c>
      <c r="Q496" s="264"/>
      <c r="R496" s="264"/>
      <c r="S496" s="404">
        <v>51.92307692307692</v>
      </c>
      <c r="T496" s="404">
        <v>19.23076923076923</v>
      </c>
      <c r="U496" s="265">
        <v>0</v>
      </c>
      <c r="V496" s="265">
        <v>0</v>
      </c>
      <c r="W496" s="266">
        <v>16.5</v>
      </c>
      <c r="X496" s="405">
        <v>10</v>
      </c>
      <c r="Y496" s="406">
        <v>2</v>
      </c>
      <c r="Z496" s="272">
        <v>7</v>
      </c>
      <c r="AA496" s="272">
        <v>0</v>
      </c>
      <c r="AB496" s="272"/>
      <c r="AC496" s="267">
        <v>0</v>
      </c>
      <c r="AD496" s="267">
        <v>0</v>
      </c>
      <c r="AE496" s="266">
        <v>306.65384615384613</v>
      </c>
      <c r="AF496" s="407">
        <v>0</v>
      </c>
      <c r="AG496" s="408">
        <v>5.6630769230769227</v>
      </c>
      <c r="AH496" s="409">
        <v>0</v>
      </c>
      <c r="AI496" s="462">
        <v>151.84615384615384</v>
      </c>
      <c r="AJ496" s="410">
        <v>149.14461538461538</v>
      </c>
      <c r="AK496" s="268"/>
      <c r="AL496" s="290">
        <v>0</v>
      </c>
      <c r="AM496" s="463">
        <v>0</v>
      </c>
      <c r="AN496" s="463">
        <v>2</v>
      </c>
      <c r="AO496" s="463">
        <v>0</v>
      </c>
      <c r="AP496" s="36" t="s">
        <v>652</v>
      </c>
      <c r="AQ496" s="66">
        <v>149</v>
      </c>
      <c r="AR496" s="37">
        <v>600</v>
      </c>
      <c r="AS496" s="315">
        <v>1</v>
      </c>
      <c r="AT496" s="315">
        <v>0</v>
      </c>
      <c r="AU496" s="315">
        <v>2</v>
      </c>
      <c r="AV496" s="315">
        <v>0</v>
      </c>
      <c r="AW496" s="315">
        <v>1</v>
      </c>
      <c r="AX496" s="315">
        <v>4</v>
      </c>
      <c r="AY496" s="316">
        <v>0</v>
      </c>
      <c r="AZ496" s="316">
        <v>1</v>
      </c>
      <c r="BA496" s="316">
        <v>1</v>
      </c>
      <c r="BB496" s="30" t="s">
        <v>1132</v>
      </c>
      <c r="BC496" s="30">
        <v>0</v>
      </c>
      <c r="BD496" s="327"/>
      <c r="BE496" t="s">
        <v>99</v>
      </c>
      <c r="BF496" s="48">
        <v>0</v>
      </c>
      <c r="BG496" s="48">
        <v>0</v>
      </c>
      <c r="BH496" s="511"/>
      <c r="BI496" s="48"/>
      <c r="BJ496" s="372"/>
      <c r="BK496" s="63"/>
      <c r="BL496" s="81">
        <f t="shared" si="236"/>
        <v>26</v>
      </c>
      <c r="BM496" s="30">
        <f t="shared" si="237"/>
        <v>26</v>
      </c>
      <c r="BN496" s="230"/>
      <c r="BO496" s="193">
        <f t="shared" si="238"/>
        <v>306.65384615384613</v>
      </c>
      <c r="BP496" s="193">
        <v>254.07260929582483</v>
      </c>
      <c r="BQ496" s="193"/>
      <c r="BR496" s="30"/>
      <c r="BS496" s="33">
        <f t="shared" si="239"/>
        <v>283.15384615384613</v>
      </c>
      <c r="BT496" s="226" t="e">
        <f t="shared" si="240"/>
        <v>#REF!</v>
      </c>
      <c r="BV496" s="365"/>
    </row>
    <row r="497" spans="1:95" s="62" customFormat="1" ht="98.25" customHeight="1">
      <c r="A497" s="512">
        <f t="shared" si="241"/>
        <v>3</v>
      </c>
      <c r="B497" s="242" t="s">
        <v>465</v>
      </c>
      <c r="C497" s="243" t="s">
        <v>73</v>
      </c>
      <c r="D497" s="380" t="s">
        <v>466</v>
      </c>
      <c r="E497" s="380" t="s">
        <v>585</v>
      </c>
      <c r="F497" s="384">
        <v>44527</v>
      </c>
      <c r="G497" s="380" t="s">
        <v>667</v>
      </c>
      <c r="H497" s="242" t="s">
        <v>160</v>
      </c>
      <c r="I497" s="521"/>
      <c r="J497" s="253">
        <v>200</v>
      </c>
      <c r="K497" s="394">
        <v>0</v>
      </c>
      <c r="L497" s="395">
        <v>0</v>
      </c>
      <c r="M497" s="396">
        <v>0</v>
      </c>
      <c r="N497" s="390">
        <v>26</v>
      </c>
      <c r="O497" s="396">
        <v>0</v>
      </c>
      <c r="P497" s="396">
        <v>0</v>
      </c>
      <c r="Q497" s="264"/>
      <c r="R497" s="244"/>
      <c r="S497" s="389">
        <v>0</v>
      </c>
      <c r="T497" s="389">
        <v>0</v>
      </c>
      <c r="U497" s="269">
        <v>0</v>
      </c>
      <c r="V497" s="269">
        <v>0</v>
      </c>
      <c r="W497" s="266">
        <v>0</v>
      </c>
      <c r="X497" s="405">
        <v>0</v>
      </c>
      <c r="Y497" s="406">
        <v>0</v>
      </c>
      <c r="Z497" s="272"/>
      <c r="AA497" s="284">
        <v>18.257980512042991</v>
      </c>
      <c r="AB497" s="284"/>
      <c r="AC497" s="245">
        <v>0</v>
      </c>
      <c r="AD497" s="267">
        <v>0</v>
      </c>
      <c r="AE497" s="270">
        <v>218.25798051204299</v>
      </c>
      <c r="AF497" s="529">
        <v>200</v>
      </c>
      <c r="AG497" s="408"/>
      <c r="AH497" s="411">
        <v>0</v>
      </c>
      <c r="AI497" s="462">
        <v>0</v>
      </c>
      <c r="AJ497" s="410">
        <v>18.257980512042991</v>
      </c>
      <c r="AK497" s="532" t="s">
        <v>876</v>
      </c>
      <c r="AL497" s="290">
        <v>0</v>
      </c>
      <c r="AM497" s="463">
        <v>0</v>
      </c>
      <c r="AN497" s="463"/>
      <c r="AO497" s="463">
        <v>0</v>
      </c>
      <c r="AP497" s="36" t="s">
        <v>465</v>
      </c>
      <c r="AQ497" s="66">
        <v>18</v>
      </c>
      <c r="AR497" s="37">
        <v>1100</v>
      </c>
      <c r="AS497" s="315">
        <v>0</v>
      </c>
      <c r="AT497" s="315">
        <v>0</v>
      </c>
      <c r="AU497" s="315">
        <v>0</v>
      </c>
      <c r="AV497" s="315">
        <v>1</v>
      </c>
      <c r="AW497" s="315">
        <v>1</v>
      </c>
      <c r="AX497" s="315">
        <v>3</v>
      </c>
      <c r="AY497" s="316">
        <v>1</v>
      </c>
      <c r="AZ497" s="316">
        <v>0</v>
      </c>
      <c r="BA497" s="316">
        <v>1</v>
      </c>
      <c r="BB497" s="30" t="s">
        <v>1133</v>
      </c>
      <c r="BC497" s="30">
        <v>18.257980512042991</v>
      </c>
      <c r="BD497" s="327"/>
      <c r="BE497" t="s">
        <v>99</v>
      </c>
      <c r="BF497" s="48">
        <v>0</v>
      </c>
      <c r="BG497" s="48">
        <v>0</v>
      </c>
      <c r="BH497" s="511"/>
      <c r="BI497" s="48"/>
      <c r="BJ497" s="372"/>
      <c r="BK497" s="9"/>
      <c r="BL497" s="81">
        <f>M497+AL497+AM497+AN497</f>
        <v>0</v>
      </c>
      <c r="BM497" s="30">
        <f t="shared" ref="BM497" si="242">BL497+AO497</f>
        <v>0</v>
      </c>
      <c r="BN497" s="230"/>
      <c r="BO497" s="193">
        <f t="shared" si="238"/>
        <v>18.257980512042991</v>
      </c>
      <c r="BP497" s="193">
        <v>214.94738701148526</v>
      </c>
      <c r="BQ497" s="193"/>
      <c r="BR497" s="30"/>
      <c r="BS497" s="33">
        <f t="shared" si="239"/>
        <v>0</v>
      </c>
      <c r="BT497" s="226" t="e">
        <f>INT(YEARFRAC(F497,$BU$11))</f>
        <v>#REF!</v>
      </c>
      <c r="BV497" s="365"/>
    </row>
    <row r="498" spans="1:95" s="47" customFormat="1" ht="98.25" customHeight="1">
      <c r="A498" s="512">
        <f t="shared" si="241"/>
        <v>4</v>
      </c>
      <c r="B498" s="242" t="s">
        <v>616</v>
      </c>
      <c r="C498" s="243" t="s">
        <v>71</v>
      </c>
      <c r="D498" s="380" t="s">
        <v>639</v>
      </c>
      <c r="E498" s="380" t="s">
        <v>585</v>
      </c>
      <c r="F498" s="384">
        <v>44711</v>
      </c>
      <c r="G498" s="380" t="s">
        <v>667</v>
      </c>
      <c r="H498" s="242" t="s">
        <v>160</v>
      </c>
      <c r="I498" s="521"/>
      <c r="J498" s="253">
        <v>200</v>
      </c>
      <c r="K498" s="394">
        <v>0</v>
      </c>
      <c r="L498" s="395">
        <v>0</v>
      </c>
      <c r="M498" s="396">
        <v>0</v>
      </c>
      <c r="N498" s="390">
        <v>26</v>
      </c>
      <c r="O498" s="396">
        <v>0</v>
      </c>
      <c r="P498" s="396">
        <v>0</v>
      </c>
      <c r="Q498" s="264"/>
      <c r="R498" s="244"/>
      <c r="S498" s="389">
        <v>0</v>
      </c>
      <c r="T498" s="389">
        <v>0</v>
      </c>
      <c r="U498" s="269">
        <v>0</v>
      </c>
      <c r="V498" s="269">
        <v>0</v>
      </c>
      <c r="W498" s="266">
        <v>0</v>
      </c>
      <c r="X498" s="405">
        <v>0</v>
      </c>
      <c r="Y498" s="406">
        <v>0</v>
      </c>
      <c r="Z498" s="272"/>
      <c r="AA498" s="284">
        <v>0</v>
      </c>
      <c r="AB498" s="284"/>
      <c r="AC498" s="245">
        <v>0</v>
      </c>
      <c r="AD498" s="267">
        <v>88</v>
      </c>
      <c r="AE498" s="270">
        <v>288</v>
      </c>
      <c r="AF498" s="529">
        <v>200</v>
      </c>
      <c r="AG498" s="408">
        <v>1.9393939393939394</v>
      </c>
      <c r="AH498" s="411">
        <v>0</v>
      </c>
      <c r="AI498" s="462">
        <v>86.061783938610972</v>
      </c>
      <c r="AJ498" s="410">
        <v>0</v>
      </c>
      <c r="AK498" s="532" t="s">
        <v>875</v>
      </c>
      <c r="AL498" s="290">
        <v>0</v>
      </c>
      <c r="AM498" s="463">
        <v>0</v>
      </c>
      <c r="AN498" s="463"/>
      <c r="AO498" s="463">
        <v>0</v>
      </c>
      <c r="AP498" s="369" t="s">
        <v>616</v>
      </c>
      <c r="AQ498" s="248">
        <v>0</v>
      </c>
      <c r="AR498" s="370">
        <v>0</v>
      </c>
      <c r="AS498" s="317">
        <v>0</v>
      </c>
      <c r="AT498" s="317">
        <v>0</v>
      </c>
      <c r="AU498" s="317">
        <v>0</v>
      </c>
      <c r="AV498" s="317">
        <v>0</v>
      </c>
      <c r="AW498" s="317">
        <v>0</v>
      </c>
      <c r="AX498" s="317">
        <v>0</v>
      </c>
      <c r="AY498" s="317">
        <v>0</v>
      </c>
      <c r="AZ498" s="317">
        <v>0</v>
      </c>
      <c r="BA498" s="317">
        <v>0</v>
      </c>
      <c r="BB498" s="46" t="s">
        <v>1134</v>
      </c>
      <c r="BC498" s="30">
        <v>0</v>
      </c>
      <c r="BD498" s="327"/>
      <c r="BE498" t="s">
        <v>99</v>
      </c>
      <c r="BF498" s="48">
        <v>0</v>
      </c>
      <c r="BG498" s="48">
        <v>0</v>
      </c>
      <c r="BH498" s="511"/>
      <c r="BI498" s="48"/>
      <c r="BJ498" s="372"/>
      <c r="BK498" s="63"/>
      <c r="BL498" s="81">
        <f t="shared" ref="BL498:BL503" si="243">M498+AL498+AM498+AN498</f>
        <v>0</v>
      </c>
      <c r="BM498" s="46">
        <f t="shared" ref="BM498:BM503" si="244">BL498+AO498</f>
        <v>0</v>
      </c>
      <c r="BN498" s="252"/>
      <c r="BO498" s="193">
        <f t="shared" si="238"/>
        <v>88.00117787800491</v>
      </c>
      <c r="BP498" s="193">
        <v>210.858731247929</v>
      </c>
      <c r="BQ498" s="193"/>
      <c r="BR498" s="30"/>
      <c r="BS498" s="33">
        <f t="shared" si="239"/>
        <v>88.00117787800491</v>
      </c>
      <c r="BT498" s="226" t="e">
        <f t="shared" ref="BT498:BT503" si="245">INT(YEARFRAC(F498,$BU$11))</f>
        <v>#REF!</v>
      </c>
      <c r="BU498" s="62"/>
      <c r="BV498" s="367"/>
      <c r="BW498" s="62"/>
      <c r="BX498" s="62"/>
      <c r="BY498" s="62"/>
      <c r="BZ498" s="62"/>
      <c r="CA498" s="62"/>
      <c r="CB498" s="62"/>
      <c r="CC498" s="62"/>
      <c r="CD498" s="62"/>
      <c r="CE498" s="62"/>
      <c r="CF498" s="62"/>
      <c r="CG498" s="62"/>
      <c r="CH498" s="62"/>
      <c r="CI498" s="62"/>
      <c r="CJ498" s="62"/>
      <c r="CK498" s="62"/>
      <c r="CL498" s="62"/>
      <c r="CM498" s="62"/>
      <c r="CN498" s="62"/>
      <c r="CO498" s="62"/>
      <c r="CP498" s="62"/>
      <c r="CQ498" s="62"/>
    </row>
    <row r="499" spans="1:95" s="62" customFormat="1" ht="98.25" customHeight="1">
      <c r="A499" s="512">
        <f t="shared" si="241"/>
        <v>5</v>
      </c>
      <c r="B499" s="65" t="s">
        <v>685</v>
      </c>
      <c r="C499" s="60" t="s">
        <v>143</v>
      </c>
      <c r="D499" s="378" t="s">
        <v>683</v>
      </c>
      <c r="E499" s="378" t="s">
        <v>585</v>
      </c>
      <c r="F499" s="382">
        <v>44750</v>
      </c>
      <c r="G499" s="378" t="s">
        <v>667</v>
      </c>
      <c r="H499" s="65" t="s">
        <v>160</v>
      </c>
      <c r="I499" s="521"/>
      <c r="J499" s="90">
        <v>200</v>
      </c>
      <c r="K499" s="241">
        <v>0</v>
      </c>
      <c r="L499" s="403">
        <v>0</v>
      </c>
      <c r="M499" s="396">
        <v>22.5</v>
      </c>
      <c r="N499" s="396">
        <v>3.5</v>
      </c>
      <c r="O499" s="396">
        <v>34</v>
      </c>
      <c r="P499" s="396">
        <v>8</v>
      </c>
      <c r="Q499" s="264"/>
      <c r="R499" s="264"/>
      <c r="S499" s="404">
        <v>49.03846153846154</v>
      </c>
      <c r="T499" s="404">
        <v>15.384615384615385</v>
      </c>
      <c r="U499" s="265">
        <v>0</v>
      </c>
      <c r="V499" s="265">
        <v>0</v>
      </c>
      <c r="W499" s="266">
        <v>14.5</v>
      </c>
      <c r="X499" s="405">
        <v>10</v>
      </c>
      <c r="Y499" s="406">
        <v>2</v>
      </c>
      <c r="Z499" s="272">
        <v>7</v>
      </c>
      <c r="AA499" s="272">
        <v>30.078347330557506</v>
      </c>
      <c r="AB499" s="272"/>
      <c r="AC499" s="267">
        <v>0</v>
      </c>
      <c r="AD499" s="267">
        <v>0</v>
      </c>
      <c r="AE499" s="266">
        <v>328.00142425363441</v>
      </c>
      <c r="AF499" s="407">
        <v>0</v>
      </c>
      <c r="AG499" s="408">
        <v>5.5284615384615385</v>
      </c>
      <c r="AH499" s="409">
        <v>0</v>
      </c>
      <c r="AI499" s="462">
        <v>146.5</v>
      </c>
      <c r="AJ499" s="410">
        <v>175.97296271517288</v>
      </c>
      <c r="AK499" s="268"/>
      <c r="AL499" s="290">
        <v>1.5</v>
      </c>
      <c r="AM499" s="463">
        <v>0</v>
      </c>
      <c r="AN499" s="463">
        <v>2</v>
      </c>
      <c r="AO499" s="463">
        <v>0</v>
      </c>
      <c r="AP499" s="369" t="s">
        <v>685</v>
      </c>
      <c r="AQ499" s="248">
        <v>175</v>
      </c>
      <c r="AR499" s="370">
        <v>4000</v>
      </c>
      <c r="AS499" s="317">
        <v>1</v>
      </c>
      <c r="AT499" s="317">
        <v>1</v>
      </c>
      <c r="AU499" s="317">
        <v>1</v>
      </c>
      <c r="AV499" s="317">
        <v>0</v>
      </c>
      <c r="AW499" s="317">
        <v>1</v>
      </c>
      <c r="AX499" s="317">
        <v>0</v>
      </c>
      <c r="AY499" s="316">
        <v>4</v>
      </c>
      <c r="AZ499" s="316">
        <v>0</v>
      </c>
      <c r="BA499" s="316">
        <v>0</v>
      </c>
      <c r="BB499" s="46" t="s">
        <v>1135</v>
      </c>
      <c r="BC499" s="30">
        <v>30.078347330557506</v>
      </c>
      <c r="BD499" s="327">
        <v>0</v>
      </c>
      <c r="BE499" t="s">
        <v>99</v>
      </c>
      <c r="BF499" s="48">
        <v>0</v>
      </c>
      <c r="BG499" s="48">
        <v>0</v>
      </c>
      <c r="BH499" s="511"/>
      <c r="BI499" s="48"/>
      <c r="BJ499" s="372"/>
      <c r="BK499" s="63"/>
      <c r="BL499" s="81">
        <f t="shared" si="243"/>
        <v>26</v>
      </c>
      <c r="BM499" s="46">
        <f t="shared" si="244"/>
        <v>26</v>
      </c>
      <c r="BN499" s="252"/>
      <c r="BO499" s="193">
        <f t="shared" si="238"/>
        <v>328.00142425363447</v>
      </c>
      <c r="BP499" s="193">
        <v>274.94182661332638</v>
      </c>
      <c r="BQ499" s="193"/>
      <c r="BR499" s="30"/>
      <c r="BS499" s="33">
        <f t="shared" si="239"/>
        <v>276.42307692307696</v>
      </c>
      <c r="BT499" s="226" t="e">
        <f t="shared" si="245"/>
        <v>#REF!</v>
      </c>
      <c r="BV499" s="367"/>
    </row>
    <row r="500" spans="1:95" s="62" customFormat="1" ht="98.25" customHeight="1">
      <c r="A500" s="512">
        <f t="shared" si="241"/>
        <v>6</v>
      </c>
      <c r="B500" s="224" t="s">
        <v>733</v>
      </c>
      <c r="C500" s="271" t="s">
        <v>71</v>
      </c>
      <c r="D500" s="379" t="s">
        <v>349</v>
      </c>
      <c r="E500" s="379" t="s">
        <v>585</v>
      </c>
      <c r="F500" s="383">
        <v>44936</v>
      </c>
      <c r="G500" s="379" t="s">
        <v>667</v>
      </c>
      <c r="H500" s="224" t="s">
        <v>160</v>
      </c>
      <c r="I500" s="521"/>
      <c r="J500" s="90">
        <v>200</v>
      </c>
      <c r="K500" s="241">
        <v>0</v>
      </c>
      <c r="L500" s="403">
        <v>0</v>
      </c>
      <c r="M500" s="396">
        <v>23.5</v>
      </c>
      <c r="N500" s="396">
        <v>2.5</v>
      </c>
      <c r="O500" s="396">
        <v>34</v>
      </c>
      <c r="P500" s="396">
        <v>6</v>
      </c>
      <c r="Q500" s="264"/>
      <c r="R500" s="264"/>
      <c r="S500" s="404">
        <v>49.03846153846154</v>
      </c>
      <c r="T500" s="404">
        <v>11.538461538461538</v>
      </c>
      <c r="U500" s="265">
        <v>0</v>
      </c>
      <c r="V500" s="265">
        <v>0</v>
      </c>
      <c r="W500" s="266">
        <v>13</v>
      </c>
      <c r="X500" s="405">
        <v>10</v>
      </c>
      <c r="Y500" s="406">
        <v>0</v>
      </c>
      <c r="Z500" s="272">
        <v>7</v>
      </c>
      <c r="AA500" s="272">
        <v>27.094230769230762</v>
      </c>
      <c r="AB500" s="272"/>
      <c r="AC500" s="267">
        <v>0</v>
      </c>
      <c r="AD500" s="267">
        <v>0</v>
      </c>
      <c r="AE500" s="266">
        <v>317.67115384615386</v>
      </c>
      <c r="AF500" s="407">
        <v>0</v>
      </c>
      <c r="AG500" s="408">
        <v>5.4115384615384619</v>
      </c>
      <c r="AH500" s="409">
        <v>0</v>
      </c>
      <c r="AI500" s="462">
        <v>146.5</v>
      </c>
      <c r="AJ500" s="410">
        <v>165.75961538461539</v>
      </c>
      <c r="AK500" s="268"/>
      <c r="AL500" s="290">
        <v>0.5</v>
      </c>
      <c r="AM500" s="463">
        <v>0</v>
      </c>
      <c r="AN500" s="463">
        <v>2</v>
      </c>
      <c r="AO500" s="463">
        <v>0</v>
      </c>
      <c r="AP500" s="36" t="s">
        <v>733</v>
      </c>
      <c r="AQ500" s="66">
        <v>165</v>
      </c>
      <c r="AR500" s="37">
        <v>3100</v>
      </c>
      <c r="AS500" s="315">
        <v>1</v>
      </c>
      <c r="AT500" s="315">
        <v>1</v>
      </c>
      <c r="AU500" s="315">
        <v>0</v>
      </c>
      <c r="AV500" s="315">
        <v>1</v>
      </c>
      <c r="AW500" s="315">
        <v>1</v>
      </c>
      <c r="AX500" s="315">
        <v>0</v>
      </c>
      <c r="AY500" s="316">
        <v>3</v>
      </c>
      <c r="AZ500" s="316">
        <v>0</v>
      </c>
      <c r="BA500" s="316">
        <v>1</v>
      </c>
      <c r="BB500" s="30" t="s">
        <v>1136</v>
      </c>
      <c r="BC500" s="30">
        <v>27.094230769230762</v>
      </c>
      <c r="BD500" s="327"/>
      <c r="BE500" t="s">
        <v>99</v>
      </c>
      <c r="BF500" s="48">
        <v>0</v>
      </c>
      <c r="BG500" s="48">
        <v>0</v>
      </c>
      <c r="BH500" s="511"/>
      <c r="BI500" s="48"/>
      <c r="BJ500" s="372"/>
      <c r="BK500"/>
      <c r="BL500" s="81">
        <f t="shared" si="243"/>
        <v>26</v>
      </c>
      <c r="BM500" s="30">
        <f t="shared" si="244"/>
        <v>26</v>
      </c>
      <c r="BN500" s="230"/>
      <c r="BO500" s="193">
        <f t="shared" si="238"/>
        <v>317.6711538461538</v>
      </c>
      <c r="BP500" s="193">
        <v>241.85078770274367</v>
      </c>
      <c r="BQ500" s="193"/>
      <c r="BR500" s="30"/>
      <c r="BS500" s="33">
        <f t="shared" si="239"/>
        <v>270.57692307692304</v>
      </c>
      <c r="BT500" s="226" t="e">
        <f t="shared" si="245"/>
        <v>#REF!</v>
      </c>
      <c r="BV500" s="365"/>
    </row>
    <row r="501" spans="1:95" s="62" customFormat="1" ht="98.25" customHeight="1">
      <c r="A501" s="512">
        <f t="shared" si="241"/>
        <v>7</v>
      </c>
      <c r="B501" s="491" t="s">
        <v>777</v>
      </c>
      <c r="C501" s="494" t="s">
        <v>71</v>
      </c>
      <c r="D501" s="492" t="s">
        <v>97</v>
      </c>
      <c r="E501" s="492" t="s">
        <v>585</v>
      </c>
      <c r="F501" s="493">
        <v>45006</v>
      </c>
      <c r="G501" s="492" t="s">
        <v>667</v>
      </c>
      <c r="H501" s="491" t="s">
        <v>160</v>
      </c>
      <c r="I501" s="521"/>
      <c r="J501" s="90">
        <v>200</v>
      </c>
      <c r="K501" s="241">
        <v>0</v>
      </c>
      <c r="L501" s="403">
        <v>0</v>
      </c>
      <c r="M501" s="396">
        <v>23</v>
      </c>
      <c r="N501" s="396">
        <v>3</v>
      </c>
      <c r="O501" s="396">
        <v>36</v>
      </c>
      <c r="P501" s="396">
        <v>18</v>
      </c>
      <c r="Q501" s="264"/>
      <c r="R501" s="264"/>
      <c r="S501" s="404">
        <v>51.92307692307692</v>
      </c>
      <c r="T501" s="404">
        <v>34.615384615384613</v>
      </c>
      <c r="U501" s="265">
        <v>0</v>
      </c>
      <c r="V501" s="265">
        <v>0</v>
      </c>
      <c r="W501" s="266">
        <v>22.5</v>
      </c>
      <c r="X501" s="405">
        <v>8</v>
      </c>
      <c r="Y501" s="406">
        <v>0</v>
      </c>
      <c r="Z501" s="272">
        <v>7</v>
      </c>
      <c r="AA501" s="272">
        <v>30.755769230769232</v>
      </c>
      <c r="AB501" s="272"/>
      <c r="AC501" s="267">
        <v>0</v>
      </c>
      <c r="AD501" s="267">
        <v>0</v>
      </c>
      <c r="AE501" s="266">
        <v>354.79423076923081</v>
      </c>
      <c r="AF501" s="407">
        <v>7.6923076923076925</v>
      </c>
      <c r="AG501" s="408">
        <v>5.7369230769230786</v>
      </c>
      <c r="AH501" s="409">
        <v>0</v>
      </c>
      <c r="AI501" s="462">
        <v>160.57692307692309</v>
      </c>
      <c r="AJ501" s="410">
        <v>180.78807692307694</v>
      </c>
      <c r="AK501" s="268"/>
      <c r="AL501" s="290">
        <v>0</v>
      </c>
      <c r="AM501" s="463">
        <v>0</v>
      </c>
      <c r="AN501" s="463">
        <v>2</v>
      </c>
      <c r="AO501" s="463">
        <v>1</v>
      </c>
      <c r="AP501" s="36" t="s">
        <v>777</v>
      </c>
      <c r="AQ501" s="66">
        <v>180</v>
      </c>
      <c r="AR501" s="37">
        <v>3200</v>
      </c>
      <c r="AS501" s="315">
        <v>1</v>
      </c>
      <c r="AT501" s="315">
        <v>1</v>
      </c>
      <c r="AU501" s="315">
        <v>1</v>
      </c>
      <c r="AV501" s="315">
        <v>1</v>
      </c>
      <c r="AW501" s="315">
        <v>0</v>
      </c>
      <c r="AX501" s="315">
        <v>0</v>
      </c>
      <c r="AY501" s="316">
        <v>3</v>
      </c>
      <c r="AZ501" s="316">
        <v>0</v>
      </c>
      <c r="BA501" s="316">
        <v>2</v>
      </c>
      <c r="BB501" s="30" t="s">
        <v>1137</v>
      </c>
      <c r="BC501" s="30">
        <v>30.755769230769232</v>
      </c>
      <c r="BD501" s="327"/>
      <c r="BE501" t="s">
        <v>99</v>
      </c>
      <c r="BF501" s="48">
        <v>0</v>
      </c>
      <c r="BG501" s="48">
        <v>0</v>
      </c>
      <c r="BH501" s="511"/>
      <c r="BI501" s="48"/>
      <c r="BJ501" s="372"/>
      <c r="BK501"/>
      <c r="BL501" s="81">
        <f t="shared" si="243"/>
        <v>25</v>
      </c>
      <c r="BM501" s="30">
        <f t="shared" si="244"/>
        <v>26</v>
      </c>
      <c r="BN501" s="230"/>
      <c r="BO501" s="193">
        <f t="shared" si="238"/>
        <v>347.10192307692307</v>
      </c>
      <c r="BP501" s="193">
        <v>277.41821276627019</v>
      </c>
      <c r="BQ501" s="193"/>
      <c r="BR501" s="30"/>
      <c r="BS501" s="33">
        <f t="shared" si="239"/>
        <v>286.84615384615381</v>
      </c>
      <c r="BT501" s="226" t="e">
        <f t="shared" si="245"/>
        <v>#REF!</v>
      </c>
      <c r="BV501" s="365"/>
    </row>
    <row r="502" spans="1:95" s="62" customFormat="1" ht="98.25" customHeight="1">
      <c r="A502" s="512">
        <f t="shared" si="241"/>
        <v>8</v>
      </c>
      <c r="B502" s="491" t="s">
        <v>778</v>
      </c>
      <c r="C502" s="494" t="s">
        <v>71</v>
      </c>
      <c r="D502" s="492" t="s">
        <v>98</v>
      </c>
      <c r="E502" s="492" t="s">
        <v>585</v>
      </c>
      <c r="F502" s="493">
        <v>45006</v>
      </c>
      <c r="G502" s="492" t="s">
        <v>667</v>
      </c>
      <c r="H502" s="491" t="s">
        <v>160</v>
      </c>
      <c r="I502" s="521"/>
      <c r="J502" s="90">
        <v>200</v>
      </c>
      <c r="K502" s="241">
        <v>0</v>
      </c>
      <c r="L502" s="403">
        <v>0</v>
      </c>
      <c r="M502" s="396">
        <v>24</v>
      </c>
      <c r="N502" s="396">
        <v>2</v>
      </c>
      <c r="O502" s="396">
        <v>36</v>
      </c>
      <c r="P502" s="396">
        <v>16</v>
      </c>
      <c r="Q502" s="264"/>
      <c r="R502" s="264"/>
      <c r="S502" s="404">
        <v>51.92307692307692</v>
      </c>
      <c r="T502" s="404">
        <v>30.76923076923077</v>
      </c>
      <c r="U502" s="265">
        <v>0</v>
      </c>
      <c r="V502" s="265">
        <v>0</v>
      </c>
      <c r="W502" s="266">
        <v>21</v>
      </c>
      <c r="X502" s="405">
        <v>10</v>
      </c>
      <c r="Y502" s="406">
        <v>0</v>
      </c>
      <c r="Z502" s="272">
        <v>7</v>
      </c>
      <c r="AA502" s="272">
        <v>31.044383238245118</v>
      </c>
      <c r="AB502" s="272"/>
      <c r="AC502" s="267">
        <v>0</v>
      </c>
      <c r="AD502" s="267">
        <v>0</v>
      </c>
      <c r="AE502" s="266">
        <v>351.73669093055281</v>
      </c>
      <c r="AF502" s="407">
        <v>0</v>
      </c>
      <c r="AG502" s="408">
        <v>5.8181818181818183</v>
      </c>
      <c r="AH502" s="409">
        <v>0</v>
      </c>
      <c r="AI502" s="462">
        <v>160.57692307692309</v>
      </c>
      <c r="AJ502" s="410">
        <v>185.3415860354479</v>
      </c>
      <c r="AK502" s="268"/>
      <c r="AL502" s="290">
        <v>0</v>
      </c>
      <c r="AM502" s="463">
        <v>0</v>
      </c>
      <c r="AN502" s="463">
        <v>2</v>
      </c>
      <c r="AO502" s="463">
        <v>0</v>
      </c>
      <c r="AP502" s="36" t="s">
        <v>778</v>
      </c>
      <c r="AQ502" s="66">
        <v>185</v>
      </c>
      <c r="AR502" s="37">
        <v>1400</v>
      </c>
      <c r="AS502" s="315">
        <v>1</v>
      </c>
      <c r="AT502" s="315">
        <v>1</v>
      </c>
      <c r="AU502" s="315">
        <v>1</v>
      </c>
      <c r="AV502" s="315">
        <v>1</v>
      </c>
      <c r="AW502" s="315">
        <v>1</v>
      </c>
      <c r="AX502" s="315">
        <v>0</v>
      </c>
      <c r="AY502" s="316">
        <v>1</v>
      </c>
      <c r="AZ502" s="316">
        <v>0</v>
      </c>
      <c r="BA502" s="316">
        <v>4</v>
      </c>
      <c r="BB502" s="30" t="s">
        <v>1138</v>
      </c>
      <c r="BC502" s="30">
        <v>31.044383238245118</v>
      </c>
      <c r="BD502" s="327"/>
      <c r="BE502" t="s">
        <v>99</v>
      </c>
      <c r="BF502" s="48">
        <v>0</v>
      </c>
      <c r="BG502" s="48">
        <v>0</v>
      </c>
      <c r="BH502" s="511"/>
      <c r="BI502" s="48"/>
      <c r="BJ502" s="372"/>
      <c r="BK502"/>
      <c r="BL502" s="81">
        <f t="shared" si="243"/>
        <v>26</v>
      </c>
      <c r="BM502" s="30">
        <f t="shared" si="244"/>
        <v>26</v>
      </c>
      <c r="BN502" s="230"/>
      <c r="BO502" s="193">
        <f t="shared" si="238"/>
        <v>351.73669093055281</v>
      </c>
      <c r="BP502" s="193">
        <v>280.97232811934612</v>
      </c>
      <c r="BQ502" s="193"/>
      <c r="BR502" s="30"/>
      <c r="BS502" s="33">
        <f t="shared" ref="BS502:BS503" si="246">BO502-W502-Z502-AA502</f>
        <v>292.69230769230768</v>
      </c>
      <c r="BT502" s="226" t="e">
        <f t="shared" si="245"/>
        <v>#REF!</v>
      </c>
      <c r="BV502" s="365"/>
    </row>
    <row r="503" spans="1:95" s="62" customFormat="1" ht="98.25" customHeight="1">
      <c r="A503" s="512">
        <f t="shared" si="241"/>
        <v>9</v>
      </c>
      <c r="B503" s="491" t="s">
        <v>798</v>
      </c>
      <c r="C503" s="494" t="s">
        <v>71</v>
      </c>
      <c r="D503" s="492" t="s">
        <v>799</v>
      </c>
      <c r="E503" s="492" t="s">
        <v>585</v>
      </c>
      <c r="F503" s="493">
        <v>45036</v>
      </c>
      <c r="G503" s="492" t="s">
        <v>667</v>
      </c>
      <c r="H503" s="491" t="s">
        <v>160</v>
      </c>
      <c r="I503" s="521"/>
      <c r="J503" s="90">
        <v>200</v>
      </c>
      <c r="K503" s="241">
        <v>0</v>
      </c>
      <c r="L503" s="403">
        <v>0</v>
      </c>
      <c r="M503" s="396">
        <v>22</v>
      </c>
      <c r="N503" s="396">
        <v>4</v>
      </c>
      <c r="O503" s="396">
        <v>32</v>
      </c>
      <c r="P503" s="396">
        <v>10</v>
      </c>
      <c r="Q503" s="264"/>
      <c r="R503" s="264"/>
      <c r="S503" s="404">
        <v>46.153846153846153</v>
      </c>
      <c r="T503" s="404">
        <v>19.23076923076923</v>
      </c>
      <c r="U503" s="265">
        <v>0</v>
      </c>
      <c r="V503" s="265">
        <v>0</v>
      </c>
      <c r="W503" s="266">
        <v>15.5</v>
      </c>
      <c r="X503" s="405">
        <v>4</v>
      </c>
      <c r="Y503" s="406">
        <v>0</v>
      </c>
      <c r="Z503" s="272">
        <v>7</v>
      </c>
      <c r="AA503" s="272">
        <v>0</v>
      </c>
      <c r="AB503" s="272"/>
      <c r="AC503" s="267">
        <v>0</v>
      </c>
      <c r="AD503" s="267">
        <v>0</v>
      </c>
      <c r="AE503" s="266">
        <v>291.88461538461542</v>
      </c>
      <c r="AF503" s="407">
        <v>15.384615384615385</v>
      </c>
      <c r="AG503" s="408">
        <v>5.080000000000001</v>
      </c>
      <c r="AH503" s="409">
        <v>0</v>
      </c>
      <c r="AI503" s="462">
        <v>148.46153846153845</v>
      </c>
      <c r="AJ503" s="410">
        <v>122.95846153846161</v>
      </c>
      <c r="AK503" s="268"/>
      <c r="AL503" s="290">
        <v>0</v>
      </c>
      <c r="AM503" s="463">
        <v>0</v>
      </c>
      <c r="AN503" s="463">
        <v>2</v>
      </c>
      <c r="AO503" s="463">
        <v>2</v>
      </c>
      <c r="AP503" s="36" t="s">
        <v>798</v>
      </c>
      <c r="AQ503" s="66">
        <v>122</v>
      </c>
      <c r="AR503" s="37">
        <v>3900</v>
      </c>
      <c r="AS503" s="315">
        <v>1</v>
      </c>
      <c r="AT503" s="315">
        <v>0</v>
      </c>
      <c r="AU503" s="315">
        <v>1</v>
      </c>
      <c r="AV503" s="315">
        <v>0</v>
      </c>
      <c r="AW503" s="315">
        <v>0</v>
      </c>
      <c r="AX503" s="315">
        <v>2</v>
      </c>
      <c r="AY503" s="316">
        <v>3</v>
      </c>
      <c r="AZ503" s="316">
        <v>1</v>
      </c>
      <c r="BA503" s="316">
        <v>4</v>
      </c>
      <c r="BB503" s="30" t="s">
        <v>1139</v>
      </c>
      <c r="BC503" s="30">
        <v>0</v>
      </c>
      <c r="BD503" s="327"/>
      <c r="BE503" t="s">
        <v>99</v>
      </c>
      <c r="BF503" s="48">
        <v>0</v>
      </c>
      <c r="BG503" s="48">
        <v>0</v>
      </c>
      <c r="BH503" s="511"/>
      <c r="BI503" s="48"/>
      <c r="BJ503" s="372"/>
      <c r="BK503"/>
      <c r="BL503" s="81">
        <f t="shared" si="243"/>
        <v>24</v>
      </c>
      <c r="BM503" s="30">
        <f t="shared" si="244"/>
        <v>26</v>
      </c>
      <c r="BN503" s="230"/>
      <c r="BO503" s="193">
        <f t="shared" si="238"/>
        <v>276.50000000000006</v>
      </c>
      <c r="BP503" s="193">
        <v>263.88475274725278</v>
      </c>
      <c r="BQ503" s="193"/>
      <c r="BR503" s="30"/>
      <c r="BS503" s="33">
        <f t="shared" si="246"/>
        <v>254.00000000000006</v>
      </c>
      <c r="BT503" s="226" t="e">
        <f t="shared" si="245"/>
        <v>#REF!</v>
      </c>
      <c r="BV503" s="365"/>
    </row>
    <row r="504" spans="1:95" s="62" customFormat="1" ht="98.25" customHeight="1">
      <c r="A504" s="512">
        <f t="shared" si="241"/>
        <v>10</v>
      </c>
      <c r="B504" s="491" t="s">
        <v>831</v>
      </c>
      <c r="C504" s="494" t="s">
        <v>71</v>
      </c>
      <c r="D504" s="492" t="s">
        <v>832</v>
      </c>
      <c r="E504" s="492" t="s">
        <v>585</v>
      </c>
      <c r="F504" s="493">
        <v>45072</v>
      </c>
      <c r="G504" s="492" t="s">
        <v>667</v>
      </c>
      <c r="H504" s="491" t="s">
        <v>160</v>
      </c>
      <c r="I504" s="521">
        <v>1</v>
      </c>
      <c r="J504" s="90">
        <v>200</v>
      </c>
      <c r="K504" s="241">
        <v>0</v>
      </c>
      <c r="L504" s="403">
        <v>0</v>
      </c>
      <c r="M504" s="396">
        <v>21</v>
      </c>
      <c r="N504" s="396">
        <v>5</v>
      </c>
      <c r="O504" s="396">
        <v>32</v>
      </c>
      <c r="P504" s="396">
        <v>8</v>
      </c>
      <c r="Q504" s="264"/>
      <c r="R504" s="264"/>
      <c r="S504" s="404">
        <v>46.153846153846153</v>
      </c>
      <c r="T504" s="404">
        <v>15.384615384615385</v>
      </c>
      <c r="U504" s="265">
        <v>0</v>
      </c>
      <c r="V504" s="265">
        <v>0</v>
      </c>
      <c r="W504" s="266">
        <v>14</v>
      </c>
      <c r="X504" s="405">
        <v>8</v>
      </c>
      <c r="Y504" s="406">
        <v>0</v>
      </c>
      <c r="Z504" s="272">
        <v>7</v>
      </c>
      <c r="AA504" s="272">
        <v>28.200000000000003</v>
      </c>
      <c r="AB504" s="272"/>
      <c r="AC504" s="267">
        <v>0</v>
      </c>
      <c r="AD504" s="267">
        <v>5</v>
      </c>
      <c r="AE504" s="266">
        <v>323.73846153846154</v>
      </c>
      <c r="AF504" s="407">
        <v>7.6923076923076925</v>
      </c>
      <c r="AG504" s="408">
        <v>5.3369230769230773</v>
      </c>
      <c r="AH504" s="409">
        <v>0</v>
      </c>
      <c r="AI504" s="462">
        <v>143.11538461538461</v>
      </c>
      <c r="AJ504" s="410">
        <v>167.59384615384616</v>
      </c>
      <c r="AK504" s="268"/>
      <c r="AL504" s="290">
        <v>2</v>
      </c>
      <c r="AM504" s="463">
        <v>0</v>
      </c>
      <c r="AN504" s="463">
        <v>2</v>
      </c>
      <c r="AO504" s="463">
        <v>1</v>
      </c>
      <c r="AP504" s="36" t="s">
        <v>831</v>
      </c>
      <c r="AQ504" s="66">
        <v>167</v>
      </c>
      <c r="AR504" s="37">
        <v>2400</v>
      </c>
      <c r="AS504" s="315">
        <v>1</v>
      </c>
      <c r="AT504" s="315">
        <v>1</v>
      </c>
      <c r="AU504" s="315">
        <v>0</v>
      </c>
      <c r="AV504" s="315">
        <v>1</v>
      </c>
      <c r="AW504" s="315">
        <v>1</v>
      </c>
      <c r="AX504" s="315">
        <v>2</v>
      </c>
      <c r="AY504" s="316">
        <v>2</v>
      </c>
      <c r="AZ504" s="316">
        <v>0</v>
      </c>
      <c r="BA504" s="316">
        <v>4</v>
      </c>
      <c r="BB504" s="30" t="s">
        <v>1140</v>
      </c>
      <c r="BC504" s="30">
        <v>28.200000000000003</v>
      </c>
      <c r="BD504" s="327"/>
      <c r="BE504" t="s">
        <v>99</v>
      </c>
      <c r="BF504" s="48">
        <v>0</v>
      </c>
      <c r="BG504" s="48">
        <v>0</v>
      </c>
      <c r="BH504" s="511"/>
      <c r="BI504" s="48"/>
      <c r="BJ504" s="372"/>
      <c r="BK504"/>
      <c r="BL504" s="81">
        <f t="shared" ref="BL504:BL506" si="247">M504+AL504+AM504+AN504</f>
        <v>25</v>
      </c>
      <c r="BM504" s="30">
        <f t="shared" ref="BM504:BM506" si="248">BL504+AO504</f>
        <v>26</v>
      </c>
      <c r="BN504" s="230"/>
      <c r="BO504" s="193">
        <f t="shared" ref="BO504:BO506" si="249">AJ504+AI504+AG504+AH504</f>
        <v>316.04615384615386</v>
      </c>
      <c r="BP504" s="193">
        <v>260.12922262922262</v>
      </c>
      <c r="BQ504" s="193"/>
      <c r="BR504" s="30"/>
      <c r="BS504" s="33">
        <f t="shared" ref="BS504:BS506" si="250">BO504-W504-Z504-AA504</f>
        <v>266.84615384615387</v>
      </c>
      <c r="BT504" s="226" t="e">
        <f t="shared" ref="BT504:BT506" si="251">INT(YEARFRAC(F504,$BU$11))</f>
        <v>#REF!</v>
      </c>
      <c r="BV504" s="365"/>
    </row>
    <row r="505" spans="1:95" s="62" customFormat="1" ht="98.25" customHeight="1">
      <c r="A505" s="512">
        <f t="shared" si="241"/>
        <v>11</v>
      </c>
      <c r="B505" s="491" t="s">
        <v>856</v>
      </c>
      <c r="C505" s="494" t="s">
        <v>71</v>
      </c>
      <c r="D505" s="492" t="s">
        <v>872</v>
      </c>
      <c r="E505" s="492" t="s">
        <v>585</v>
      </c>
      <c r="F505" s="493">
        <v>45195</v>
      </c>
      <c r="G505" s="492" t="s">
        <v>667</v>
      </c>
      <c r="H505" s="491" t="s">
        <v>160</v>
      </c>
      <c r="I505" s="521">
        <v>1</v>
      </c>
      <c r="J505" s="90">
        <v>200</v>
      </c>
      <c r="K505" s="241">
        <v>0</v>
      </c>
      <c r="L505" s="403">
        <v>0</v>
      </c>
      <c r="M505" s="396">
        <v>24</v>
      </c>
      <c r="N505" s="396">
        <v>2</v>
      </c>
      <c r="O505" s="396">
        <v>36</v>
      </c>
      <c r="P505" s="396">
        <v>12</v>
      </c>
      <c r="Q505" s="264"/>
      <c r="R505" s="264"/>
      <c r="S505" s="404">
        <v>51.92307692307692</v>
      </c>
      <c r="T505" s="404">
        <v>23.076923076923077</v>
      </c>
      <c r="U505" s="265">
        <v>0</v>
      </c>
      <c r="V505" s="265">
        <v>0</v>
      </c>
      <c r="W505" s="266">
        <v>18</v>
      </c>
      <c r="X505" s="405">
        <v>10</v>
      </c>
      <c r="Y505" s="406">
        <v>0</v>
      </c>
      <c r="Z505" s="272">
        <v>7</v>
      </c>
      <c r="AA505" s="272">
        <v>34.228846153846156</v>
      </c>
      <c r="AB505" s="272"/>
      <c r="AC505" s="267">
        <v>0</v>
      </c>
      <c r="AD505" s="267">
        <v>5</v>
      </c>
      <c r="AE505" s="266">
        <v>349.22884615384618</v>
      </c>
      <c r="AF505" s="407">
        <v>0</v>
      </c>
      <c r="AG505" s="408">
        <v>5.8</v>
      </c>
      <c r="AH505" s="409">
        <v>0</v>
      </c>
      <c r="AI505" s="462">
        <v>160.57692307692309</v>
      </c>
      <c r="AJ505" s="410">
        <v>182.85192307692307</v>
      </c>
      <c r="AK505" s="268"/>
      <c r="AL505" s="290">
        <v>0</v>
      </c>
      <c r="AM505" s="463">
        <v>0</v>
      </c>
      <c r="AN505" s="463">
        <v>2</v>
      </c>
      <c r="AO505" s="463">
        <v>0</v>
      </c>
      <c r="AP505" s="36" t="s">
        <v>856</v>
      </c>
      <c r="AQ505" s="66">
        <v>182</v>
      </c>
      <c r="AR505" s="37">
        <v>3500</v>
      </c>
      <c r="AS505" s="315">
        <v>1</v>
      </c>
      <c r="AT505" s="315">
        <v>1</v>
      </c>
      <c r="AU505" s="315">
        <v>1</v>
      </c>
      <c r="AV505" s="315">
        <v>1</v>
      </c>
      <c r="AW505" s="315">
        <v>0</v>
      </c>
      <c r="AX505" s="315">
        <v>2</v>
      </c>
      <c r="AY505" s="316">
        <v>3</v>
      </c>
      <c r="AZ505" s="316">
        <v>1</v>
      </c>
      <c r="BA505" s="316">
        <v>0</v>
      </c>
      <c r="BB505" s="30" t="s">
        <v>1141</v>
      </c>
      <c r="BC505" s="30">
        <v>34.228846153846156</v>
      </c>
      <c r="BD505" s="327"/>
      <c r="BE505" t="s">
        <v>99</v>
      </c>
      <c r="BF505" s="48">
        <v>0</v>
      </c>
      <c r="BG505" s="48">
        <v>0</v>
      </c>
      <c r="BH505" s="511"/>
      <c r="BI505" s="48"/>
      <c r="BJ505" s="372"/>
      <c r="BK505"/>
      <c r="BL505" s="81">
        <f t="shared" si="247"/>
        <v>26</v>
      </c>
      <c r="BM505" s="30">
        <f t="shared" si="248"/>
        <v>26</v>
      </c>
      <c r="BN505" s="230"/>
      <c r="BO505" s="193">
        <f t="shared" si="249"/>
        <v>349.22884615384618</v>
      </c>
      <c r="BP505" s="193">
        <v>228.19230769230771</v>
      </c>
      <c r="BQ505" s="193"/>
      <c r="BR505" s="30"/>
      <c r="BS505" s="33">
        <f t="shared" si="250"/>
        <v>290</v>
      </c>
      <c r="BT505" s="226" t="e">
        <f t="shared" si="251"/>
        <v>#REF!</v>
      </c>
      <c r="BV505" s="365"/>
    </row>
    <row r="506" spans="1:95" s="62" customFormat="1" ht="98.25" customHeight="1">
      <c r="A506" s="512">
        <f t="shared" si="241"/>
        <v>12</v>
      </c>
      <c r="B506" s="491" t="s">
        <v>857</v>
      </c>
      <c r="C506" s="494" t="s">
        <v>71</v>
      </c>
      <c r="D506" s="492" t="s">
        <v>873</v>
      </c>
      <c r="E506" s="492" t="s">
        <v>585</v>
      </c>
      <c r="F506" s="493">
        <v>45195</v>
      </c>
      <c r="G506" s="492" t="s">
        <v>667</v>
      </c>
      <c r="H506" s="491" t="s">
        <v>160</v>
      </c>
      <c r="I506" s="521"/>
      <c r="J506" s="90">
        <v>200</v>
      </c>
      <c r="K506" s="241">
        <v>0</v>
      </c>
      <c r="L506" s="403">
        <v>0</v>
      </c>
      <c r="M506" s="396">
        <v>24</v>
      </c>
      <c r="N506" s="396">
        <v>2</v>
      </c>
      <c r="O506" s="396">
        <v>38</v>
      </c>
      <c r="P506" s="396">
        <v>18</v>
      </c>
      <c r="Q506" s="264"/>
      <c r="R506" s="264"/>
      <c r="S506" s="404">
        <v>54.807692307692307</v>
      </c>
      <c r="T506" s="404">
        <v>34.615384615384613</v>
      </c>
      <c r="U506" s="265">
        <v>0</v>
      </c>
      <c r="V506" s="265">
        <v>0</v>
      </c>
      <c r="W506" s="266">
        <v>23</v>
      </c>
      <c r="X506" s="405">
        <v>10</v>
      </c>
      <c r="Y506" s="406">
        <v>0</v>
      </c>
      <c r="Z506" s="272">
        <v>7</v>
      </c>
      <c r="AA506" s="272">
        <v>34.619230769230775</v>
      </c>
      <c r="AB506" s="272"/>
      <c r="AC506" s="267">
        <v>0</v>
      </c>
      <c r="AD506" s="267">
        <v>0</v>
      </c>
      <c r="AE506" s="266">
        <v>364.04230769230776</v>
      </c>
      <c r="AF506" s="407">
        <v>0</v>
      </c>
      <c r="AG506" s="408">
        <v>5.8181818181818183</v>
      </c>
      <c r="AH506" s="409">
        <v>0</v>
      </c>
      <c r="AI506" s="462">
        <v>160.57692307692309</v>
      </c>
      <c r="AJ506" s="410">
        <v>197.64720279720285</v>
      </c>
      <c r="AK506" s="268"/>
      <c r="AL506" s="290">
        <v>0</v>
      </c>
      <c r="AM506" s="463">
        <v>0</v>
      </c>
      <c r="AN506" s="463">
        <v>2</v>
      </c>
      <c r="AO506" s="463">
        <v>0</v>
      </c>
      <c r="AP506" s="36" t="s">
        <v>857</v>
      </c>
      <c r="AQ506" s="66">
        <v>197</v>
      </c>
      <c r="AR506" s="37">
        <v>2700</v>
      </c>
      <c r="AS506" s="315">
        <v>1</v>
      </c>
      <c r="AT506" s="315">
        <v>1</v>
      </c>
      <c r="AU506" s="315">
        <v>2</v>
      </c>
      <c r="AV506" s="315">
        <v>0</v>
      </c>
      <c r="AW506" s="315">
        <v>1</v>
      </c>
      <c r="AX506" s="315">
        <v>2</v>
      </c>
      <c r="AY506" s="316">
        <v>2</v>
      </c>
      <c r="AZ506" s="316">
        <v>1</v>
      </c>
      <c r="BA506" s="316">
        <v>2</v>
      </c>
      <c r="BB506" s="30" t="s">
        <v>1142</v>
      </c>
      <c r="BC506" s="30">
        <v>34.619230769230775</v>
      </c>
      <c r="BD506" s="327"/>
      <c r="BE506" t="s">
        <v>99</v>
      </c>
      <c r="BF506" s="48">
        <v>0</v>
      </c>
      <c r="BG506" s="48">
        <v>0</v>
      </c>
      <c r="BH506" s="511"/>
      <c r="BI506" s="48"/>
      <c r="BJ506" s="372"/>
      <c r="BK506"/>
      <c r="BL506" s="81">
        <f t="shared" si="247"/>
        <v>26</v>
      </c>
      <c r="BM506" s="30">
        <f t="shared" si="248"/>
        <v>26</v>
      </c>
      <c r="BN506" s="230"/>
      <c r="BO506" s="193">
        <f t="shared" si="249"/>
        <v>364.04230769230776</v>
      </c>
      <c r="BP506" s="193">
        <v>230.79487179487182</v>
      </c>
      <c r="BQ506" s="193"/>
      <c r="BR506" s="30"/>
      <c r="BS506" s="33">
        <f t="shared" si="250"/>
        <v>299.42307692307696</v>
      </c>
      <c r="BT506" s="226" t="e">
        <f t="shared" si="251"/>
        <v>#REF!</v>
      </c>
      <c r="BV506" s="365"/>
    </row>
    <row r="507" spans="1:95" s="4" customFormat="1" ht="37.5" hidden="1" customHeight="1">
      <c r="A507" s="92"/>
      <c r="B507" s="92"/>
      <c r="C507" s="92"/>
      <c r="D507" s="92" t="s">
        <v>40</v>
      </c>
      <c r="E507" s="92"/>
      <c r="F507" s="92"/>
      <c r="G507" s="184"/>
      <c r="H507" s="92"/>
      <c r="I507" s="92"/>
      <c r="J507" s="152">
        <v>2400</v>
      </c>
      <c r="K507" s="152">
        <v>0</v>
      </c>
      <c r="L507" s="152">
        <v>0</v>
      </c>
      <c r="M507" s="152"/>
      <c r="N507" s="152"/>
      <c r="O507" s="152"/>
      <c r="P507" s="152"/>
      <c r="Q507" s="152"/>
      <c r="R507" s="152"/>
      <c r="S507" s="152">
        <v>504.80769230769226</v>
      </c>
      <c r="T507" s="152"/>
      <c r="U507" s="152">
        <v>0</v>
      </c>
      <c r="V507" s="152"/>
      <c r="W507" s="152">
        <v>180.5</v>
      </c>
      <c r="X507" s="152">
        <v>88</v>
      </c>
      <c r="Y507" s="152">
        <v>12</v>
      </c>
      <c r="Z507" s="152">
        <v>70</v>
      </c>
      <c r="AA507" s="152">
        <v>234.2787880039225</v>
      </c>
      <c r="AB507" s="152"/>
      <c r="AC507" s="152"/>
      <c r="AD507" s="152">
        <v>124.38</v>
      </c>
      <c r="AE507" s="152">
        <v>3820.0480187731537</v>
      </c>
      <c r="AF507" s="152">
        <v>438.4615384615384</v>
      </c>
      <c r="AG507" s="152">
        <v>57.909603729603731</v>
      </c>
      <c r="AH507" s="152">
        <v>0</v>
      </c>
      <c r="AI507" s="152">
        <v>1621.9848608616878</v>
      </c>
      <c r="AJ507" s="152">
        <v>1701.6931935983282</v>
      </c>
      <c r="AK507" s="153"/>
      <c r="AM507" s="83"/>
      <c r="BB507" s="84"/>
      <c r="BF507" s="552"/>
      <c r="BJ507" s="372"/>
    </row>
    <row r="508" spans="1:95" s="13" customFormat="1" ht="33" hidden="1" customHeight="1">
      <c r="A508" s="154"/>
      <c r="B508" s="172"/>
      <c r="C508" s="172"/>
      <c r="D508" s="155"/>
      <c r="E508" s="172"/>
      <c r="F508" s="172"/>
      <c r="G508" s="101"/>
      <c r="H508" s="172"/>
      <c r="I508" s="172"/>
      <c r="J508" s="172"/>
      <c r="K508" s="172"/>
      <c r="L508" s="172"/>
      <c r="M508" s="172"/>
      <c r="N508" s="172"/>
      <c r="O508" s="172"/>
      <c r="P508" s="172"/>
      <c r="Q508" s="172"/>
      <c r="R508" s="172"/>
      <c r="S508" s="172"/>
      <c r="T508" s="172"/>
      <c r="U508" s="172"/>
      <c r="V508" s="172"/>
      <c r="W508" s="172"/>
      <c r="X508" s="172"/>
      <c r="Y508" s="172"/>
      <c r="Z508" s="172"/>
      <c r="AA508" s="172"/>
      <c r="AB508" s="172"/>
      <c r="AC508" s="172"/>
      <c r="AD508" s="172"/>
      <c r="AE508" s="172"/>
      <c r="AF508" s="172"/>
      <c r="AG508" s="172"/>
      <c r="AH508" s="172"/>
      <c r="AI508" s="172"/>
      <c r="AJ508" s="156">
        <v>1701.6931935983282</v>
      </c>
      <c r="AK508" s="172"/>
      <c r="AM508" s="2"/>
      <c r="AN508"/>
      <c r="AO508"/>
      <c r="AP508" s="49"/>
      <c r="AQ508" s="50"/>
      <c r="AR508" s="51"/>
      <c r="AS508" s="89"/>
      <c r="AT508" s="89"/>
      <c r="AU508" s="89"/>
      <c r="AV508" s="89"/>
      <c r="AW508" s="89"/>
      <c r="AX508" s="89"/>
      <c r="AY508" s="89"/>
      <c r="AZ508" s="89"/>
      <c r="BA508" s="62"/>
      <c r="BB508" s="30"/>
      <c r="BF508" s="555"/>
      <c r="BG508"/>
      <c r="BJ508" s="372"/>
    </row>
    <row r="509" spans="1:95" ht="49.5" hidden="1" customHeight="1">
      <c r="A509" s="374" t="str">
        <f>A2</f>
        <v>តារាងបើកប្រាក់ឈ្នួលប្រចាំខែ វិច្ឆិកា ឆ្នាំ ២០២៣(លើកទី2​)</v>
      </c>
      <c r="B509" s="174"/>
      <c r="C509" s="174"/>
      <c r="D509" s="157"/>
      <c r="E509" s="157"/>
      <c r="F509" s="170"/>
      <c r="G509" s="101"/>
      <c r="H509" s="174"/>
      <c r="I509" s="174"/>
      <c r="J509" s="174"/>
      <c r="K509" s="174"/>
      <c r="L509" s="174"/>
      <c r="M509" s="174"/>
      <c r="N509" s="174"/>
      <c r="O509" s="174"/>
      <c r="P509" s="174"/>
      <c r="Q509" s="174"/>
      <c r="R509" s="174"/>
      <c r="S509" s="174"/>
      <c r="T509" s="174"/>
      <c r="U509" s="174"/>
      <c r="V509" s="174"/>
      <c r="W509" s="174"/>
      <c r="X509" s="174"/>
      <c r="Y509" s="174"/>
      <c r="Z509" s="174"/>
      <c r="AA509" s="174"/>
      <c r="AB509" s="174"/>
      <c r="AC509" s="174"/>
      <c r="AD509" s="174"/>
      <c r="AE509" s="174"/>
      <c r="AF509" s="174"/>
      <c r="AG509" s="174"/>
      <c r="AH509" s="174"/>
      <c r="AI509" s="174"/>
      <c r="AJ509" s="174"/>
      <c r="AK509" s="174"/>
      <c r="AL509" s="273"/>
      <c r="AN509"/>
      <c r="AO509"/>
      <c r="AP509" s="49"/>
      <c r="AQ509" s="50"/>
      <c r="AR509" s="51"/>
      <c r="AS509" s="89"/>
      <c r="AT509" s="89"/>
      <c r="AU509" s="89"/>
      <c r="AV509" s="89"/>
      <c r="AW509" s="89"/>
      <c r="AX509" s="89"/>
      <c r="AY509" s="89"/>
      <c r="AZ509" s="89"/>
      <c r="BA509" s="89"/>
      <c r="BB509" s="46"/>
      <c r="BD509"/>
      <c r="BF509" s="48"/>
      <c r="BH509" s="1"/>
      <c r="BJ509" s="372"/>
      <c r="BO509"/>
      <c r="BQ509"/>
    </row>
    <row r="510" spans="1:95" s="4" customFormat="1" ht="28.5" hidden="1" customHeight="1">
      <c r="A510" s="375" t="str">
        <f>A3</f>
        <v>LIST OF SALARIES AND ALLOWANCES  (November/  2023)</v>
      </c>
      <c r="B510" s="96"/>
      <c r="C510" s="96"/>
      <c r="D510" s="97"/>
      <c r="E510" s="56"/>
      <c r="F510" s="56"/>
      <c r="G510" s="101"/>
      <c r="H510" s="56"/>
      <c r="I510" s="56"/>
      <c r="J510" s="56"/>
      <c r="K510" s="56"/>
      <c r="L510" s="56"/>
      <c r="M510" s="56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  <c r="AG510" s="56"/>
      <c r="AH510" s="56"/>
      <c r="AI510" s="214"/>
      <c r="AJ510" s="96"/>
      <c r="AK510" s="56"/>
      <c r="AL510" s="274"/>
      <c r="AM510" s="2"/>
      <c r="AN510" s="15"/>
      <c r="AO510" s="15"/>
      <c r="AP510" s="22"/>
      <c r="BD510" s="92"/>
      <c r="BF510" s="552"/>
      <c r="BJ510" s="372"/>
      <c r="BO510" s="15"/>
      <c r="BQ510" s="15"/>
    </row>
    <row r="511" spans="1:95" s="62" customFormat="1" ht="51.75" hidden="1" customHeight="1" thickBot="1">
      <c r="A511" s="355" t="str">
        <f>A4</f>
        <v xml:space="preserve">ក្រុមហ៊ុន Fairdon (Cambodia) Limited </v>
      </c>
      <c r="B511" s="99"/>
      <c r="C511" s="100"/>
      <c r="D511" s="101"/>
      <c r="E511" s="102"/>
      <c r="G511" s="386"/>
      <c r="I511" s="103"/>
      <c r="J511" s="104"/>
      <c r="K511" s="356"/>
      <c r="L511" s="104"/>
      <c r="M511" s="104"/>
      <c r="N511" s="195"/>
      <c r="O511" s="200"/>
      <c r="P511" s="200"/>
      <c r="Q511" s="195"/>
      <c r="R511" s="195"/>
      <c r="S511" s="195"/>
      <c r="T511" s="195"/>
      <c r="U511" s="195"/>
      <c r="V511" s="195"/>
      <c r="W511" s="275"/>
      <c r="X511" s="275"/>
      <c r="Y511" s="227"/>
      <c r="Z511" s="275"/>
      <c r="AA511" s="275"/>
      <c r="AB511" s="543"/>
      <c r="AC511" s="221"/>
      <c r="AE511" s="105"/>
      <c r="AF511" s="105"/>
      <c r="AG511" s="346"/>
      <c r="AH511" s="106"/>
      <c r="AI511" s="106"/>
      <c r="AJ511" s="107"/>
      <c r="AK511" s="106"/>
      <c r="AL511" s="106"/>
      <c r="AM511" s="45"/>
      <c r="AN511" s="190"/>
      <c r="AO511" s="190"/>
      <c r="AP511" s="218"/>
      <c r="BF511" s="551"/>
      <c r="BJ511" s="372"/>
      <c r="BO511" s="190"/>
      <c r="BQ511" s="199"/>
    </row>
    <row r="512" spans="1:95" ht="53.45" hidden="1" customHeight="1" thickBot="1">
      <c r="A512" s="348" t="s">
        <v>564</v>
      </c>
      <c r="B512" s="349" t="s">
        <v>565</v>
      </c>
      <c r="C512" s="353" t="s">
        <v>566</v>
      </c>
      <c r="D512" s="349" t="s">
        <v>567</v>
      </c>
      <c r="E512" s="350" t="s">
        <v>568</v>
      </c>
      <c r="F512" s="350" t="s">
        <v>569</v>
      </c>
      <c r="G512" s="350" t="s">
        <v>570</v>
      </c>
      <c r="H512" s="350" t="s">
        <v>154</v>
      </c>
      <c r="I512" s="351" t="s">
        <v>571</v>
      </c>
      <c r="J512" s="350" t="s">
        <v>563</v>
      </c>
      <c r="K512" s="352" t="s">
        <v>706</v>
      </c>
      <c r="L512" s="352" t="s">
        <v>575</v>
      </c>
      <c r="M512" s="363" t="s">
        <v>574</v>
      </c>
      <c r="N512" s="361"/>
      <c r="O512" s="361"/>
      <c r="P512" s="361"/>
      <c r="Q512" s="361"/>
      <c r="R512" s="361"/>
      <c r="S512" s="361"/>
      <c r="T512" s="361"/>
      <c r="U512" s="361"/>
      <c r="V512" s="361"/>
      <c r="W512" s="361"/>
      <c r="X512" s="361"/>
      <c r="Y512" s="361"/>
      <c r="Z512" s="361"/>
      <c r="AA512" s="361"/>
      <c r="AB512" s="361"/>
      <c r="AC512" s="361"/>
      <c r="AD512" s="361"/>
      <c r="AE512" s="362"/>
      <c r="AF512" s="85" t="s">
        <v>3</v>
      </c>
      <c r="AG512" s="67"/>
      <c r="AH512" s="67"/>
      <c r="AI512" s="67"/>
      <c r="AJ512" s="418" t="s">
        <v>727</v>
      </c>
      <c r="AK512" s="332" t="s">
        <v>572</v>
      </c>
      <c r="AL512" s="2"/>
      <c r="AN512"/>
      <c r="AO512"/>
      <c r="AP512"/>
      <c r="BB512" s="30"/>
      <c r="BD512"/>
      <c r="BF512" s="48"/>
      <c r="BJ512" s="372"/>
      <c r="BO512"/>
      <c r="BQ512"/>
    </row>
    <row r="513" spans="1:74" ht="53.45" hidden="1" customHeight="1">
      <c r="A513" s="74"/>
      <c r="B513" s="115"/>
      <c r="C513" s="354"/>
      <c r="D513" s="117"/>
      <c r="E513" s="276"/>
      <c r="F513" s="276"/>
      <c r="G513" s="118"/>
      <c r="H513" s="119"/>
      <c r="I513" s="343" t="s">
        <v>29</v>
      </c>
      <c r="J513" s="330"/>
      <c r="K513" s="176"/>
      <c r="L513" s="176"/>
      <c r="M513" s="437" t="s">
        <v>576</v>
      </c>
      <c r="N513" s="438"/>
      <c r="O513" s="432" t="s">
        <v>751</v>
      </c>
      <c r="P513" s="433"/>
      <c r="Q513" s="446"/>
      <c r="R513" s="488"/>
      <c r="S513" s="437" t="s">
        <v>577</v>
      </c>
      <c r="T513" s="440"/>
      <c r="U513" s="441"/>
      <c r="V513" s="441"/>
      <c r="W513" s="329" t="s">
        <v>578</v>
      </c>
      <c r="X513" s="329" t="s">
        <v>579</v>
      </c>
      <c r="Y513" s="336" t="s">
        <v>580</v>
      </c>
      <c r="Z513" s="86" t="s">
        <v>52</v>
      </c>
      <c r="AA513" s="197" t="s">
        <v>46</v>
      </c>
      <c r="AB513" s="197"/>
      <c r="AC513" s="86" t="s">
        <v>14</v>
      </c>
      <c r="AD513" s="197" t="s">
        <v>367</v>
      </c>
      <c r="AE513" s="68" t="s">
        <v>15</v>
      </c>
      <c r="AF513" s="121" t="s">
        <v>9</v>
      </c>
      <c r="AG513" s="392" t="s">
        <v>707</v>
      </c>
      <c r="AH513" s="332" t="s">
        <v>728</v>
      </c>
      <c r="AI513" s="357" t="s">
        <v>584</v>
      </c>
      <c r="AJ513" s="123" t="s">
        <v>33</v>
      </c>
      <c r="AK513" s="124" t="s">
        <v>34</v>
      </c>
      <c r="AL513" s="2"/>
      <c r="AN513"/>
      <c r="AO513"/>
      <c r="AP513"/>
      <c r="BB513" s="30"/>
      <c r="BD513"/>
      <c r="BF513" s="48"/>
      <c r="BJ513" s="372"/>
      <c r="BO513"/>
      <c r="BQ513"/>
    </row>
    <row r="514" spans="1:74" ht="53.45" hidden="1" customHeight="1">
      <c r="A514" s="74"/>
      <c r="B514" s="115"/>
      <c r="C514" s="116"/>
      <c r="D514" s="117"/>
      <c r="E514" s="276"/>
      <c r="F514" s="276"/>
      <c r="G514" s="118"/>
      <c r="H514" s="277"/>
      <c r="I514" s="331" t="s">
        <v>573</v>
      </c>
      <c r="J514" s="126" t="s">
        <v>38</v>
      </c>
      <c r="K514" s="127" t="s">
        <v>189</v>
      </c>
      <c r="L514" s="127" t="s">
        <v>83</v>
      </c>
      <c r="M514" s="206" t="s">
        <v>35</v>
      </c>
      <c r="N514" s="277" t="s">
        <v>6</v>
      </c>
      <c r="O514" s="428" t="s">
        <v>7</v>
      </c>
      <c r="P514" s="429" t="s">
        <v>7</v>
      </c>
      <c r="Q514" s="431" t="s">
        <v>581</v>
      </c>
      <c r="R514" s="431"/>
      <c r="S514" s="336" t="s">
        <v>582</v>
      </c>
      <c r="T514" s="336" t="s">
        <v>582</v>
      </c>
      <c r="U514" s="331" t="s">
        <v>581</v>
      </c>
      <c r="V514" s="498"/>
      <c r="W514" s="338" t="s">
        <v>81</v>
      </c>
      <c r="X514" s="339" t="s">
        <v>48</v>
      </c>
      <c r="Y514" s="399" t="s">
        <v>526</v>
      </c>
      <c r="Z514" s="340" t="s">
        <v>527</v>
      </c>
      <c r="AA514" s="399" t="s">
        <v>473</v>
      </c>
      <c r="AB514" s="540"/>
      <c r="AC514" s="340" t="s">
        <v>30</v>
      </c>
      <c r="AD514" s="341" t="s">
        <v>665</v>
      </c>
      <c r="AE514" s="342" t="s">
        <v>31</v>
      </c>
      <c r="AF514" s="339" t="s">
        <v>32</v>
      </c>
      <c r="AG514" s="393" t="s">
        <v>708</v>
      </c>
      <c r="AH514" s="340" t="s">
        <v>39</v>
      </c>
      <c r="AI514" s="198" t="s">
        <v>84</v>
      </c>
      <c r="AJ514" s="128"/>
      <c r="AK514" s="129"/>
      <c r="AL514" s="2"/>
      <c r="AN514"/>
      <c r="AO514"/>
      <c r="AP514"/>
      <c r="BB514" s="30"/>
      <c r="BD514"/>
      <c r="BF514" s="48"/>
      <c r="BJ514" s="372"/>
      <c r="BO514"/>
      <c r="BQ514"/>
    </row>
    <row r="515" spans="1:74" ht="9.75" hidden="1" customHeight="1" thickBot="1">
      <c r="A515" s="74"/>
      <c r="B515" s="115"/>
      <c r="C515" s="116"/>
      <c r="D515" s="117"/>
      <c r="E515" s="276"/>
      <c r="F515" s="130"/>
      <c r="G515" s="118"/>
      <c r="H515" s="276"/>
      <c r="I515" s="131"/>
      <c r="J515" s="126"/>
      <c r="K515" s="127"/>
      <c r="L515" s="127"/>
      <c r="M515" s="207"/>
      <c r="N515" s="276"/>
      <c r="O515" s="209"/>
      <c r="P515" s="209"/>
      <c r="Q515" s="276"/>
      <c r="R515" s="276"/>
      <c r="S515" s="430"/>
      <c r="T515" s="430"/>
      <c r="U515" s="276"/>
      <c r="V515" s="499"/>
      <c r="W515" s="70"/>
      <c r="X515" s="87"/>
      <c r="Y515" s="278"/>
      <c r="Z515" s="278"/>
      <c r="AA515" s="198" t="s">
        <v>47</v>
      </c>
      <c r="AB515" s="211"/>
      <c r="AC515" s="278"/>
      <c r="AD515" s="229"/>
      <c r="AE515" s="129"/>
      <c r="AF515" s="87"/>
      <c r="AG515" s="400"/>
      <c r="AH515" s="278"/>
      <c r="AI515" s="211"/>
      <c r="AJ515" s="128"/>
      <c r="AK515" s="129"/>
      <c r="AL515" s="2"/>
      <c r="AN515"/>
      <c r="AO515"/>
      <c r="AP515"/>
      <c r="BB515" s="30"/>
      <c r="BD515"/>
      <c r="BF515" s="48"/>
      <c r="BJ515" s="372"/>
      <c r="BO515"/>
      <c r="BQ515"/>
    </row>
    <row r="516" spans="1:74" s="17" customFormat="1" ht="24.75" hidden="1" customHeight="1" thickBot="1">
      <c r="A516" s="333" t="s">
        <v>24</v>
      </c>
      <c r="B516" s="133" t="s">
        <v>25</v>
      </c>
      <c r="C516" s="334" t="s">
        <v>68</v>
      </c>
      <c r="D516" s="134" t="s">
        <v>26</v>
      </c>
      <c r="E516" s="335" t="s">
        <v>27</v>
      </c>
      <c r="F516" s="136" t="s">
        <v>36</v>
      </c>
      <c r="G516" s="137" t="s">
        <v>37</v>
      </c>
      <c r="H516" s="138" t="s">
        <v>528</v>
      </c>
      <c r="I516" s="139" t="s">
        <v>1</v>
      </c>
      <c r="J516" s="126"/>
      <c r="K516" s="127"/>
      <c r="L516" s="127"/>
      <c r="M516" s="208" t="s">
        <v>5</v>
      </c>
      <c r="N516" s="77" t="s">
        <v>82</v>
      </c>
      <c r="O516" s="426" t="s">
        <v>749</v>
      </c>
      <c r="P516" s="426" t="s">
        <v>750</v>
      </c>
      <c r="Q516" s="337" t="s">
        <v>10</v>
      </c>
      <c r="R516" s="337"/>
      <c r="S516" s="425" t="s">
        <v>747</v>
      </c>
      <c r="T516" s="425" t="s">
        <v>748</v>
      </c>
      <c r="U516" s="337" t="s">
        <v>13</v>
      </c>
      <c r="V516" s="500"/>
      <c r="W516" s="70"/>
      <c r="X516" s="87"/>
      <c r="Y516" s="278"/>
      <c r="Z516" s="278"/>
      <c r="AA516" s="228" t="s">
        <v>404</v>
      </c>
      <c r="AB516" s="228"/>
      <c r="AC516" s="278"/>
      <c r="AD516" s="115"/>
      <c r="AE516" s="129"/>
      <c r="AF516" s="87"/>
      <c r="AG516" s="400"/>
      <c r="AH516" s="278"/>
      <c r="AI516" s="211"/>
      <c r="AJ516" s="128"/>
      <c r="AK516" s="129"/>
      <c r="AL516" s="2"/>
      <c r="AM516" s="2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 s="30"/>
      <c r="BF516" s="553"/>
      <c r="BG516"/>
      <c r="BJ516" s="372"/>
    </row>
    <row r="517" spans="1:74" s="17" customFormat="1" ht="15.75" hidden="1" customHeight="1" thickBot="1">
      <c r="A517" s="140"/>
      <c r="B517" s="141"/>
      <c r="C517" s="142"/>
      <c r="D517" s="143"/>
      <c r="E517" s="181"/>
      <c r="F517" s="144" t="s">
        <v>28</v>
      </c>
      <c r="G517" s="145"/>
      <c r="H517" s="146"/>
      <c r="I517" s="147"/>
      <c r="J517" s="148"/>
      <c r="K517" s="149"/>
      <c r="L517" s="149"/>
      <c r="M517" s="78"/>
      <c r="N517" s="79"/>
      <c r="O517" s="427"/>
      <c r="P517" s="210"/>
      <c r="Q517" s="279"/>
      <c r="R517" s="279"/>
      <c r="S517" s="212"/>
      <c r="T517" s="212"/>
      <c r="U517" s="279"/>
      <c r="V517" s="501"/>
      <c r="W517" s="71"/>
      <c r="X517" s="88"/>
      <c r="Y517" s="279"/>
      <c r="Z517" s="279"/>
      <c r="AA517" s="279"/>
      <c r="AB517" s="279"/>
      <c r="AC517" s="279"/>
      <c r="AD517" s="279"/>
      <c r="AE517" s="150"/>
      <c r="AF517" s="88"/>
      <c r="AG517" s="401"/>
      <c r="AH517" s="279"/>
      <c r="AI517" s="212"/>
      <c r="AJ517" s="151"/>
      <c r="AK517" s="150"/>
      <c r="AL517" s="2"/>
      <c r="AM517" s="2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 s="30"/>
      <c r="BF517" s="553"/>
      <c r="BG517"/>
      <c r="BJ517" s="372"/>
    </row>
    <row r="518" spans="1:74" s="17" customFormat="1" ht="24" hidden="1" customHeight="1">
      <c r="A518" s="292">
        <v>1</v>
      </c>
      <c r="B518" s="294">
        <v>2</v>
      </c>
      <c r="C518" s="294">
        <v>3</v>
      </c>
      <c r="D518" s="294">
        <v>4</v>
      </c>
      <c r="E518" s="294">
        <v>5</v>
      </c>
      <c r="F518" s="294">
        <v>6</v>
      </c>
      <c r="G518" s="294">
        <v>7</v>
      </c>
      <c r="H518" s="294">
        <v>8</v>
      </c>
      <c r="I518" s="294">
        <v>9</v>
      </c>
      <c r="J518" s="294">
        <v>10</v>
      </c>
      <c r="K518" s="294">
        <v>11</v>
      </c>
      <c r="L518" s="294">
        <v>12</v>
      </c>
      <c r="M518" s="294">
        <v>13</v>
      </c>
      <c r="N518" s="294">
        <v>14</v>
      </c>
      <c r="O518" s="294">
        <v>15</v>
      </c>
      <c r="P518" s="294"/>
      <c r="Q518" s="294">
        <v>16</v>
      </c>
      <c r="R518" s="294"/>
      <c r="S518" s="294">
        <v>17</v>
      </c>
      <c r="T518" s="294"/>
      <c r="U518" s="294">
        <v>18</v>
      </c>
      <c r="V518" s="294"/>
      <c r="W518" s="294">
        <v>19</v>
      </c>
      <c r="X518" s="294">
        <v>20</v>
      </c>
      <c r="Y518" s="294">
        <v>21</v>
      </c>
      <c r="Z518" s="294">
        <v>22</v>
      </c>
      <c r="AA518" s="294">
        <v>23</v>
      </c>
      <c r="AB518" s="294"/>
      <c r="AC518" s="294">
        <v>24</v>
      </c>
      <c r="AD518" s="294">
        <v>25</v>
      </c>
      <c r="AE518" s="294">
        <v>26</v>
      </c>
      <c r="AF518" s="294">
        <v>27</v>
      </c>
      <c r="AG518" s="294"/>
      <c r="AH518" s="294">
        <v>28</v>
      </c>
      <c r="AI518" s="294">
        <v>29</v>
      </c>
      <c r="AJ518" s="294">
        <v>31</v>
      </c>
      <c r="AK518" s="294">
        <v>32</v>
      </c>
      <c r="AL518" s="2"/>
      <c r="AM518" s="2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 s="30"/>
      <c r="BF518" s="553"/>
      <c r="BG518"/>
      <c r="BJ518" s="372"/>
    </row>
    <row r="519" spans="1:74" s="62" customFormat="1" ht="101.25" customHeight="1">
      <c r="A519" s="512">
        <v>13</v>
      </c>
      <c r="B519" s="65" t="s">
        <v>420</v>
      </c>
      <c r="C519" s="60" t="s">
        <v>71</v>
      </c>
      <c r="D519" s="378" t="s">
        <v>421</v>
      </c>
      <c r="E519" s="378" t="s">
        <v>585</v>
      </c>
      <c r="F519" s="382">
        <v>44427</v>
      </c>
      <c r="G519" s="378" t="s">
        <v>667</v>
      </c>
      <c r="H519" s="65" t="s">
        <v>160</v>
      </c>
      <c r="I519" s="521"/>
      <c r="J519" s="90">
        <v>200</v>
      </c>
      <c r="K519" s="241">
        <v>0</v>
      </c>
      <c r="L519" s="403">
        <v>0</v>
      </c>
      <c r="M519" s="396">
        <v>21</v>
      </c>
      <c r="N519" s="396">
        <v>5</v>
      </c>
      <c r="O519" s="396">
        <v>30</v>
      </c>
      <c r="P519" s="396">
        <v>4</v>
      </c>
      <c r="Q519" s="264"/>
      <c r="R519" s="264"/>
      <c r="S519" s="404">
        <v>43.269230769230766</v>
      </c>
      <c r="T519" s="404">
        <v>7.6923076923076925</v>
      </c>
      <c r="U519" s="265">
        <v>0</v>
      </c>
      <c r="V519" s="265">
        <v>0</v>
      </c>
      <c r="W519" s="266">
        <v>10.5</v>
      </c>
      <c r="X519" s="405">
        <v>10</v>
      </c>
      <c r="Y519" s="406">
        <v>3</v>
      </c>
      <c r="Z519" s="272">
        <v>7</v>
      </c>
      <c r="AA519" s="272">
        <v>0</v>
      </c>
      <c r="AB519" s="272"/>
      <c r="AC519" s="267">
        <v>0</v>
      </c>
      <c r="AD519" s="267">
        <v>0</v>
      </c>
      <c r="AE519" s="266">
        <v>281.46153846153845</v>
      </c>
      <c r="AF519" s="407">
        <v>0</v>
      </c>
      <c r="AG519" s="408">
        <v>5.2792307692307689</v>
      </c>
      <c r="AH519" s="409">
        <v>0</v>
      </c>
      <c r="AI519" s="462">
        <v>141.15384615384613</v>
      </c>
      <c r="AJ519" s="410">
        <v>135.02846153846156</v>
      </c>
      <c r="AK519" s="268"/>
      <c r="AL519" s="290">
        <v>3</v>
      </c>
      <c r="AM519" s="463">
        <v>0</v>
      </c>
      <c r="AN519" s="463">
        <v>2</v>
      </c>
      <c r="AO519" s="463">
        <v>0</v>
      </c>
      <c r="AP519" s="36" t="s">
        <v>420</v>
      </c>
      <c r="AQ519" s="66">
        <v>135</v>
      </c>
      <c r="AR519" s="37">
        <v>100</v>
      </c>
      <c r="AS519" s="315">
        <v>1</v>
      </c>
      <c r="AT519" s="315">
        <v>0</v>
      </c>
      <c r="AU519" s="315">
        <v>1</v>
      </c>
      <c r="AV519" s="315">
        <v>1</v>
      </c>
      <c r="AW519" s="315">
        <v>1</v>
      </c>
      <c r="AX519" s="315">
        <v>0</v>
      </c>
      <c r="AY519" s="316">
        <v>0</v>
      </c>
      <c r="AZ519" s="316">
        <v>0</v>
      </c>
      <c r="BA519" s="316">
        <v>1</v>
      </c>
      <c r="BB519" s="30" t="s">
        <v>1143</v>
      </c>
      <c r="BC519" s="30">
        <v>0</v>
      </c>
      <c r="BD519" s="327"/>
      <c r="BE519" t="s">
        <v>99</v>
      </c>
      <c r="BF519" s="48">
        <v>0</v>
      </c>
      <c r="BG519" s="48">
        <v>0</v>
      </c>
      <c r="BH519" s="511"/>
      <c r="BI519" s="48"/>
      <c r="BJ519" s="372"/>
      <c r="BK519" s="9"/>
      <c r="BL519" s="81">
        <f t="shared" ref="BL519:BL522" si="252">M519+AL519+AM519+AN519</f>
        <v>26</v>
      </c>
      <c r="BM519" s="30">
        <f t="shared" ref="BM519:BM522" si="253">BL519+AO519</f>
        <v>26</v>
      </c>
      <c r="BN519" s="230"/>
      <c r="BO519" s="193">
        <f t="shared" ref="BO519:BO523" si="254">AJ519+AI519+AG519+AH519</f>
        <v>281.46153846153845</v>
      </c>
      <c r="BP519" s="193">
        <v>283.13134638271049</v>
      </c>
      <c r="BQ519" s="193"/>
      <c r="BR519" s="30"/>
      <c r="BS519" s="33">
        <f t="shared" ref="BS519:BS528" si="255">BO519-W519-Z519-AA519</f>
        <v>263.96153846153845</v>
      </c>
      <c r="BT519" s="226" t="e">
        <f t="shared" ref="BT519:BT522" si="256">INT(YEARFRAC(F519,$BU$11))</f>
        <v>#REF!</v>
      </c>
      <c r="BV519" s="365"/>
    </row>
    <row r="520" spans="1:74" ht="101.25" customHeight="1">
      <c r="A520" s="512">
        <f t="shared" ref="A520:A533" si="257">A519+1</f>
        <v>14</v>
      </c>
      <c r="B520" s="224" t="s">
        <v>547</v>
      </c>
      <c r="C520" s="271" t="s">
        <v>71</v>
      </c>
      <c r="D520" s="379" t="s">
        <v>548</v>
      </c>
      <c r="E520" s="378" t="s">
        <v>585</v>
      </c>
      <c r="F520" s="383">
        <v>44634</v>
      </c>
      <c r="G520" s="378" t="s">
        <v>667</v>
      </c>
      <c r="H520" s="224" t="s">
        <v>160</v>
      </c>
      <c r="I520" s="521"/>
      <c r="J520" s="90">
        <v>200</v>
      </c>
      <c r="K520" s="241">
        <v>0</v>
      </c>
      <c r="L520" s="403">
        <v>0</v>
      </c>
      <c r="M520" s="396">
        <v>22.5</v>
      </c>
      <c r="N520" s="396">
        <v>3.5</v>
      </c>
      <c r="O520" s="396">
        <v>34</v>
      </c>
      <c r="P520" s="396">
        <v>14</v>
      </c>
      <c r="Q520" s="264"/>
      <c r="R520" s="264"/>
      <c r="S520" s="404">
        <v>49.03846153846154</v>
      </c>
      <c r="T520" s="404">
        <v>26.923076923076923</v>
      </c>
      <c r="U520" s="265">
        <v>0</v>
      </c>
      <c r="V520" s="265">
        <v>0</v>
      </c>
      <c r="W520" s="266">
        <v>19</v>
      </c>
      <c r="X520" s="405">
        <v>4</v>
      </c>
      <c r="Y520" s="406">
        <v>2</v>
      </c>
      <c r="Z520" s="272">
        <v>7</v>
      </c>
      <c r="AA520" s="272">
        <v>28.382693875631105</v>
      </c>
      <c r="AB520" s="272"/>
      <c r="AC520" s="267">
        <v>0</v>
      </c>
      <c r="AD520" s="267">
        <v>0</v>
      </c>
      <c r="AE520" s="266">
        <v>336.34423233716956</v>
      </c>
      <c r="AF520" s="407">
        <v>11.538461538461538</v>
      </c>
      <c r="AG520" s="408">
        <v>5.4084615384615384</v>
      </c>
      <c r="AH520" s="409">
        <v>0</v>
      </c>
      <c r="AI520" s="462">
        <v>151.84615384615384</v>
      </c>
      <c r="AJ520" s="410">
        <v>167.55115541409262</v>
      </c>
      <c r="AK520" s="268"/>
      <c r="AL520" s="290">
        <v>0</v>
      </c>
      <c r="AM520" s="463">
        <v>0</v>
      </c>
      <c r="AN520" s="463">
        <v>2</v>
      </c>
      <c r="AO520" s="463">
        <v>1.5</v>
      </c>
      <c r="AP520" s="36" t="s">
        <v>547</v>
      </c>
      <c r="AQ520" s="66">
        <v>167</v>
      </c>
      <c r="AR520" s="37">
        <v>2300</v>
      </c>
      <c r="AS520" s="315">
        <v>1</v>
      </c>
      <c r="AT520" s="315">
        <v>1</v>
      </c>
      <c r="AU520" s="315">
        <v>0</v>
      </c>
      <c r="AV520" s="315">
        <v>1</v>
      </c>
      <c r="AW520" s="315">
        <v>1</v>
      </c>
      <c r="AX520" s="315">
        <v>2</v>
      </c>
      <c r="AY520" s="316">
        <v>2</v>
      </c>
      <c r="AZ520" s="316">
        <v>0</v>
      </c>
      <c r="BA520" s="316">
        <v>3</v>
      </c>
      <c r="BB520" s="30" t="s">
        <v>549</v>
      </c>
      <c r="BC520" s="30">
        <v>28.382693875631105</v>
      </c>
      <c r="BD520" s="327"/>
      <c r="BE520" t="s">
        <v>99</v>
      </c>
      <c r="BF520" s="48">
        <v>0</v>
      </c>
      <c r="BG520" s="48">
        <v>0</v>
      </c>
      <c r="BH520" s="511"/>
      <c r="BI520" s="48"/>
      <c r="BJ520" s="372"/>
      <c r="BK520" s="9"/>
      <c r="BL520" s="81">
        <f t="shared" si="252"/>
        <v>24.5</v>
      </c>
      <c r="BM520" s="30">
        <f t="shared" si="253"/>
        <v>26</v>
      </c>
      <c r="BN520" s="230"/>
      <c r="BO520" s="193">
        <f t="shared" si="254"/>
        <v>324.80577079870801</v>
      </c>
      <c r="BP520" s="193">
        <v>248.98620476988799</v>
      </c>
      <c r="BQ520" s="193"/>
      <c r="BR520" s="30"/>
      <c r="BS520" s="33">
        <f t="shared" si="255"/>
        <v>270.42307692307691</v>
      </c>
      <c r="BT520" s="226" t="e">
        <f t="shared" si="256"/>
        <v>#REF!</v>
      </c>
      <c r="BV520" s="365"/>
    </row>
    <row r="521" spans="1:74" ht="101.25" customHeight="1">
      <c r="A521" s="512">
        <f t="shared" si="257"/>
        <v>15</v>
      </c>
      <c r="B521" s="224" t="s">
        <v>540</v>
      </c>
      <c r="C521" s="271" t="s">
        <v>71</v>
      </c>
      <c r="D521" s="379" t="s">
        <v>541</v>
      </c>
      <c r="E521" s="378" t="s">
        <v>585</v>
      </c>
      <c r="F521" s="383">
        <v>44638</v>
      </c>
      <c r="G521" s="378" t="s">
        <v>667</v>
      </c>
      <c r="H521" s="224" t="s">
        <v>160</v>
      </c>
      <c r="I521" s="521"/>
      <c r="J521" s="90">
        <v>200</v>
      </c>
      <c r="K521" s="241">
        <v>0</v>
      </c>
      <c r="L521" s="403">
        <v>0</v>
      </c>
      <c r="M521" s="396">
        <v>24</v>
      </c>
      <c r="N521" s="396">
        <v>2</v>
      </c>
      <c r="O521" s="396">
        <v>38</v>
      </c>
      <c r="P521" s="396">
        <v>18</v>
      </c>
      <c r="Q521" s="264"/>
      <c r="R521" s="264"/>
      <c r="S521" s="404">
        <v>54.807692307692307</v>
      </c>
      <c r="T521" s="404">
        <v>34.615384615384613</v>
      </c>
      <c r="U521" s="265">
        <v>0</v>
      </c>
      <c r="V521" s="265">
        <v>0</v>
      </c>
      <c r="W521" s="266">
        <v>23</v>
      </c>
      <c r="X521" s="405">
        <v>10</v>
      </c>
      <c r="Y521" s="406">
        <v>2</v>
      </c>
      <c r="Z521" s="272">
        <v>7</v>
      </c>
      <c r="AA521" s="272">
        <v>31.519621446854387</v>
      </c>
      <c r="AB521" s="272"/>
      <c r="AC521" s="267">
        <v>0</v>
      </c>
      <c r="AD521" s="267">
        <v>0</v>
      </c>
      <c r="AE521" s="266">
        <v>362.94269836993135</v>
      </c>
      <c r="AF521" s="407">
        <v>0</v>
      </c>
      <c r="AG521" s="408">
        <v>5.8181818181818183</v>
      </c>
      <c r="AH521" s="409">
        <v>0</v>
      </c>
      <c r="AI521" s="462">
        <v>160.57692307692309</v>
      </c>
      <c r="AJ521" s="410">
        <v>196.54759347482644</v>
      </c>
      <c r="AK521" s="268"/>
      <c r="AL521" s="290">
        <v>0</v>
      </c>
      <c r="AM521" s="463">
        <v>0</v>
      </c>
      <c r="AN521" s="463">
        <v>2</v>
      </c>
      <c r="AO521" s="463">
        <v>0</v>
      </c>
      <c r="AP521" s="36" t="s">
        <v>540</v>
      </c>
      <c r="AQ521" s="66">
        <v>196</v>
      </c>
      <c r="AR521" s="37">
        <v>2300</v>
      </c>
      <c r="AS521" s="315">
        <v>1</v>
      </c>
      <c r="AT521" s="315">
        <v>1</v>
      </c>
      <c r="AU521" s="315">
        <v>2</v>
      </c>
      <c r="AV521" s="315">
        <v>0</v>
      </c>
      <c r="AW521" s="315">
        <v>1</v>
      </c>
      <c r="AX521" s="315">
        <v>1</v>
      </c>
      <c r="AY521" s="316">
        <v>2</v>
      </c>
      <c r="AZ521" s="316">
        <v>0</v>
      </c>
      <c r="BA521" s="316">
        <v>3</v>
      </c>
      <c r="BB521" s="30" t="s">
        <v>539</v>
      </c>
      <c r="BC521" s="30">
        <v>31.519621446854387</v>
      </c>
      <c r="BD521" s="327"/>
      <c r="BE521" t="s">
        <v>99</v>
      </c>
      <c r="BF521" s="48">
        <v>0</v>
      </c>
      <c r="BG521" s="48">
        <v>0</v>
      </c>
      <c r="BH521" s="511"/>
      <c r="BI521" s="48"/>
      <c r="BJ521" s="372"/>
      <c r="BK521" s="9"/>
      <c r="BL521" s="81">
        <f t="shared" si="252"/>
        <v>26</v>
      </c>
      <c r="BM521" s="30">
        <f t="shared" si="253"/>
        <v>26</v>
      </c>
      <c r="BN521" s="230"/>
      <c r="BO521" s="193">
        <f t="shared" si="254"/>
        <v>362.94269836993135</v>
      </c>
      <c r="BP521" s="193">
        <v>291.76976858337963</v>
      </c>
      <c r="BQ521" s="193"/>
      <c r="BR521" s="30"/>
      <c r="BS521" s="33">
        <f t="shared" si="255"/>
        <v>301.42307692307696</v>
      </c>
      <c r="BT521" s="226" t="e">
        <f t="shared" si="256"/>
        <v>#REF!</v>
      </c>
      <c r="BV521" s="365"/>
    </row>
    <row r="522" spans="1:74" s="62" customFormat="1" ht="101.25" customHeight="1">
      <c r="A522" s="512">
        <f t="shared" si="257"/>
        <v>16</v>
      </c>
      <c r="B522" s="65" t="s">
        <v>607</v>
      </c>
      <c r="C522" s="60" t="s">
        <v>71</v>
      </c>
      <c r="D522" s="378" t="s">
        <v>309</v>
      </c>
      <c r="E522" s="378" t="s">
        <v>585</v>
      </c>
      <c r="F522" s="382">
        <v>44706</v>
      </c>
      <c r="G522" s="378" t="s">
        <v>667</v>
      </c>
      <c r="H522" s="65" t="s">
        <v>160</v>
      </c>
      <c r="I522" s="521"/>
      <c r="J522" s="90">
        <v>200</v>
      </c>
      <c r="K522" s="241">
        <v>0</v>
      </c>
      <c r="L522" s="403">
        <v>0</v>
      </c>
      <c r="M522" s="396">
        <v>23</v>
      </c>
      <c r="N522" s="396">
        <v>3</v>
      </c>
      <c r="O522" s="396">
        <v>38</v>
      </c>
      <c r="P522" s="396">
        <v>18</v>
      </c>
      <c r="Q522" s="264"/>
      <c r="R522" s="264"/>
      <c r="S522" s="404">
        <v>54.807692307692307</v>
      </c>
      <c r="T522" s="404">
        <v>34.615384615384613</v>
      </c>
      <c r="U522" s="265">
        <v>0</v>
      </c>
      <c r="V522" s="265">
        <v>0</v>
      </c>
      <c r="W522" s="266">
        <v>23</v>
      </c>
      <c r="X522" s="405">
        <v>10</v>
      </c>
      <c r="Y522" s="406">
        <v>2</v>
      </c>
      <c r="Z522" s="272">
        <v>7</v>
      </c>
      <c r="AA522" s="272">
        <v>32.12654644485076</v>
      </c>
      <c r="AB522" s="272"/>
      <c r="AC522" s="267">
        <v>0</v>
      </c>
      <c r="AD522" s="267">
        <v>0</v>
      </c>
      <c r="AE522" s="266">
        <v>363.54962336792767</v>
      </c>
      <c r="AF522" s="407">
        <v>0</v>
      </c>
      <c r="AG522" s="408">
        <v>5.8181818181818183</v>
      </c>
      <c r="AH522" s="409">
        <v>0</v>
      </c>
      <c r="AI522" s="462">
        <v>160.57692307692309</v>
      </c>
      <c r="AJ522" s="410">
        <v>197.15451847282276</v>
      </c>
      <c r="AK522" s="268"/>
      <c r="AL522" s="290">
        <v>1</v>
      </c>
      <c r="AM522" s="463">
        <v>0</v>
      </c>
      <c r="AN522" s="463">
        <v>2</v>
      </c>
      <c r="AO522" s="463">
        <v>0</v>
      </c>
      <c r="AP522" s="369" t="s">
        <v>607</v>
      </c>
      <c r="AQ522" s="248">
        <v>197</v>
      </c>
      <c r="AR522" s="370">
        <v>600</v>
      </c>
      <c r="AS522" s="317">
        <v>1</v>
      </c>
      <c r="AT522" s="317">
        <v>1</v>
      </c>
      <c r="AU522" s="317">
        <v>2</v>
      </c>
      <c r="AV522" s="317">
        <v>0</v>
      </c>
      <c r="AW522" s="317">
        <v>1</v>
      </c>
      <c r="AX522" s="317">
        <v>2</v>
      </c>
      <c r="AY522" s="317">
        <v>0</v>
      </c>
      <c r="AZ522" s="317">
        <v>1</v>
      </c>
      <c r="BA522" s="317">
        <v>1</v>
      </c>
      <c r="BB522" s="46" t="s">
        <v>539</v>
      </c>
      <c r="BC522" s="30">
        <v>32.12654644485076</v>
      </c>
      <c r="BD522" s="327"/>
      <c r="BE522" t="s">
        <v>99</v>
      </c>
      <c r="BF522" s="48">
        <v>0</v>
      </c>
      <c r="BG522" s="48">
        <v>0</v>
      </c>
      <c r="BH522" s="511"/>
      <c r="BI522" s="48"/>
      <c r="BJ522" s="372"/>
      <c r="BK522" s="63"/>
      <c r="BL522" s="81">
        <f t="shared" si="252"/>
        <v>26</v>
      </c>
      <c r="BM522" s="46">
        <f t="shared" si="253"/>
        <v>26</v>
      </c>
      <c r="BN522" s="252"/>
      <c r="BO522" s="193">
        <f t="shared" si="254"/>
        <v>363.54962336792767</v>
      </c>
      <c r="BP522" s="193">
        <v>286.95892135387663</v>
      </c>
      <c r="BQ522" s="193"/>
      <c r="BR522" s="30"/>
      <c r="BS522" s="33">
        <f t="shared" si="255"/>
        <v>301.42307692307691</v>
      </c>
      <c r="BT522" s="226" t="e">
        <f t="shared" si="256"/>
        <v>#REF!</v>
      </c>
      <c r="BV522" s="367"/>
    </row>
    <row r="523" spans="1:74" s="62" customFormat="1" ht="101.25" customHeight="1">
      <c r="A523" s="512">
        <f t="shared" si="257"/>
        <v>17</v>
      </c>
      <c r="B523" s="65" t="s">
        <v>608</v>
      </c>
      <c r="C523" s="60" t="s">
        <v>71</v>
      </c>
      <c r="D523" s="378" t="s">
        <v>104</v>
      </c>
      <c r="E523" s="378" t="s">
        <v>585</v>
      </c>
      <c r="F523" s="382">
        <v>44706</v>
      </c>
      <c r="G523" s="378" t="s">
        <v>667</v>
      </c>
      <c r="H523" s="65" t="s">
        <v>160</v>
      </c>
      <c r="I523" s="521"/>
      <c r="J523" s="90">
        <v>200</v>
      </c>
      <c r="K523" s="241">
        <v>0</v>
      </c>
      <c r="L523" s="403">
        <v>0</v>
      </c>
      <c r="M523" s="396">
        <v>24</v>
      </c>
      <c r="N523" s="396">
        <v>2</v>
      </c>
      <c r="O523" s="396">
        <v>34</v>
      </c>
      <c r="P523" s="396">
        <v>14</v>
      </c>
      <c r="Q523" s="264"/>
      <c r="R523" s="264"/>
      <c r="S523" s="404">
        <v>49.03846153846154</v>
      </c>
      <c r="T523" s="404">
        <v>26.923076923076923</v>
      </c>
      <c r="U523" s="265">
        <v>0</v>
      </c>
      <c r="V523" s="265">
        <v>0</v>
      </c>
      <c r="W523" s="266">
        <v>19</v>
      </c>
      <c r="X523" s="405">
        <v>10</v>
      </c>
      <c r="Y523" s="406">
        <v>2</v>
      </c>
      <c r="Z523" s="272">
        <v>7</v>
      </c>
      <c r="AA523" s="272">
        <v>30.3980769230769</v>
      </c>
      <c r="AB523" s="272"/>
      <c r="AC523" s="267">
        <v>0</v>
      </c>
      <c r="AD523" s="267">
        <v>0</v>
      </c>
      <c r="AE523" s="266">
        <v>344.35961538461538</v>
      </c>
      <c r="AF523" s="407">
        <v>0</v>
      </c>
      <c r="AG523" s="408">
        <v>5.7592307692307694</v>
      </c>
      <c r="AH523" s="409">
        <v>0</v>
      </c>
      <c r="AI523" s="462">
        <v>157.19230769230768</v>
      </c>
      <c r="AJ523" s="410">
        <v>181.40807692307692</v>
      </c>
      <c r="AK523" s="268"/>
      <c r="AL523" s="290">
        <v>0</v>
      </c>
      <c r="AM523" s="463">
        <v>0</v>
      </c>
      <c r="AN523" s="463">
        <v>2</v>
      </c>
      <c r="AO523" s="463">
        <v>0</v>
      </c>
      <c r="AP523" s="369" t="s">
        <v>608</v>
      </c>
      <c r="AQ523" s="248">
        <v>181</v>
      </c>
      <c r="AR523" s="370">
        <v>1700</v>
      </c>
      <c r="AS523" s="317">
        <v>1</v>
      </c>
      <c r="AT523" s="317">
        <v>1</v>
      </c>
      <c r="AU523" s="317">
        <v>1</v>
      </c>
      <c r="AV523" s="317">
        <v>1</v>
      </c>
      <c r="AW523" s="317">
        <v>0</v>
      </c>
      <c r="AX523" s="317">
        <v>1</v>
      </c>
      <c r="AY523" s="317">
        <v>1</v>
      </c>
      <c r="AZ523" s="317">
        <v>1</v>
      </c>
      <c r="BA523" s="317">
        <v>2</v>
      </c>
      <c r="BB523" s="46" t="s">
        <v>539</v>
      </c>
      <c r="BC523" s="30">
        <v>30.3980769230769</v>
      </c>
      <c r="BD523" s="327"/>
      <c r="BE523" t="s">
        <v>99</v>
      </c>
      <c r="BF523" s="48">
        <v>0</v>
      </c>
      <c r="BG523" s="48">
        <v>0</v>
      </c>
      <c r="BH523" s="511"/>
      <c r="BI523" s="48"/>
      <c r="BJ523" s="372"/>
      <c r="BK523" s="63"/>
      <c r="BL523" s="81">
        <f t="shared" ref="BL523:BL533" si="258">M523+AL523+AM523+AN523</f>
        <v>26</v>
      </c>
      <c r="BM523" s="46">
        <f t="shared" ref="BM523:BM533" si="259">BL523+AO523</f>
        <v>26</v>
      </c>
      <c r="BN523" s="252"/>
      <c r="BO523" s="193">
        <f t="shared" si="254"/>
        <v>344.35961538461538</v>
      </c>
      <c r="BP523" s="193">
        <v>290.34779603491842</v>
      </c>
      <c r="BQ523" s="193"/>
      <c r="BR523" s="30"/>
      <c r="BS523" s="33">
        <f t="shared" si="255"/>
        <v>287.96153846153845</v>
      </c>
      <c r="BT523" s="226" t="e">
        <f t="shared" ref="BT523:BT533" si="260">INT(YEARFRAC(F523,$BU$11))</f>
        <v>#REF!</v>
      </c>
      <c r="BV523" s="367"/>
    </row>
    <row r="524" spans="1:74" s="62" customFormat="1" ht="101.25" customHeight="1">
      <c r="A524" s="512">
        <f t="shared" si="257"/>
        <v>18</v>
      </c>
      <c r="B524" s="224" t="s">
        <v>722</v>
      </c>
      <c r="C524" s="271" t="s">
        <v>71</v>
      </c>
      <c r="D524" s="379" t="s">
        <v>343</v>
      </c>
      <c r="E524" s="379" t="s">
        <v>585</v>
      </c>
      <c r="F524" s="383">
        <v>44911</v>
      </c>
      <c r="G524" s="379" t="s">
        <v>667</v>
      </c>
      <c r="H524" s="224" t="s">
        <v>160</v>
      </c>
      <c r="I524" s="521"/>
      <c r="J524" s="90">
        <v>200</v>
      </c>
      <c r="K524" s="241">
        <v>13</v>
      </c>
      <c r="L524" s="403">
        <v>0</v>
      </c>
      <c r="M524" s="396">
        <v>23</v>
      </c>
      <c r="N524" s="396">
        <v>3</v>
      </c>
      <c r="O524" s="396">
        <v>38</v>
      </c>
      <c r="P524" s="396">
        <v>14</v>
      </c>
      <c r="Q524" s="264"/>
      <c r="R524" s="264"/>
      <c r="S524" s="404">
        <v>54.807692307692307</v>
      </c>
      <c r="T524" s="404">
        <v>26.923076923076923</v>
      </c>
      <c r="U524" s="265">
        <v>0</v>
      </c>
      <c r="V524" s="265">
        <v>0</v>
      </c>
      <c r="W524" s="266">
        <v>20</v>
      </c>
      <c r="X524" s="405">
        <v>10</v>
      </c>
      <c r="Y524" s="406">
        <v>0</v>
      </c>
      <c r="Z524" s="272">
        <v>7</v>
      </c>
      <c r="AA524" s="272">
        <v>0</v>
      </c>
      <c r="AB524" s="272"/>
      <c r="AC524" s="267">
        <v>0</v>
      </c>
      <c r="AD524" s="267">
        <v>0</v>
      </c>
      <c r="AE524" s="266">
        <v>331.73076923076923</v>
      </c>
      <c r="AF524" s="407">
        <v>0</v>
      </c>
      <c r="AG524" s="408">
        <v>5.8181818181818183</v>
      </c>
      <c r="AH524" s="409">
        <v>0</v>
      </c>
      <c r="AI524" s="462">
        <v>156.38461538461536</v>
      </c>
      <c r="AJ524" s="410">
        <v>169.52797202797206</v>
      </c>
      <c r="AK524" s="268"/>
      <c r="AL524" s="290">
        <v>1</v>
      </c>
      <c r="AM524" s="463">
        <v>0</v>
      </c>
      <c r="AN524" s="463">
        <v>2</v>
      </c>
      <c r="AO524" s="463">
        <v>0</v>
      </c>
      <c r="AP524" s="369" t="s">
        <v>722</v>
      </c>
      <c r="AQ524" s="248">
        <v>169</v>
      </c>
      <c r="AR524" s="370">
        <v>2200</v>
      </c>
      <c r="AS524" s="317">
        <v>1</v>
      </c>
      <c r="AT524" s="317">
        <v>1</v>
      </c>
      <c r="AU524" s="317">
        <v>0</v>
      </c>
      <c r="AV524" s="317">
        <v>1</v>
      </c>
      <c r="AW524" s="317">
        <v>1</v>
      </c>
      <c r="AX524" s="317">
        <v>4</v>
      </c>
      <c r="AY524" s="317">
        <v>2</v>
      </c>
      <c r="AZ524" s="317">
        <v>0</v>
      </c>
      <c r="BA524" s="317">
        <v>2</v>
      </c>
      <c r="BB524" s="46" t="s">
        <v>539</v>
      </c>
      <c r="BC524" s="30">
        <v>0</v>
      </c>
      <c r="BD524" s="327">
        <v>13</v>
      </c>
      <c r="BE524" t="s">
        <v>140</v>
      </c>
      <c r="BF524" s="48">
        <v>0</v>
      </c>
      <c r="BG524" s="48">
        <v>0</v>
      </c>
      <c r="BH524" s="511"/>
      <c r="BI524" s="48"/>
      <c r="BJ524" s="372"/>
      <c r="BK524" s="63"/>
      <c r="BL524" s="81">
        <f t="shared" si="258"/>
        <v>26</v>
      </c>
      <c r="BM524" s="46">
        <f t="shared" si="259"/>
        <v>26</v>
      </c>
      <c r="BN524" s="252"/>
      <c r="BO524" s="193">
        <f t="shared" ref="BO524:BO533" si="261">AJ524+AI524+AG524+AH524</f>
        <v>331.73076923076923</v>
      </c>
      <c r="BP524" s="193">
        <v>278.56304309116808</v>
      </c>
      <c r="BQ524" s="193"/>
      <c r="BR524" s="30"/>
      <c r="BS524" s="33">
        <f t="shared" si="255"/>
        <v>304.73076923076923</v>
      </c>
      <c r="BT524" s="226" t="e">
        <f t="shared" si="260"/>
        <v>#REF!</v>
      </c>
      <c r="BV524" s="367"/>
    </row>
    <row r="525" spans="1:74" s="62" customFormat="1" ht="101.25" customHeight="1">
      <c r="A525" s="512">
        <f t="shared" si="257"/>
        <v>19</v>
      </c>
      <c r="B525" s="491" t="s">
        <v>760</v>
      </c>
      <c r="C525" s="494" t="s">
        <v>71</v>
      </c>
      <c r="D525" s="492" t="s">
        <v>355</v>
      </c>
      <c r="E525" s="492" t="s">
        <v>585</v>
      </c>
      <c r="F525" s="493">
        <v>44986</v>
      </c>
      <c r="G525" s="492" t="s">
        <v>667</v>
      </c>
      <c r="H525" s="491" t="s">
        <v>160</v>
      </c>
      <c r="I525" s="521"/>
      <c r="J525" s="90">
        <v>200</v>
      </c>
      <c r="K525" s="241">
        <v>0</v>
      </c>
      <c r="L525" s="403">
        <v>0</v>
      </c>
      <c r="M525" s="396">
        <v>22.5</v>
      </c>
      <c r="N525" s="396">
        <v>3.5</v>
      </c>
      <c r="O525" s="396">
        <v>30</v>
      </c>
      <c r="P525" s="396">
        <v>8</v>
      </c>
      <c r="Q525" s="264"/>
      <c r="R525" s="264"/>
      <c r="S525" s="404">
        <v>43.269230769230766</v>
      </c>
      <c r="T525" s="404">
        <v>15.384615384615385</v>
      </c>
      <c r="U525" s="265">
        <v>0</v>
      </c>
      <c r="V525" s="265">
        <v>0</v>
      </c>
      <c r="W525" s="266">
        <v>13.5</v>
      </c>
      <c r="X525" s="405">
        <v>8</v>
      </c>
      <c r="Y525" s="406">
        <v>0</v>
      </c>
      <c r="Z525" s="272">
        <v>7</v>
      </c>
      <c r="AA525" s="272">
        <v>26.069230769230771</v>
      </c>
      <c r="AB525" s="272"/>
      <c r="AC525" s="267">
        <v>0</v>
      </c>
      <c r="AD525" s="267">
        <v>0</v>
      </c>
      <c r="AE525" s="266">
        <v>313.22307692307692</v>
      </c>
      <c r="AF525" s="407">
        <v>7.6923076923076925</v>
      </c>
      <c r="AG525" s="408">
        <v>5.1792307692307693</v>
      </c>
      <c r="AH525" s="409">
        <v>0</v>
      </c>
      <c r="AI525" s="462">
        <v>134.38461538461536</v>
      </c>
      <c r="AJ525" s="410">
        <v>165.96692307692311</v>
      </c>
      <c r="AK525" s="268"/>
      <c r="AL525" s="290">
        <v>0.5</v>
      </c>
      <c r="AM525" s="463">
        <v>0</v>
      </c>
      <c r="AN525" s="463">
        <v>2</v>
      </c>
      <c r="AO525" s="463">
        <v>1</v>
      </c>
      <c r="AP525" s="369" t="s">
        <v>760</v>
      </c>
      <c r="AQ525" s="248">
        <v>165</v>
      </c>
      <c r="AR525" s="370">
        <v>4000</v>
      </c>
      <c r="AS525" s="317">
        <v>1</v>
      </c>
      <c r="AT525" s="317">
        <v>1</v>
      </c>
      <c r="AU525" s="317">
        <v>0</v>
      </c>
      <c r="AV525" s="317">
        <v>1</v>
      </c>
      <c r="AW525" s="317">
        <v>1</v>
      </c>
      <c r="AX525" s="317">
        <v>0</v>
      </c>
      <c r="AY525" s="317">
        <v>4</v>
      </c>
      <c r="AZ525" s="317">
        <v>0</v>
      </c>
      <c r="BA525" s="317">
        <v>0</v>
      </c>
      <c r="BB525" s="46" t="s">
        <v>539</v>
      </c>
      <c r="BC525" s="30">
        <v>26.069230769230771</v>
      </c>
      <c r="BD525" s="327"/>
      <c r="BE525" t="s">
        <v>99</v>
      </c>
      <c r="BF525" s="48">
        <v>0</v>
      </c>
      <c r="BG525" s="48">
        <v>0</v>
      </c>
      <c r="BH525" s="511"/>
      <c r="BI525" s="48"/>
      <c r="BJ525" s="372"/>
      <c r="BK525" s="63"/>
      <c r="BL525" s="81">
        <f t="shared" si="258"/>
        <v>25</v>
      </c>
      <c r="BM525" s="46">
        <f t="shared" si="259"/>
        <v>26</v>
      </c>
      <c r="BN525" s="252"/>
      <c r="BO525" s="193">
        <f t="shared" si="261"/>
        <v>305.53076923076918</v>
      </c>
      <c r="BP525" s="193">
        <v>265.43951776743495</v>
      </c>
      <c r="BQ525" s="193"/>
      <c r="BR525" s="30"/>
      <c r="BS525" s="33">
        <f t="shared" si="255"/>
        <v>258.9615384615384</v>
      </c>
      <c r="BT525" s="226" t="e">
        <f t="shared" si="260"/>
        <v>#REF!</v>
      </c>
      <c r="BV525" s="367"/>
    </row>
    <row r="526" spans="1:74" s="62" customFormat="1" ht="101.25" customHeight="1">
      <c r="A526" s="512">
        <f t="shared" si="257"/>
        <v>20</v>
      </c>
      <c r="B526" s="491" t="s">
        <v>761</v>
      </c>
      <c r="C526" s="494" t="s">
        <v>71</v>
      </c>
      <c r="D526" s="492" t="s">
        <v>354</v>
      </c>
      <c r="E526" s="492" t="s">
        <v>585</v>
      </c>
      <c r="F526" s="493">
        <v>44986</v>
      </c>
      <c r="G526" s="492" t="s">
        <v>667</v>
      </c>
      <c r="H526" s="491" t="s">
        <v>160</v>
      </c>
      <c r="I526" s="521"/>
      <c r="J526" s="90">
        <v>200</v>
      </c>
      <c r="K526" s="241">
        <v>0</v>
      </c>
      <c r="L526" s="403">
        <v>0</v>
      </c>
      <c r="M526" s="396">
        <v>24</v>
      </c>
      <c r="N526" s="396">
        <v>2</v>
      </c>
      <c r="O526" s="396">
        <v>34</v>
      </c>
      <c r="P526" s="396">
        <v>10</v>
      </c>
      <c r="Q526" s="264"/>
      <c r="R526" s="264"/>
      <c r="S526" s="404">
        <v>49.03846153846154</v>
      </c>
      <c r="T526" s="404">
        <v>19.23076923076923</v>
      </c>
      <c r="U526" s="265">
        <v>0</v>
      </c>
      <c r="V526" s="265">
        <v>0</v>
      </c>
      <c r="W526" s="266">
        <v>16</v>
      </c>
      <c r="X526" s="405">
        <v>10</v>
      </c>
      <c r="Y526" s="406">
        <v>0</v>
      </c>
      <c r="Z526" s="272">
        <v>7</v>
      </c>
      <c r="AA526" s="272">
        <v>27.967307692307713</v>
      </c>
      <c r="AB526" s="272"/>
      <c r="AC526" s="267">
        <v>0</v>
      </c>
      <c r="AD526" s="267">
        <v>0</v>
      </c>
      <c r="AE526" s="266">
        <v>329.23653846153849</v>
      </c>
      <c r="AF526" s="407">
        <v>0</v>
      </c>
      <c r="AG526" s="408">
        <v>5.5653846153846152</v>
      </c>
      <c r="AH526" s="409">
        <v>0</v>
      </c>
      <c r="AI526" s="462">
        <v>143.11538461538461</v>
      </c>
      <c r="AJ526" s="410">
        <v>180.55576923076927</v>
      </c>
      <c r="AK526" s="268"/>
      <c r="AL526" s="290">
        <v>0</v>
      </c>
      <c r="AM526" s="463">
        <v>0</v>
      </c>
      <c r="AN526" s="463">
        <v>2</v>
      </c>
      <c r="AO526" s="463">
        <v>0</v>
      </c>
      <c r="AP526" s="369" t="s">
        <v>761</v>
      </c>
      <c r="AQ526" s="248">
        <v>180</v>
      </c>
      <c r="AR526" s="370">
        <v>2300</v>
      </c>
      <c r="AS526" s="317">
        <v>1</v>
      </c>
      <c r="AT526" s="317">
        <v>1</v>
      </c>
      <c r="AU526" s="317">
        <v>1</v>
      </c>
      <c r="AV526" s="317">
        <v>1</v>
      </c>
      <c r="AW526" s="317">
        <v>0</v>
      </c>
      <c r="AX526" s="317">
        <v>0</v>
      </c>
      <c r="AY526" s="317">
        <v>2</v>
      </c>
      <c r="AZ526" s="317">
        <v>0</v>
      </c>
      <c r="BA526" s="317">
        <v>3</v>
      </c>
      <c r="BB526" s="46" t="s">
        <v>539</v>
      </c>
      <c r="BC526" s="30">
        <v>27.967307692307713</v>
      </c>
      <c r="BD526" s="327"/>
      <c r="BE526" t="s">
        <v>99</v>
      </c>
      <c r="BF526" s="48">
        <v>0</v>
      </c>
      <c r="BG526" s="48">
        <v>0</v>
      </c>
      <c r="BH526" s="511"/>
      <c r="BI526" s="48"/>
      <c r="BJ526" s="372"/>
      <c r="BK526" s="63"/>
      <c r="BL526" s="81">
        <f t="shared" si="258"/>
        <v>26</v>
      </c>
      <c r="BM526" s="46">
        <f t="shared" si="259"/>
        <v>26</v>
      </c>
      <c r="BN526" s="252"/>
      <c r="BO526" s="193">
        <f t="shared" si="261"/>
        <v>329.23653846153849</v>
      </c>
      <c r="BP526" s="193">
        <v>264.4357299912856</v>
      </c>
      <c r="BQ526" s="193"/>
      <c r="BR526" s="30"/>
      <c r="BS526" s="33">
        <f t="shared" si="255"/>
        <v>278.26923076923077</v>
      </c>
      <c r="BT526" s="226" t="e">
        <f t="shared" si="260"/>
        <v>#REF!</v>
      </c>
      <c r="BV526" s="367"/>
    </row>
    <row r="527" spans="1:74" s="62" customFormat="1" ht="101.25" customHeight="1">
      <c r="A527" s="512">
        <f t="shared" si="257"/>
        <v>21</v>
      </c>
      <c r="B527" s="491" t="s">
        <v>762</v>
      </c>
      <c r="C527" s="494" t="s">
        <v>71</v>
      </c>
      <c r="D527" s="492" t="s">
        <v>356</v>
      </c>
      <c r="E527" s="492" t="s">
        <v>585</v>
      </c>
      <c r="F527" s="493">
        <v>44986</v>
      </c>
      <c r="G527" s="492" t="s">
        <v>667</v>
      </c>
      <c r="H527" s="491" t="s">
        <v>160</v>
      </c>
      <c r="I527" s="521"/>
      <c r="J527" s="90">
        <v>200</v>
      </c>
      <c r="K527" s="241">
        <v>0</v>
      </c>
      <c r="L527" s="403">
        <v>0</v>
      </c>
      <c r="M527" s="396">
        <v>22</v>
      </c>
      <c r="N527" s="396">
        <v>4</v>
      </c>
      <c r="O527" s="396">
        <v>28</v>
      </c>
      <c r="P527" s="396">
        <v>8</v>
      </c>
      <c r="Q527" s="264"/>
      <c r="R527" s="264"/>
      <c r="S527" s="404">
        <v>40.384615384615387</v>
      </c>
      <c r="T527" s="404">
        <v>15.384615384615385</v>
      </c>
      <c r="U527" s="265">
        <v>0</v>
      </c>
      <c r="V527" s="265">
        <v>0</v>
      </c>
      <c r="W527" s="266">
        <v>13</v>
      </c>
      <c r="X527" s="405">
        <v>10</v>
      </c>
      <c r="Y527" s="406">
        <v>0</v>
      </c>
      <c r="Z527" s="272">
        <v>7</v>
      </c>
      <c r="AA527" s="272">
        <v>28.790384615384625</v>
      </c>
      <c r="AB527" s="272"/>
      <c r="AC527" s="267">
        <v>0</v>
      </c>
      <c r="AD527" s="267">
        <v>0</v>
      </c>
      <c r="AE527" s="266">
        <v>314.55961538461531</v>
      </c>
      <c r="AF527" s="407">
        <v>0</v>
      </c>
      <c r="AG527" s="408">
        <v>5.3153846153846143</v>
      </c>
      <c r="AH527" s="409">
        <v>0</v>
      </c>
      <c r="AI527" s="462">
        <v>134.38461538461536</v>
      </c>
      <c r="AJ527" s="410">
        <v>174.85961538461535</v>
      </c>
      <c r="AK527" s="268"/>
      <c r="AL527" s="290">
        <v>2</v>
      </c>
      <c r="AM527" s="463">
        <v>0</v>
      </c>
      <c r="AN527" s="463">
        <v>2</v>
      </c>
      <c r="AO527" s="463">
        <v>0</v>
      </c>
      <c r="AP527" s="369" t="s">
        <v>762</v>
      </c>
      <c r="AQ527" s="248">
        <v>174</v>
      </c>
      <c r="AR527" s="370">
        <v>3500</v>
      </c>
      <c r="AS527" s="317">
        <v>1</v>
      </c>
      <c r="AT527" s="317">
        <v>1</v>
      </c>
      <c r="AU527" s="317">
        <v>1</v>
      </c>
      <c r="AV527" s="317">
        <v>0</v>
      </c>
      <c r="AW527" s="317">
        <v>0</v>
      </c>
      <c r="AX527" s="317">
        <v>4</v>
      </c>
      <c r="AY527" s="317">
        <v>3</v>
      </c>
      <c r="AZ527" s="317">
        <v>1</v>
      </c>
      <c r="BA527" s="317">
        <v>0</v>
      </c>
      <c r="BB527" s="46" t="s">
        <v>539</v>
      </c>
      <c r="BC527" s="30">
        <v>28.790384615384625</v>
      </c>
      <c r="BD527" s="327"/>
      <c r="BE527" t="s">
        <v>99</v>
      </c>
      <c r="BF527" s="48">
        <v>0</v>
      </c>
      <c r="BG527" s="48">
        <v>0</v>
      </c>
      <c r="BH527" s="511"/>
      <c r="BI527" s="48"/>
      <c r="BJ527" s="372"/>
      <c r="BK527" s="63"/>
      <c r="BL527" s="81">
        <f t="shared" si="258"/>
        <v>26</v>
      </c>
      <c r="BM527" s="46">
        <f t="shared" si="259"/>
        <v>26</v>
      </c>
      <c r="BN527" s="252"/>
      <c r="BO527" s="193">
        <f t="shared" si="261"/>
        <v>314.55961538461537</v>
      </c>
      <c r="BP527" s="193">
        <v>254.09370053814504</v>
      </c>
      <c r="BQ527" s="193"/>
      <c r="BR527" s="30"/>
      <c r="BS527" s="33">
        <f t="shared" si="255"/>
        <v>265.76923076923072</v>
      </c>
      <c r="BT527" s="226" t="e">
        <f t="shared" si="260"/>
        <v>#REF!</v>
      </c>
      <c r="BV527" s="367"/>
    </row>
    <row r="528" spans="1:74" s="62" customFormat="1" ht="101.25" customHeight="1">
      <c r="A528" s="512">
        <f t="shared" si="257"/>
        <v>22</v>
      </c>
      <c r="B528" s="491" t="s">
        <v>763</v>
      </c>
      <c r="C528" s="494" t="s">
        <v>71</v>
      </c>
      <c r="D528" s="492" t="s">
        <v>109</v>
      </c>
      <c r="E528" s="492" t="s">
        <v>585</v>
      </c>
      <c r="F528" s="493">
        <v>44992</v>
      </c>
      <c r="G528" s="492" t="s">
        <v>667</v>
      </c>
      <c r="H528" s="491" t="s">
        <v>160</v>
      </c>
      <c r="I528" s="521"/>
      <c r="J528" s="90">
        <v>200</v>
      </c>
      <c r="K528" s="241">
        <v>0</v>
      </c>
      <c r="L528" s="403">
        <v>0</v>
      </c>
      <c r="M528" s="396">
        <v>24</v>
      </c>
      <c r="N528" s="396">
        <v>2</v>
      </c>
      <c r="O528" s="396">
        <v>38</v>
      </c>
      <c r="P528" s="396">
        <v>14</v>
      </c>
      <c r="Q528" s="264"/>
      <c r="R528" s="264"/>
      <c r="S528" s="404">
        <v>54.807692307692307</v>
      </c>
      <c r="T528" s="404">
        <v>26.923076923076923</v>
      </c>
      <c r="U528" s="265">
        <v>0</v>
      </c>
      <c r="V528" s="265">
        <v>0</v>
      </c>
      <c r="W528" s="266">
        <v>20</v>
      </c>
      <c r="X528" s="405">
        <v>10</v>
      </c>
      <c r="Y528" s="406">
        <v>0</v>
      </c>
      <c r="Z528" s="272">
        <v>7</v>
      </c>
      <c r="AA528" s="272">
        <v>30.634615384615373</v>
      </c>
      <c r="AB528" s="272"/>
      <c r="AC528" s="267">
        <v>0</v>
      </c>
      <c r="AD528" s="267">
        <v>0</v>
      </c>
      <c r="AE528" s="266">
        <v>349.36538461538458</v>
      </c>
      <c r="AF528" s="407">
        <v>0</v>
      </c>
      <c r="AG528" s="408">
        <v>5.8181818181818183</v>
      </c>
      <c r="AH528" s="409">
        <v>0</v>
      </c>
      <c r="AI528" s="462">
        <v>149.88461538461539</v>
      </c>
      <c r="AJ528" s="410">
        <v>193.66258741258738</v>
      </c>
      <c r="AK528" s="268"/>
      <c r="AL528" s="290">
        <v>0</v>
      </c>
      <c r="AM528" s="463">
        <v>0</v>
      </c>
      <c r="AN528" s="463">
        <v>2</v>
      </c>
      <c r="AO528" s="463">
        <v>0</v>
      </c>
      <c r="AP528" s="369" t="s">
        <v>763</v>
      </c>
      <c r="AQ528" s="248">
        <v>193</v>
      </c>
      <c r="AR528" s="370">
        <v>2700</v>
      </c>
      <c r="AS528" s="317">
        <v>1</v>
      </c>
      <c r="AT528" s="317">
        <v>1</v>
      </c>
      <c r="AU528" s="317">
        <v>2</v>
      </c>
      <c r="AV528" s="317">
        <v>0</v>
      </c>
      <c r="AW528" s="317">
        <v>0</v>
      </c>
      <c r="AX528" s="317">
        <v>3</v>
      </c>
      <c r="AY528" s="317">
        <v>2</v>
      </c>
      <c r="AZ528" s="317">
        <v>1</v>
      </c>
      <c r="BA528" s="317">
        <v>2</v>
      </c>
      <c r="BB528" s="46" t="s">
        <v>539</v>
      </c>
      <c r="BC528" s="30">
        <v>30.634615384615373</v>
      </c>
      <c r="BD528" s="327"/>
      <c r="BE528" t="s">
        <v>99</v>
      </c>
      <c r="BF528" s="48">
        <v>0</v>
      </c>
      <c r="BG528" s="48">
        <v>0</v>
      </c>
      <c r="BH528" s="511"/>
      <c r="BI528" s="48"/>
      <c r="BJ528" s="372"/>
      <c r="BK528" s="63"/>
      <c r="BL528" s="81">
        <f t="shared" si="258"/>
        <v>26</v>
      </c>
      <c r="BM528" s="46">
        <f t="shared" si="259"/>
        <v>26</v>
      </c>
      <c r="BN528" s="252"/>
      <c r="BO528" s="193">
        <f t="shared" si="261"/>
        <v>349.36538461538458</v>
      </c>
      <c r="BP528" s="193">
        <v>299.10791939956471</v>
      </c>
      <c r="BQ528" s="193"/>
      <c r="BR528" s="30"/>
      <c r="BS528" s="33">
        <f t="shared" si="255"/>
        <v>291.73076923076923</v>
      </c>
      <c r="BT528" s="226" t="e">
        <f t="shared" si="260"/>
        <v>#REF!</v>
      </c>
      <c r="BV528" s="367"/>
    </row>
    <row r="529" spans="1:74" s="62" customFormat="1" ht="101.25" customHeight="1">
      <c r="A529" s="512">
        <f t="shared" si="257"/>
        <v>23</v>
      </c>
      <c r="B529" s="491" t="s">
        <v>764</v>
      </c>
      <c r="C529" s="494" t="s">
        <v>71</v>
      </c>
      <c r="D529" s="492" t="s">
        <v>358</v>
      </c>
      <c r="E529" s="492" t="s">
        <v>585</v>
      </c>
      <c r="F529" s="493">
        <v>44998</v>
      </c>
      <c r="G529" s="492" t="s">
        <v>667</v>
      </c>
      <c r="H529" s="491" t="s">
        <v>160</v>
      </c>
      <c r="I529" s="521"/>
      <c r="J529" s="90">
        <v>200</v>
      </c>
      <c r="K529" s="241">
        <v>0</v>
      </c>
      <c r="L529" s="403">
        <v>0</v>
      </c>
      <c r="M529" s="396">
        <v>24</v>
      </c>
      <c r="N529" s="396">
        <v>2</v>
      </c>
      <c r="O529" s="396">
        <v>30</v>
      </c>
      <c r="P529" s="396">
        <v>12</v>
      </c>
      <c r="Q529" s="264"/>
      <c r="R529" s="264"/>
      <c r="S529" s="404">
        <v>43.269230769230766</v>
      </c>
      <c r="T529" s="404">
        <v>23.076923076923077</v>
      </c>
      <c r="U529" s="265">
        <v>0</v>
      </c>
      <c r="V529" s="265">
        <v>0</v>
      </c>
      <c r="W529" s="266">
        <v>16.5</v>
      </c>
      <c r="X529" s="405">
        <v>10</v>
      </c>
      <c r="Y529" s="406">
        <v>0</v>
      </c>
      <c r="Z529" s="272">
        <v>7</v>
      </c>
      <c r="AA529" s="272">
        <v>28.538111888111885</v>
      </c>
      <c r="AB529" s="272"/>
      <c r="AC529" s="267">
        <v>0</v>
      </c>
      <c r="AD529" s="267">
        <v>0</v>
      </c>
      <c r="AE529" s="266">
        <v>328.38426573426574</v>
      </c>
      <c r="AF529" s="407">
        <v>0</v>
      </c>
      <c r="AG529" s="408">
        <v>5.5269230769230777</v>
      </c>
      <c r="AH529" s="409">
        <v>0</v>
      </c>
      <c r="AI529" s="462">
        <v>146.5</v>
      </c>
      <c r="AJ529" s="410">
        <v>176.35734265734266</v>
      </c>
      <c r="AK529" s="268"/>
      <c r="AL529" s="290">
        <v>0</v>
      </c>
      <c r="AM529" s="463">
        <v>0</v>
      </c>
      <c r="AN529" s="463">
        <v>2</v>
      </c>
      <c r="AO529" s="463">
        <v>0</v>
      </c>
      <c r="AP529" s="369" t="s">
        <v>764</v>
      </c>
      <c r="AQ529" s="248">
        <v>176</v>
      </c>
      <c r="AR529" s="370">
        <v>1500</v>
      </c>
      <c r="AS529" s="317">
        <v>1</v>
      </c>
      <c r="AT529" s="317">
        <v>1</v>
      </c>
      <c r="AU529" s="317">
        <v>1</v>
      </c>
      <c r="AV529" s="317">
        <v>0</v>
      </c>
      <c r="AW529" s="317">
        <v>1</v>
      </c>
      <c r="AX529" s="317">
        <v>1</v>
      </c>
      <c r="AY529" s="317">
        <v>1</v>
      </c>
      <c r="AZ529" s="317">
        <v>1</v>
      </c>
      <c r="BA529" s="317">
        <v>0</v>
      </c>
      <c r="BB529" s="46" t="s">
        <v>539</v>
      </c>
      <c r="BC529" s="30">
        <v>28.538111888111885</v>
      </c>
      <c r="BD529" s="327"/>
      <c r="BE529" t="s">
        <v>99</v>
      </c>
      <c r="BF529" s="48">
        <v>0</v>
      </c>
      <c r="BG529" s="48">
        <v>0</v>
      </c>
      <c r="BH529" s="511"/>
      <c r="BI529" s="48"/>
      <c r="BJ529" s="372"/>
      <c r="BK529" s="63"/>
      <c r="BL529" s="81">
        <f t="shared" si="258"/>
        <v>26</v>
      </c>
      <c r="BM529" s="46">
        <f t="shared" si="259"/>
        <v>26</v>
      </c>
      <c r="BN529" s="252"/>
      <c r="BO529" s="193">
        <f t="shared" si="261"/>
        <v>328.38426573426574</v>
      </c>
      <c r="BP529" s="193">
        <v>281.25678599534956</v>
      </c>
      <c r="BQ529" s="193"/>
      <c r="BR529" s="30"/>
      <c r="BS529" s="33">
        <f t="shared" ref="BS529:BS533" si="262">BO529-W529-Z529-AA529</f>
        <v>276.34615384615387</v>
      </c>
      <c r="BT529" s="226" t="e">
        <f t="shared" si="260"/>
        <v>#REF!</v>
      </c>
      <c r="BV529" s="367"/>
    </row>
    <row r="530" spans="1:74" s="62" customFormat="1" ht="101.25" customHeight="1">
      <c r="A530" s="512">
        <f t="shared" si="257"/>
        <v>24</v>
      </c>
      <c r="B530" s="491" t="s">
        <v>839</v>
      </c>
      <c r="C530" s="494" t="s">
        <v>71</v>
      </c>
      <c r="D530" s="492" t="s">
        <v>840</v>
      </c>
      <c r="E530" s="492" t="s">
        <v>585</v>
      </c>
      <c r="F530" s="493">
        <v>45083</v>
      </c>
      <c r="G530" s="492" t="s">
        <v>667</v>
      </c>
      <c r="H530" s="491" t="s">
        <v>160</v>
      </c>
      <c r="I530" s="521"/>
      <c r="J530" s="90">
        <v>200</v>
      </c>
      <c r="K530" s="241">
        <v>0</v>
      </c>
      <c r="L530" s="403">
        <v>0</v>
      </c>
      <c r="M530" s="396">
        <v>22</v>
      </c>
      <c r="N530" s="396">
        <v>4</v>
      </c>
      <c r="O530" s="396">
        <v>34</v>
      </c>
      <c r="P530" s="396">
        <v>12</v>
      </c>
      <c r="Q530" s="264"/>
      <c r="R530" s="264"/>
      <c r="S530" s="404">
        <v>49.03846153846154</v>
      </c>
      <c r="T530" s="404">
        <v>23.076923076923077</v>
      </c>
      <c r="U530" s="265">
        <v>0</v>
      </c>
      <c r="V530" s="265">
        <v>0</v>
      </c>
      <c r="W530" s="266">
        <v>17.5</v>
      </c>
      <c r="X530" s="405">
        <v>10</v>
      </c>
      <c r="Y530" s="406">
        <v>0</v>
      </c>
      <c r="Z530" s="272">
        <v>7</v>
      </c>
      <c r="AA530" s="272">
        <v>0</v>
      </c>
      <c r="AB530" s="272"/>
      <c r="AC530" s="267">
        <v>0</v>
      </c>
      <c r="AD530" s="267">
        <v>0</v>
      </c>
      <c r="AE530" s="266">
        <v>306.61538461538464</v>
      </c>
      <c r="AF530" s="407">
        <v>0</v>
      </c>
      <c r="AG530" s="408">
        <v>5.6423076923076927</v>
      </c>
      <c r="AH530" s="409">
        <v>0</v>
      </c>
      <c r="AI530" s="462">
        <v>160.57692307692309</v>
      </c>
      <c r="AJ530" s="410">
        <v>140.39615384615385</v>
      </c>
      <c r="AK530" s="268"/>
      <c r="AL530" s="290">
        <v>2</v>
      </c>
      <c r="AM530" s="463">
        <v>0</v>
      </c>
      <c r="AN530" s="463">
        <v>2</v>
      </c>
      <c r="AO530" s="463">
        <v>0</v>
      </c>
      <c r="AP530" s="369" t="s">
        <v>839</v>
      </c>
      <c r="AQ530" s="248">
        <v>140</v>
      </c>
      <c r="AR530" s="370">
        <v>1600</v>
      </c>
      <c r="AS530" s="317">
        <v>1</v>
      </c>
      <c r="AT530" s="317">
        <v>0</v>
      </c>
      <c r="AU530" s="317">
        <v>2</v>
      </c>
      <c r="AV530" s="317">
        <v>0</v>
      </c>
      <c r="AW530" s="317">
        <v>0</v>
      </c>
      <c r="AX530" s="317">
        <v>0</v>
      </c>
      <c r="AY530" s="317">
        <v>1</v>
      </c>
      <c r="AZ530" s="317">
        <v>1</v>
      </c>
      <c r="BA530" s="317">
        <v>1</v>
      </c>
      <c r="BB530" s="46" t="s">
        <v>539</v>
      </c>
      <c r="BC530" s="30">
        <v>0</v>
      </c>
      <c r="BD530" s="327"/>
      <c r="BE530" t="s">
        <v>99</v>
      </c>
      <c r="BF530" s="48">
        <v>0</v>
      </c>
      <c r="BG530" s="48">
        <v>0</v>
      </c>
      <c r="BH530" s="511"/>
      <c r="BI530" s="48"/>
      <c r="BJ530" s="372"/>
      <c r="BK530" s="63"/>
      <c r="BL530" s="81">
        <f t="shared" ref="BL530:BL532" si="263">M530+AL530+AM530+AN530</f>
        <v>26</v>
      </c>
      <c r="BM530" s="46">
        <f t="shared" ref="BM530:BM532" si="264">BL530+AO530</f>
        <v>26</v>
      </c>
      <c r="BN530" s="252"/>
      <c r="BO530" s="193">
        <f t="shared" ref="BO530:BO532" si="265">AJ530+AI530+AG530+AH530</f>
        <v>306.61538461538464</v>
      </c>
      <c r="BP530" s="193">
        <v>295.75961538461542</v>
      </c>
      <c r="BQ530" s="193"/>
      <c r="BR530" s="30"/>
      <c r="BS530" s="33">
        <f t="shared" ref="BS530:BS532" si="266">BO530-W530-Z530-AA530</f>
        <v>282.11538461538464</v>
      </c>
      <c r="BT530" s="226" t="e">
        <f t="shared" ref="BT530:BT532" si="267">INT(YEARFRAC(F530,$BU$11))</f>
        <v>#REF!</v>
      </c>
      <c r="BV530" s="367"/>
    </row>
    <row r="531" spans="1:74" s="62" customFormat="1" ht="101.25" customHeight="1">
      <c r="A531" s="512">
        <f t="shared" si="257"/>
        <v>25</v>
      </c>
      <c r="B531" s="534" t="s">
        <v>923</v>
      </c>
      <c r="C531" s="530" t="s">
        <v>71</v>
      </c>
      <c r="D531" s="535" t="s">
        <v>415</v>
      </c>
      <c r="E531" s="535" t="s">
        <v>585</v>
      </c>
      <c r="F531" s="536">
        <v>45247</v>
      </c>
      <c r="G531" s="535" t="s">
        <v>667</v>
      </c>
      <c r="H531" s="534" t="s">
        <v>160</v>
      </c>
      <c r="I531" s="521"/>
      <c r="J531" s="90">
        <v>200</v>
      </c>
      <c r="K531" s="241">
        <v>0</v>
      </c>
      <c r="L531" s="403">
        <v>0</v>
      </c>
      <c r="M531" s="396">
        <v>9</v>
      </c>
      <c r="N531" s="396">
        <v>17</v>
      </c>
      <c r="O531" s="396">
        <v>14</v>
      </c>
      <c r="P531" s="396">
        <v>6</v>
      </c>
      <c r="Q531" s="264"/>
      <c r="R531" s="264"/>
      <c r="S531" s="404">
        <v>20.192307692307693</v>
      </c>
      <c r="T531" s="404">
        <v>11.538461538461538</v>
      </c>
      <c r="U531" s="265">
        <v>0</v>
      </c>
      <c r="V531" s="265">
        <v>0</v>
      </c>
      <c r="W531" s="266">
        <v>8</v>
      </c>
      <c r="X531" s="405">
        <v>2.6153846153846159</v>
      </c>
      <c r="Y531" s="406">
        <v>0</v>
      </c>
      <c r="Z531" s="272">
        <v>3.5</v>
      </c>
      <c r="AA531" s="272">
        <v>0</v>
      </c>
      <c r="AB531" s="272"/>
      <c r="AC531" s="267">
        <v>0</v>
      </c>
      <c r="AD531" s="267">
        <v>0</v>
      </c>
      <c r="AE531" s="266">
        <v>245.84615384615384</v>
      </c>
      <c r="AF531" s="407">
        <v>115.38461538461539</v>
      </c>
      <c r="AG531" s="408">
        <v>2.379230769230769</v>
      </c>
      <c r="AH531" s="409">
        <v>0</v>
      </c>
      <c r="AI531" s="462"/>
      <c r="AJ531" s="410">
        <v>128.08230769230769</v>
      </c>
      <c r="AK531" s="268"/>
      <c r="AL531" s="290">
        <v>0</v>
      </c>
      <c r="AM531" s="463">
        <v>0</v>
      </c>
      <c r="AN531" s="463">
        <v>2</v>
      </c>
      <c r="AO531" s="463">
        <v>1</v>
      </c>
      <c r="AP531" s="369" t="s">
        <v>923</v>
      </c>
      <c r="AQ531" s="248">
        <v>128</v>
      </c>
      <c r="AR531" s="370">
        <v>300</v>
      </c>
      <c r="AS531" s="317">
        <v>1</v>
      </c>
      <c r="AT531" s="317">
        <v>0</v>
      </c>
      <c r="AU531" s="317">
        <v>1</v>
      </c>
      <c r="AV531" s="317">
        <v>0</v>
      </c>
      <c r="AW531" s="317">
        <v>1</v>
      </c>
      <c r="AX531" s="317">
        <v>3</v>
      </c>
      <c r="AY531" s="317">
        <v>0</v>
      </c>
      <c r="AZ531" s="317">
        <v>0</v>
      </c>
      <c r="BA531" s="317">
        <v>3</v>
      </c>
      <c r="BB531" s="46" t="s">
        <v>539</v>
      </c>
      <c r="BC531" s="30">
        <v>0</v>
      </c>
      <c r="BD531" s="327"/>
      <c r="BE531" t="s">
        <v>99</v>
      </c>
      <c r="BF531" s="48">
        <v>0</v>
      </c>
      <c r="BG531" s="48">
        <v>0</v>
      </c>
      <c r="BH531" s="511"/>
      <c r="BI531" s="48"/>
      <c r="BJ531" s="372"/>
      <c r="BK531" s="63"/>
      <c r="BL531" s="81">
        <f t="shared" si="263"/>
        <v>11</v>
      </c>
      <c r="BM531" s="46">
        <f t="shared" si="264"/>
        <v>12</v>
      </c>
      <c r="BN531" s="252"/>
      <c r="BO531" s="193">
        <f t="shared" si="265"/>
        <v>130.46153846153845</v>
      </c>
      <c r="BP531" s="193">
        <v>130.46153846153845</v>
      </c>
      <c r="BQ531" s="193"/>
      <c r="BR531" s="30"/>
      <c r="BS531" s="33">
        <f t="shared" si="266"/>
        <v>118.96153846153845</v>
      </c>
      <c r="BT531" s="226" t="e">
        <f t="shared" si="267"/>
        <v>#REF!</v>
      </c>
      <c r="BV531" s="367"/>
    </row>
    <row r="532" spans="1:74" s="62" customFormat="1" ht="101.25" customHeight="1">
      <c r="A532" s="512">
        <f t="shared" si="257"/>
        <v>26</v>
      </c>
      <c r="B532" s="534" t="s">
        <v>965</v>
      </c>
      <c r="C532" s="530" t="s">
        <v>71</v>
      </c>
      <c r="D532" s="535" t="s">
        <v>967</v>
      </c>
      <c r="E532" s="535" t="s">
        <v>585</v>
      </c>
      <c r="F532" s="536">
        <v>45248</v>
      </c>
      <c r="G532" s="535" t="s">
        <v>667</v>
      </c>
      <c r="H532" s="534" t="s">
        <v>160</v>
      </c>
      <c r="I532" s="521"/>
      <c r="J532" s="90">
        <v>200</v>
      </c>
      <c r="K532" s="241">
        <v>0</v>
      </c>
      <c r="L532" s="403">
        <v>0</v>
      </c>
      <c r="M532" s="396">
        <v>9</v>
      </c>
      <c r="N532" s="396">
        <v>17</v>
      </c>
      <c r="O532" s="396">
        <v>14</v>
      </c>
      <c r="P532" s="396">
        <v>6</v>
      </c>
      <c r="Q532" s="264"/>
      <c r="R532" s="264"/>
      <c r="S532" s="404">
        <v>20.192307692307693</v>
      </c>
      <c r="T532" s="404">
        <v>11.538461538461538</v>
      </c>
      <c r="U532" s="265">
        <v>0</v>
      </c>
      <c r="V532" s="265">
        <v>0</v>
      </c>
      <c r="W532" s="266">
        <v>8</v>
      </c>
      <c r="X532" s="405">
        <v>4.2307692307692308</v>
      </c>
      <c r="Y532" s="406">
        <v>0</v>
      </c>
      <c r="Z532" s="272">
        <v>3.5</v>
      </c>
      <c r="AA532" s="272">
        <v>0</v>
      </c>
      <c r="AB532" s="272"/>
      <c r="AC532" s="267">
        <v>0</v>
      </c>
      <c r="AD532" s="267">
        <v>0</v>
      </c>
      <c r="AE532" s="266">
        <v>247.46153846153845</v>
      </c>
      <c r="AF532" s="407">
        <v>115.38461538461539</v>
      </c>
      <c r="AG532" s="408">
        <v>2.4115384615384614</v>
      </c>
      <c r="AH532" s="409">
        <v>0</v>
      </c>
      <c r="AI532" s="462"/>
      <c r="AJ532" s="410">
        <v>129.6653846153846</v>
      </c>
      <c r="AK532" s="268"/>
      <c r="AL532" s="290">
        <v>0</v>
      </c>
      <c r="AM532" s="463">
        <v>0</v>
      </c>
      <c r="AN532" s="463">
        <v>2</v>
      </c>
      <c r="AO532" s="463">
        <v>0</v>
      </c>
      <c r="AP532" s="369" t="s">
        <v>965</v>
      </c>
      <c r="AQ532" s="248">
        <v>129</v>
      </c>
      <c r="AR532" s="370">
        <v>2700</v>
      </c>
      <c r="AS532" s="317">
        <v>1</v>
      </c>
      <c r="AT532" s="317">
        <v>0</v>
      </c>
      <c r="AU532" s="317">
        <v>1</v>
      </c>
      <c r="AV532" s="317">
        <v>0</v>
      </c>
      <c r="AW532" s="317">
        <v>1</v>
      </c>
      <c r="AX532" s="317">
        <v>4</v>
      </c>
      <c r="AY532" s="317">
        <v>2</v>
      </c>
      <c r="AZ532" s="317">
        <v>1</v>
      </c>
      <c r="BA532" s="317">
        <v>2</v>
      </c>
      <c r="BB532" s="46" t="s">
        <v>539</v>
      </c>
      <c r="BC532" s="30">
        <v>0</v>
      </c>
      <c r="BD532" s="327"/>
      <c r="BE532" t="s">
        <v>99</v>
      </c>
      <c r="BF532" s="48">
        <v>0</v>
      </c>
      <c r="BG532" s="48">
        <v>0</v>
      </c>
      <c r="BH532" s="511"/>
      <c r="BI532" s="48"/>
      <c r="BJ532" s="372"/>
      <c r="BK532" s="63"/>
      <c r="BL532" s="81">
        <f t="shared" si="263"/>
        <v>11</v>
      </c>
      <c r="BM532" s="46">
        <f t="shared" si="264"/>
        <v>11</v>
      </c>
      <c r="BN532" s="252"/>
      <c r="BO532" s="193">
        <f t="shared" si="265"/>
        <v>132.07692307692307</v>
      </c>
      <c r="BP532" s="193">
        <v>132.07692307692307</v>
      </c>
      <c r="BQ532" s="193"/>
      <c r="BR532" s="30"/>
      <c r="BS532" s="33">
        <f t="shared" si="266"/>
        <v>120.57692307692307</v>
      </c>
      <c r="BT532" s="226" t="e">
        <f t="shared" si="267"/>
        <v>#REF!</v>
      </c>
      <c r="BV532" s="367"/>
    </row>
    <row r="533" spans="1:74" s="62" customFormat="1" ht="101.25" customHeight="1">
      <c r="A533" s="512">
        <f t="shared" si="257"/>
        <v>27</v>
      </c>
      <c r="B533" s="534" t="s">
        <v>966</v>
      </c>
      <c r="C533" s="530" t="s">
        <v>71</v>
      </c>
      <c r="D533" s="535" t="s">
        <v>968</v>
      </c>
      <c r="E533" s="535" t="s">
        <v>585</v>
      </c>
      <c r="F533" s="536">
        <v>45248</v>
      </c>
      <c r="G533" s="535" t="s">
        <v>667</v>
      </c>
      <c r="H533" s="534" t="s">
        <v>160</v>
      </c>
      <c r="I533" s="521"/>
      <c r="J533" s="90">
        <v>200</v>
      </c>
      <c r="K533" s="241">
        <v>0</v>
      </c>
      <c r="L533" s="403">
        <v>0</v>
      </c>
      <c r="M533" s="396">
        <v>9</v>
      </c>
      <c r="N533" s="396">
        <v>17</v>
      </c>
      <c r="O533" s="396">
        <v>14</v>
      </c>
      <c r="P533" s="396">
        <v>0</v>
      </c>
      <c r="Q533" s="264"/>
      <c r="R533" s="264"/>
      <c r="S533" s="404">
        <v>20.192307692307693</v>
      </c>
      <c r="T533" s="404">
        <v>0</v>
      </c>
      <c r="U533" s="265">
        <v>0</v>
      </c>
      <c r="V533" s="265">
        <v>0</v>
      </c>
      <c r="W533" s="266">
        <v>3.5</v>
      </c>
      <c r="X533" s="405">
        <v>4.2307692307692308</v>
      </c>
      <c r="Y533" s="406">
        <v>0</v>
      </c>
      <c r="Z533" s="272">
        <v>3.5</v>
      </c>
      <c r="AA533" s="272">
        <v>0</v>
      </c>
      <c r="AB533" s="272"/>
      <c r="AC533" s="267">
        <v>0</v>
      </c>
      <c r="AD533" s="267">
        <v>0</v>
      </c>
      <c r="AE533" s="266">
        <v>231.42307692307691</v>
      </c>
      <c r="AF533" s="407">
        <v>115.38461538461539</v>
      </c>
      <c r="AG533" s="408">
        <v>2.1807692307692306</v>
      </c>
      <c r="AH533" s="409">
        <v>0</v>
      </c>
      <c r="AI533" s="462"/>
      <c r="AJ533" s="410">
        <v>113.85769230769229</v>
      </c>
      <c r="AK533" s="268"/>
      <c r="AL533" s="290">
        <v>0</v>
      </c>
      <c r="AM533" s="463">
        <v>0</v>
      </c>
      <c r="AN533" s="463">
        <v>2</v>
      </c>
      <c r="AO533" s="463">
        <v>0</v>
      </c>
      <c r="AP533" s="369" t="s">
        <v>966</v>
      </c>
      <c r="AQ533" s="248">
        <v>113</v>
      </c>
      <c r="AR533" s="370">
        <v>3500</v>
      </c>
      <c r="AS533" s="317">
        <v>1</v>
      </c>
      <c r="AT533" s="317">
        <v>0</v>
      </c>
      <c r="AU533" s="317">
        <v>0</v>
      </c>
      <c r="AV533" s="317">
        <v>1</v>
      </c>
      <c r="AW533" s="317">
        <v>0</v>
      </c>
      <c r="AX533" s="317">
        <v>3</v>
      </c>
      <c r="AY533" s="317">
        <v>3</v>
      </c>
      <c r="AZ533" s="317">
        <v>1</v>
      </c>
      <c r="BA533" s="317">
        <v>0</v>
      </c>
      <c r="BB533" s="46" t="s">
        <v>539</v>
      </c>
      <c r="BC533" s="30">
        <v>0</v>
      </c>
      <c r="BD533" s="327"/>
      <c r="BE533" t="s">
        <v>99</v>
      </c>
      <c r="BF533" s="48">
        <v>0</v>
      </c>
      <c r="BG533" s="48">
        <v>0</v>
      </c>
      <c r="BH533" s="511"/>
      <c r="BI533" s="48"/>
      <c r="BJ533" s="372"/>
      <c r="BK533" s="63"/>
      <c r="BL533" s="81">
        <f t="shared" si="258"/>
        <v>11</v>
      </c>
      <c r="BM533" s="46">
        <f t="shared" si="259"/>
        <v>11</v>
      </c>
      <c r="BN533" s="252"/>
      <c r="BO533" s="193">
        <f t="shared" si="261"/>
        <v>116.03846153846152</v>
      </c>
      <c r="BP533" s="193">
        <v>116.03846153846152</v>
      </c>
      <c r="BQ533" s="193"/>
      <c r="BR533" s="30"/>
      <c r="BS533" s="33">
        <f t="shared" si="262"/>
        <v>109.03846153846152</v>
      </c>
      <c r="BT533" s="226" t="e">
        <f t="shared" si="260"/>
        <v>#REF!</v>
      </c>
      <c r="BV533" s="367"/>
    </row>
    <row r="534" spans="1:74" s="4" customFormat="1" ht="37.5" hidden="1" customHeight="1">
      <c r="A534" s="92"/>
      <c r="B534" s="92"/>
      <c r="C534" s="92"/>
      <c r="D534" s="92" t="s">
        <v>40</v>
      </c>
      <c r="E534" s="92"/>
      <c r="F534" s="92"/>
      <c r="G534" s="184"/>
      <c r="H534" s="92"/>
      <c r="I534" s="92"/>
      <c r="J534" s="152">
        <v>3000</v>
      </c>
      <c r="K534" s="152">
        <v>13</v>
      </c>
      <c r="L534" s="152">
        <v>0</v>
      </c>
      <c r="M534" s="152"/>
      <c r="N534" s="152"/>
      <c r="O534" s="152"/>
      <c r="P534" s="152"/>
      <c r="Q534" s="152"/>
      <c r="R534" s="152"/>
      <c r="S534" s="152">
        <v>646.1538461538463</v>
      </c>
      <c r="T534" s="152"/>
      <c r="U534" s="152">
        <v>0</v>
      </c>
      <c r="V534" s="152"/>
      <c r="W534" s="152">
        <v>230.5</v>
      </c>
      <c r="X534" s="152">
        <v>123.07692307692307</v>
      </c>
      <c r="Y534" s="152">
        <v>11</v>
      </c>
      <c r="Z534" s="152">
        <v>94.5</v>
      </c>
      <c r="AA534" s="152">
        <v>264.4265890400635</v>
      </c>
      <c r="AB534" s="152"/>
      <c r="AC534" s="152"/>
      <c r="AD534" s="152">
        <v>0</v>
      </c>
      <c r="AE534" s="152">
        <v>4686.5035121169867</v>
      </c>
      <c r="AF534" s="152">
        <v>365.38461538461536</v>
      </c>
      <c r="AG534" s="152">
        <v>73.920419580419576</v>
      </c>
      <c r="AH534" s="152">
        <v>0</v>
      </c>
      <c r="AI534" s="152">
        <v>1796.5769230769229</v>
      </c>
      <c r="AJ534" s="152">
        <v>2450.6215540750281</v>
      </c>
      <c r="AK534" s="153"/>
      <c r="AM534" s="83"/>
      <c r="BB534" s="84"/>
      <c r="BF534" s="552"/>
      <c r="BJ534" s="372"/>
    </row>
    <row r="535" spans="1:74" s="13" customFormat="1" ht="33" hidden="1" customHeight="1">
      <c r="A535" s="154"/>
      <c r="B535" s="172"/>
      <c r="C535" s="172"/>
      <c r="D535" s="155"/>
      <c r="E535" s="172"/>
      <c r="F535" s="172"/>
      <c r="G535" s="101"/>
      <c r="H535" s="172"/>
      <c r="I535" s="172"/>
      <c r="J535" s="172"/>
      <c r="K535" s="172"/>
      <c r="L535" s="172"/>
      <c r="M535" s="172"/>
      <c r="N535" s="172"/>
      <c r="O535" s="172"/>
      <c r="P535" s="172"/>
      <c r="Q535" s="172"/>
      <c r="R535" s="172"/>
      <c r="S535" s="172"/>
      <c r="T535" s="172"/>
      <c r="U535" s="172"/>
      <c r="V535" s="172"/>
      <c r="W535" s="172"/>
      <c r="X535" s="172"/>
      <c r="Y535" s="172"/>
      <c r="Z535" s="172"/>
      <c r="AA535" s="172"/>
      <c r="AB535" s="172"/>
      <c r="AC535" s="172"/>
      <c r="AD535" s="172"/>
      <c r="AE535" s="172"/>
      <c r="AF535" s="172"/>
      <c r="AG535" s="172"/>
      <c r="AH535" s="172"/>
      <c r="AI535" s="172"/>
      <c r="AJ535" s="156">
        <v>2450.6215540750281</v>
      </c>
      <c r="AK535" s="172"/>
      <c r="AM535" s="2"/>
      <c r="AN535"/>
      <c r="AO535"/>
      <c r="AP535" s="49"/>
      <c r="AQ535" s="50"/>
      <c r="AR535" s="51"/>
      <c r="AS535" s="89"/>
      <c r="AT535" s="89"/>
      <c r="AU535" s="89"/>
      <c r="AV535" s="89"/>
      <c r="AW535" s="89"/>
      <c r="AX535" s="89"/>
      <c r="AY535" s="89"/>
      <c r="AZ535" s="89"/>
      <c r="BA535" s="62"/>
      <c r="BB535" s="30"/>
      <c r="BF535" s="555"/>
      <c r="BG535"/>
      <c r="BJ535" s="372"/>
    </row>
    <row r="536" spans="1:74" ht="49.5" hidden="1" customHeight="1">
      <c r="A536" s="374" t="str">
        <f>A2</f>
        <v>តារាងបើកប្រាក់ឈ្នួលប្រចាំខែ វិច្ឆិកា ឆ្នាំ ២០២៣(លើកទី2​)</v>
      </c>
      <c r="B536" s="174"/>
      <c r="C536" s="174"/>
      <c r="D536" s="157"/>
      <c r="E536" s="157"/>
      <c r="F536" s="170"/>
      <c r="G536" s="101"/>
      <c r="H536" s="174"/>
      <c r="I536" s="174"/>
      <c r="J536" s="174"/>
      <c r="K536" s="174"/>
      <c r="L536" s="174"/>
      <c r="M536" s="174"/>
      <c r="N536" s="174"/>
      <c r="O536" s="174"/>
      <c r="P536" s="174"/>
      <c r="Q536" s="174"/>
      <c r="R536" s="174"/>
      <c r="S536" s="174"/>
      <c r="T536" s="174"/>
      <c r="U536" s="174"/>
      <c r="V536" s="174"/>
      <c r="W536" s="174"/>
      <c r="X536" s="174"/>
      <c r="Y536" s="174"/>
      <c r="Z536" s="174"/>
      <c r="AA536" s="174"/>
      <c r="AB536" s="174"/>
      <c r="AC536" s="174"/>
      <c r="AD536" s="174"/>
      <c r="AE536" s="174"/>
      <c r="AF536" s="174"/>
      <c r="AG536" s="174"/>
      <c r="AH536" s="174"/>
      <c r="AI536" s="174"/>
      <c r="AJ536" s="174"/>
      <c r="AK536" s="174"/>
      <c r="AL536" s="273"/>
      <c r="AN536"/>
      <c r="AO536"/>
      <c r="AP536" s="49"/>
      <c r="AQ536" s="50"/>
      <c r="AR536" s="51"/>
      <c r="AS536" s="89"/>
      <c r="AT536" s="89"/>
      <c r="AU536" s="89"/>
      <c r="AV536" s="89"/>
      <c r="AW536" s="89"/>
      <c r="AX536" s="89"/>
      <c r="AY536" s="89"/>
      <c r="AZ536" s="89"/>
      <c r="BA536" s="89"/>
      <c r="BB536" s="46"/>
      <c r="BD536"/>
      <c r="BF536" s="48"/>
      <c r="BH536" s="1"/>
      <c r="BJ536" s="372"/>
      <c r="BO536"/>
      <c r="BQ536"/>
    </row>
    <row r="537" spans="1:74" s="4" customFormat="1" ht="28.5" hidden="1" customHeight="1">
      <c r="A537" s="375" t="str">
        <f>A3</f>
        <v>LIST OF SALARIES AND ALLOWANCES  (November/  2023)</v>
      </c>
      <c r="B537" s="96"/>
      <c r="C537" s="96"/>
      <c r="D537" s="97"/>
      <c r="E537" s="56"/>
      <c r="F537" s="56"/>
      <c r="G537" s="101"/>
      <c r="H537" s="56"/>
      <c r="I537" s="56"/>
      <c r="J537" s="56"/>
      <c r="K537" s="56"/>
      <c r="L537" s="56"/>
      <c r="M537" s="56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  <c r="AG537" s="56"/>
      <c r="AH537" s="56"/>
      <c r="AI537" s="214"/>
      <c r="AJ537" s="96"/>
      <c r="AK537" s="56"/>
      <c r="AL537" s="274"/>
      <c r="AM537" s="2"/>
      <c r="AN537" s="15"/>
      <c r="AO537" s="15"/>
      <c r="AP537" s="22"/>
      <c r="BD537" s="92"/>
      <c r="BF537" s="552"/>
      <c r="BJ537" s="372"/>
      <c r="BO537" s="15"/>
      <c r="BQ537" s="15"/>
    </row>
    <row r="538" spans="1:74" s="62" customFormat="1" ht="51.75" hidden="1" customHeight="1" thickBot="1">
      <c r="A538" s="355" t="str">
        <f>A4</f>
        <v xml:space="preserve">ក្រុមហ៊ុន Fairdon (Cambodia) Limited </v>
      </c>
      <c r="B538" s="99"/>
      <c r="C538" s="100"/>
      <c r="D538" s="101"/>
      <c r="E538" s="102"/>
      <c r="G538" s="386"/>
      <c r="I538" s="103"/>
      <c r="J538" s="104"/>
      <c r="K538" s="356"/>
      <c r="L538" s="104"/>
      <c r="M538" s="104"/>
      <c r="N538" s="195"/>
      <c r="O538" s="200"/>
      <c r="P538" s="200"/>
      <c r="Q538" s="195"/>
      <c r="R538" s="195"/>
      <c r="S538" s="195"/>
      <c r="T538" s="195"/>
      <c r="U538" s="195"/>
      <c r="V538" s="195"/>
      <c r="W538" s="275"/>
      <c r="X538" s="275"/>
      <c r="Y538" s="227"/>
      <c r="Z538" s="275"/>
      <c r="AA538" s="275"/>
      <c r="AB538" s="543"/>
      <c r="AC538" s="221"/>
      <c r="AE538" s="105"/>
      <c r="AF538" s="105"/>
      <c r="AG538" s="346"/>
      <c r="AH538" s="106"/>
      <c r="AI538" s="106"/>
      <c r="AJ538" s="107"/>
      <c r="AK538" s="106"/>
      <c r="AL538" s="106"/>
      <c r="AM538" s="45"/>
      <c r="AN538" s="190"/>
      <c r="AO538" s="190"/>
      <c r="AP538" s="218"/>
      <c r="BF538" s="551"/>
      <c r="BJ538" s="372"/>
      <c r="BO538" s="190"/>
      <c r="BQ538" s="199"/>
    </row>
    <row r="539" spans="1:74" ht="53.45" hidden="1" customHeight="1" thickBot="1">
      <c r="A539" s="108" t="s">
        <v>17</v>
      </c>
      <c r="B539" s="109" t="s">
        <v>18</v>
      </c>
      <c r="C539" s="160" t="s">
        <v>69</v>
      </c>
      <c r="D539" s="179" t="s">
        <v>19</v>
      </c>
      <c r="E539" s="110" t="s">
        <v>20</v>
      </c>
      <c r="F539" s="110" t="s">
        <v>21</v>
      </c>
      <c r="G539" s="111" t="s">
        <v>22</v>
      </c>
      <c r="H539" s="112" t="s">
        <v>154</v>
      </c>
      <c r="I539" s="161"/>
      <c r="J539" s="113" t="s">
        <v>23</v>
      </c>
      <c r="K539" s="352" t="s">
        <v>706</v>
      </c>
      <c r="L539" s="352" t="s">
        <v>575</v>
      </c>
      <c r="M539" s="419" t="s">
        <v>2</v>
      </c>
      <c r="N539" s="420"/>
      <c r="O539" s="447"/>
      <c r="P539" s="447"/>
      <c r="Q539" s="434"/>
      <c r="R539" s="490"/>
      <c r="S539" s="420"/>
      <c r="T539" s="420"/>
      <c r="U539" s="420"/>
      <c r="V539" s="420"/>
      <c r="W539" s="420"/>
      <c r="X539" s="420"/>
      <c r="Y539" s="420"/>
      <c r="Z539" s="420"/>
      <c r="AA539" s="420"/>
      <c r="AB539" s="420"/>
      <c r="AC539" s="420"/>
      <c r="AD539" s="420"/>
      <c r="AE539" s="421"/>
      <c r="AF539" s="85" t="s">
        <v>3</v>
      </c>
      <c r="AG539" s="67"/>
      <c r="AH539" s="67"/>
      <c r="AI539" s="67"/>
      <c r="AJ539" s="418" t="s">
        <v>727</v>
      </c>
      <c r="AK539" s="114" t="s">
        <v>4</v>
      </c>
      <c r="AL539" s="2"/>
      <c r="AN539"/>
      <c r="AO539"/>
      <c r="AP539"/>
      <c r="BB539" s="30"/>
      <c r="BD539"/>
      <c r="BF539" s="48"/>
      <c r="BJ539" s="372"/>
      <c r="BO539"/>
      <c r="BQ539"/>
    </row>
    <row r="540" spans="1:74" ht="53.45" hidden="1" customHeight="1">
      <c r="A540" s="74"/>
      <c r="B540" s="115"/>
      <c r="C540" s="162"/>
      <c r="D540" s="180"/>
      <c r="E540" s="276"/>
      <c r="F540" s="276"/>
      <c r="G540" s="118"/>
      <c r="H540" s="119"/>
      <c r="I540" s="163"/>
      <c r="J540" s="120"/>
      <c r="K540" s="176"/>
      <c r="L540" s="176"/>
      <c r="M540" s="437" t="s">
        <v>576</v>
      </c>
      <c r="N540" s="438"/>
      <c r="O540" s="432" t="s">
        <v>751</v>
      </c>
      <c r="P540" s="433"/>
      <c r="Q540" s="446"/>
      <c r="R540" s="488"/>
      <c r="S540" s="437" t="s">
        <v>577</v>
      </c>
      <c r="T540" s="440"/>
      <c r="U540" s="441"/>
      <c r="V540" s="440"/>
      <c r="W540" s="68" t="s">
        <v>80</v>
      </c>
      <c r="X540" s="398" t="s">
        <v>43</v>
      </c>
      <c r="Y540" s="86" t="s">
        <v>44</v>
      </c>
      <c r="Z540" s="86" t="s">
        <v>52</v>
      </c>
      <c r="AA540" s="86" t="s">
        <v>46</v>
      </c>
      <c r="AB540" s="86"/>
      <c r="AC540" s="86"/>
      <c r="AD540" s="86" t="s">
        <v>14</v>
      </c>
      <c r="AE540" s="68" t="s">
        <v>15</v>
      </c>
      <c r="AF540" s="121" t="s">
        <v>9</v>
      </c>
      <c r="AG540" s="416" t="s">
        <v>707</v>
      </c>
      <c r="AH540" s="86" t="s">
        <v>16</v>
      </c>
      <c r="AI540" s="122" t="s">
        <v>85</v>
      </c>
      <c r="AJ540" s="123" t="s">
        <v>33</v>
      </c>
      <c r="AK540" s="124" t="s">
        <v>34</v>
      </c>
      <c r="AL540" s="2"/>
      <c r="AN540"/>
      <c r="AO540"/>
      <c r="AP540"/>
      <c r="BB540" s="30"/>
      <c r="BD540"/>
      <c r="BF540" s="48"/>
      <c r="BJ540" s="372"/>
      <c r="BO540"/>
      <c r="BQ540"/>
    </row>
    <row r="541" spans="1:74" ht="53.45" hidden="1" customHeight="1">
      <c r="A541" s="74"/>
      <c r="B541" s="115"/>
      <c r="C541" s="162"/>
      <c r="D541" s="180"/>
      <c r="E541" s="276"/>
      <c r="F541" s="276"/>
      <c r="G541" s="118"/>
      <c r="H541" s="277"/>
      <c r="I541" s="125" t="s">
        <v>0</v>
      </c>
      <c r="J541" s="126" t="s">
        <v>38</v>
      </c>
      <c r="K541" s="127" t="s">
        <v>189</v>
      </c>
      <c r="L541" s="127" t="s">
        <v>83</v>
      </c>
      <c r="M541" s="72" t="s">
        <v>35</v>
      </c>
      <c r="N541" s="277" t="s">
        <v>6</v>
      </c>
      <c r="O541" s="73" t="s">
        <v>7</v>
      </c>
      <c r="P541" s="73"/>
      <c r="Q541" s="277" t="s">
        <v>9</v>
      </c>
      <c r="R541" s="277"/>
      <c r="S541" s="277" t="s">
        <v>7</v>
      </c>
      <c r="T541" s="277"/>
      <c r="U541" s="277" t="s">
        <v>11</v>
      </c>
      <c r="V541" s="503"/>
      <c r="W541" s="69" t="s">
        <v>81</v>
      </c>
      <c r="X541" s="43" t="s">
        <v>48</v>
      </c>
      <c r="Y541" s="44" t="s">
        <v>45</v>
      </c>
      <c r="Z541" s="44" t="s">
        <v>527</v>
      </c>
      <c r="AA541" s="44" t="s">
        <v>47</v>
      </c>
      <c r="AB541" s="44"/>
      <c r="AC541" s="44"/>
      <c r="AD541" s="44" t="s">
        <v>30</v>
      </c>
      <c r="AE541" s="124" t="s">
        <v>31</v>
      </c>
      <c r="AF541" s="43" t="s">
        <v>32</v>
      </c>
      <c r="AG541" s="417" t="s">
        <v>708</v>
      </c>
      <c r="AH541" s="44" t="s">
        <v>39</v>
      </c>
      <c r="AI541" s="44" t="s">
        <v>84</v>
      </c>
      <c r="AJ541" s="128"/>
      <c r="AK541" s="129"/>
      <c r="AL541" s="2"/>
      <c r="AN541"/>
      <c r="AO541"/>
      <c r="AP541"/>
      <c r="BB541" s="30"/>
      <c r="BD541"/>
      <c r="BF541" s="48"/>
      <c r="BJ541" s="372"/>
      <c r="BO541"/>
      <c r="BQ541"/>
    </row>
    <row r="542" spans="1:74" ht="9.75" hidden="1" customHeight="1" thickBot="1">
      <c r="A542" s="74"/>
      <c r="B542" s="115"/>
      <c r="C542" s="162"/>
      <c r="D542" s="180"/>
      <c r="E542" s="276"/>
      <c r="F542" s="130"/>
      <c r="G542" s="118"/>
      <c r="H542" s="276"/>
      <c r="I542" s="131"/>
      <c r="J542" s="126"/>
      <c r="K542" s="127"/>
      <c r="L542" s="126"/>
      <c r="M542" s="74"/>
      <c r="N542" s="276"/>
      <c r="O542" s="75"/>
      <c r="P542" s="75"/>
      <c r="Q542" s="276"/>
      <c r="R542" s="276"/>
      <c r="S542" s="276"/>
      <c r="T542" s="276"/>
      <c r="U542" s="276"/>
      <c r="V542" s="499"/>
      <c r="W542" s="70"/>
      <c r="X542" s="87"/>
      <c r="Y542" s="278"/>
      <c r="Z542" s="278"/>
      <c r="AA542" s="278"/>
      <c r="AB542" s="278"/>
      <c r="AC542" s="278"/>
      <c r="AD542" s="278"/>
      <c r="AE542" s="129"/>
      <c r="AF542" s="87"/>
      <c r="AG542" s="400"/>
      <c r="AH542" s="278"/>
      <c r="AI542" s="278"/>
      <c r="AJ542" s="128"/>
      <c r="AK542" s="129"/>
      <c r="AL542" s="2"/>
      <c r="AN542"/>
      <c r="AO542"/>
      <c r="AP542"/>
      <c r="BB542" s="30"/>
      <c r="BD542"/>
      <c r="BF542" s="48"/>
      <c r="BJ542" s="372"/>
      <c r="BO542"/>
      <c r="BQ542"/>
    </row>
    <row r="543" spans="1:74" s="17" customFormat="1" ht="24.75" hidden="1" customHeight="1" thickBot="1">
      <c r="A543" s="132" t="s">
        <v>24</v>
      </c>
      <c r="B543" s="133" t="s">
        <v>25</v>
      </c>
      <c r="C543" s="164" t="s">
        <v>68</v>
      </c>
      <c r="D543" s="135" t="s">
        <v>26</v>
      </c>
      <c r="E543" s="135" t="s">
        <v>27</v>
      </c>
      <c r="F543" s="136" t="s">
        <v>36</v>
      </c>
      <c r="G543" s="137" t="s">
        <v>37</v>
      </c>
      <c r="H543" s="138" t="s">
        <v>528</v>
      </c>
      <c r="I543" s="139" t="s">
        <v>1</v>
      </c>
      <c r="J543" s="126"/>
      <c r="K543" s="127"/>
      <c r="L543" s="126"/>
      <c r="M543" s="76" t="s">
        <v>5</v>
      </c>
      <c r="N543" s="77" t="s">
        <v>82</v>
      </c>
      <c r="O543" s="254" t="s">
        <v>8</v>
      </c>
      <c r="P543" s="254"/>
      <c r="Q543" s="278" t="s">
        <v>10</v>
      </c>
      <c r="R543" s="278"/>
      <c r="S543" s="278" t="s">
        <v>12</v>
      </c>
      <c r="T543" s="278"/>
      <c r="U543" s="278" t="s">
        <v>13</v>
      </c>
      <c r="V543" s="504"/>
      <c r="W543" s="70"/>
      <c r="X543" s="87"/>
      <c r="Y543" s="278"/>
      <c r="Z543" s="278"/>
      <c r="AA543" s="278"/>
      <c r="AB543" s="278"/>
      <c r="AC543" s="278"/>
      <c r="AD543" s="278"/>
      <c r="AE543" s="129"/>
      <c r="AF543" s="87"/>
      <c r="AG543" s="400"/>
      <c r="AH543" s="278"/>
      <c r="AI543" s="278"/>
      <c r="AJ543" s="128"/>
      <c r="AK543" s="129"/>
      <c r="AL543" s="2"/>
      <c r="AM543" s="2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 s="30"/>
      <c r="BF543" s="553"/>
      <c r="BG543"/>
      <c r="BJ543" s="372"/>
    </row>
    <row r="544" spans="1:74" s="17" customFormat="1" ht="15.75" hidden="1" customHeight="1" thickBot="1">
      <c r="A544" s="140"/>
      <c r="B544" s="141"/>
      <c r="C544" s="165"/>
      <c r="D544" s="181"/>
      <c r="E544" s="181"/>
      <c r="F544" s="144" t="s">
        <v>28</v>
      </c>
      <c r="G544" s="65"/>
      <c r="H544" s="146"/>
      <c r="I544" s="147"/>
      <c r="J544" s="148"/>
      <c r="K544" s="149"/>
      <c r="L544" s="148"/>
      <c r="M544" s="78"/>
      <c r="N544" s="79"/>
      <c r="O544" s="80"/>
      <c r="P544" s="80"/>
      <c r="Q544" s="279"/>
      <c r="R544" s="279"/>
      <c r="S544" s="279"/>
      <c r="T544" s="279"/>
      <c r="U544" s="279"/>
      <c r="V544" s="501"/>
      <c r="W544" s="71"/>
      <c r="X544" s="88"/>
      <c r="Y544" s="279"/>
      <c r="Z544" s="279"/>
      <c r="AA544" s="279"/>
      <c r="AB544" s="279"/>
      <c r="AC544" s="279"/>
      <c r="AD544" s="279"/>
      <c r="AE544" s="150"/>
      <c r="AF544" s="88"/>
      <c r="AG544" s="401"/>
      <c r="AH544" s="279"/>
      <c r="AI544" s="279"/>
      <c r="AJ544" s="151"/>
      <c r="AK544" s="150"/>
      <c r="AL544" s="2"/>
      <c r="AM544" s="2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 s="30"/>
      <c r="BF544" s="553"/>
      <c r="BG544"/>
      <c r="BJ544" s="372"/>
    </row>
    <row r="545" spans="1:74" s="17" customFormat="1" ht="12.75" hidden="1" customHeight="1">
      <c r="A545" s="292">
        <v>1</v>
      </c>
      <c r="B545" s="294">
        <v>2</v>
      </c>
      <c r="C545" s="294">
        <v>3</v>
      </c>
      <c r="D545" s="294">
        <v>4</v>
      </c>
      <c r="E545" s="294">
        <v>5</v>
      </c>
      <c r="F545" s="294">
        <v>6</v>
      </c>
      <c r="G545" s="294">
        <v>7</v>
      </c>
      <c r="H545" s="294">
        <v>8</v>
      </c>
      <c r="I545" s="294">
        <v>9</v>
      </c>
      <c r="J545" s="294">
        <v>10</v>
      </c>
      <c r="K545" s="294">
        <v>11</v>
      </c>
      <c r="L545" s="294">
        <v>12</v>
      </c>
      <c r="M545" s="294">
        <v>13</v>
      </c>
      <c r="N545" s="294">
        <v>14</v>
      </c>
      <c r="O545" s="294">
        <v>15</v>
      </c>
      <c r="P545" s="294"/>
      <c r="Q545" s="294">
        <v>16</v>
      </c>
      <c r="R545" s="294"/>
      <c r="S545" s="294">
        <v>17</v>
      </c>
      <c r="T545" s="294"/>
      <c r="U545" s="294">
        <v>18</v>
      </c>
      <c r="V545" s="294"/>
      <c r="W545" s="294">
        <v>19</v>
      </c>
      <c r="X545" s="294">
        <v>20</v>
      </c>
      <c r="Y545" s="294">
        <v>21</v>
      </c>
      <c r="Z545" s="294">
        <v>22</v>
      </c>
      <c r="AA545" s="294">
        <v>23</v>
      </c>
      <c r="AB545" s="294"/>
      <c r="AC545" s="294">
        <v>24</v>
      </c>
      <c r="AD545" s="294">
        <v>25</v>
      </c>
      <c r="AE545" s="294">
        <v>26</v>
      </c>
      <c r="AF545" s="294">
        <v>27</v>
      </c>
      <c r="AG545" s="294"/>
      <c r="AH545" s="294">
        <v>28</v>
      </c>
      <c r="AI545" s="294">
        <v>29</v>
      </c>
      <c r="AJ545" s="294">
        <v>31</v>
      </c>
      <c r="AK545" s="294">
        <v>32</v>
      </c>
      <c r="AL545" s="2"/>
      <c r="AM545" s="2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 s="30"/>
      <c r="BF545" s="553"/>
      <c r="BG545"/>
      <c r="BJ545" s="372"/>
    </row>
    <row r="546" spans="1:74" s="1" customFormat="1" ht="104.25" customHeight="1">
      <c r="A546" s="512">
        <v>1</v>
      </c>
      <c r="B546" s="224" t="s">
        <v>322</v>
      </c>
      <c r="C546" s="271" t="s">
        <v>71</v>
      </c>
      <c r="D546" s="379" t="s">
        <v>323</v>
      </c>
      <c r="E546" s="379" t="s">
        <v>585</v>
      </c>
      <c r="F546" s="383">
        <v>44030</v>
      </c>
      <c r="G546" s="379" t="s">
        <v>667</v>
      </c>
      <c r="H546" s="224" t="s">
        <v>157</v>
      </c>
      <c r="I546" s="521"/>
      <c r="J546" s="90">
        <v>200</v>
      </c>
      <c r="K546" s="402">
        <v>0</v>
      </c>
      <c r="L546" s="403">
        <v>0</v>
      </c>
      <c r="M546" s="396">
        <v>23</v>
      </c>
      <c r="N546" s="396">
        <v>3</v>
      </c>
      <c r="O546" s="396">
        <v>34</v>
      </c>
      <c r="P546" s="396">
        <v>10</v>
      </c>
      <c r="Q546" s="264"/>
      <c r="R546" s="264"/>
      <c r="S546" s="404">
        <v>49.03846153846154</v>
      </c>
      <c r="T546" s="404">
        <v>19.23076923076923</v>
      </c>
      <c r="U546" s="265">
        <v>0</v>
      </c>
      <c r="V546" s="265">
        <v>0</v>
      </c>
      <c r="W546" s="266">
        <v>16</v>
      </c>
      <c r="X546" s="405">
        <v>10</v>
      </c>
      <c r="Y546" s="406">
        <v>4</v>
      </c>
      <c r="Z546" s="272">
        <v>7</v>
      </c>
      <c r="AA546" s="272">
        <v>0</v>
      </c>
      <c r="AB546" s="272"/>
      <c r="AC546" s="267">
        <v>0</v>
      </c>
      <c r="AD546" s="267">
        <v>0</v>
      </c>
      <c r="AE546" s="266">
        <v>305.26923076923077</v>
      </c>
      <c r="AF546" s="407">
        <v>0</v>
      </c>
      <c r="AG546" s="408">
        <v>5.6453846153846152</v>
      </c>
      <c r="AH546" s="409">
        <v>0</v>
      </c>
      <c r="AI546" s="462">
        <v>151.84615384615384</v>
      </c>
      <c r="AJ546" s="410">
        <v>147.77769230769232</v>
      </c>
      <c r="AK546" s="268"/>
      <c r="AL546" s="290">
        <v>1</v>
      </c>
      <c r="AM546" s="463">
        <v>0</v>
      </c>
      <c r="AN546" s="463">
        <v>2</v>
      </c>
      <c r="AO546" s="463">
        <v>0</v>
      </c>
      <c r="AP546" s="36" t="s">
        <v>322</v>
      </c>
      <c r="AQ546" s="66">
        <v>147</v>
      </c>
      <c r="AR546" s="37">
        <v>3200</v>
      </c>
      <c r="AS546" s="315">
        <v>1</v>
      </c>
      <c r="AT546" s="315">
        <v>0</v>
      </c>
      <c r="AU546" s="315">
        <v>2</v>
      </c>
      <c r="AV546" s="315">
        <v>0</v>
      </c>
      <c r="AW546" s="315">
        <v>1</v>
      </c>
      <c r="AX546" s="315">
        <v>2</v>
      </c>
      <c r="AY546" s="316">
        <v>3</v>
      </c>
      <c r="AZ546" s="316">
        <v>0</v>
      </c>
      <c r="BA546" s="316">
        <v>2</v>
      </c>
      <c r="BB546" s="30" t="s">
        <v>1144</v>
      </c>
      <c r="BC546" s="30">
        <v>0</v>
      </c>
      <c r="BD546" s="327"/>
      <c r="BE546" t="s">
        <v>99</v>
      </c>
      <c r="BF546" s="48">
        <v>0</v>
      </c>
      <c r="BG546" s="48">
        <v>0</v>
      </c>
      <c r="BH546" s="511"/>
      <c r="BI546" s="48"/>
      <c r="BJ546" s="372"/>
      <c r="BK546" s="63"/>
      <c r="BL546" s="81">
        <f t="shared" ref="BL546:BL562" si="268">M546+AL546+AM546+AN546</f>
        <v>26</v>
      </c>
      <c r="BM546" s="30">
        <f t="shared" ref="BM546:BM562" si="269">BL546+AO546</f>
        <v>26</v>
      </c>
      <c r="BN546" s="230"/>
      <c r="BO546" s="193">
        <f t="shared" ref="BO546:BO548" si="270">AJ546+AI546+AG546+AH546</f>
        <v>305.26923076923077</v>
      </c>
      <c r="BP546" s="193">
        <v>277.68499387117362</v>
      </c>
      <c r="BQ546" s="193"/>
      <c r="BR546" s="30"/>
      <c r="BS546" s="33">
        <f t="shared" ref="BS546:BS548" si="271">BO546-W546-Z546-AA546</f>
        <v>282.26923076923077</v>
      </c>
      <c r="BT546" s="226" t="e">
        <f t="shared" ref="BT546:BT562" si="272">INT(YEARFRAC(F546,$BU$11))</f>
        <v>#REF!</v>
      </c>
      <c r="BV546" s="365"/>
    </row>
    <row r="547" spans="1:74" s="62" customFormat="1" ht="104.25" customHeight="1">
      <c r="A547" s="512">
        <f t="shared" ref="A547:A562" si="273">A546+1</f>
        <v>2</v>
      </c>
      <c r="B547" s="65" t="s">
        <v>523</v>
      </c>
      <c r="C547" s="60" t="s">
        <v>71</v>
      </c>
      <c r="D547" s="378" t="s">
        <v>524</v>
      </c>
      <c r="E547" s="378" t="s">
        <v>585</v>
      </c>
      <c r="F547" s="382">
        <v>44609</v>
      </c>
      <c r="G547" s="378" t="s">
        <v>667</v>
      </c>
      <c r="H547" s="65" t="s">
        <v>157</v>
      </c>
      <c r="I547" s="521"/>
      <c r="J547" s="90">
        <v>200</v>
      </c>
      <c r="K547" s="241">
        <v>0</v>
      </c>
      <c r="L547" s="403">
        <v>0</v>
      </c>
      <c r="M547" s="396">
        <v>20</v>
      </c>
      <c r="N547" s="396">
        <v>6</v>
      </c>
      <c r="O547" s="396">
        <v>24</v>
      </c>
      <c r="P547" s="396">
        <v>14</v>
      </c>
      <c r="Q547" s="264"/>
      <c r="R547" s="264"/>
      <c r="S547" s="404">
        <v>34.615384615384613</v>
      </c>
      <c r="T547" s="404">
        <v>26.923076923076923</v>
      </c>
      <c r="U547" s="265">
        <v>0</v>
      </c>
      <c r="V547" s="265">
        <v>0</v>
      </c>
      <c r="W547" s="266">
        <v>16.5</v>
      </c>
      <c r="X547" s="405">
        <v>10</v>
      </c>
      <c r="Y547" s="406">
        <v>2</v>
      </c>
      <c r="Z547" s="272">
        <v>7</v>
      </c>
      <c r="AA547" s="272">
        <v>0</v>
      </c>
      <c r="AB547" s="272"/>
      <c r="AC547" s="267">
        <v>0</v>
      </c>
      <c r="AD547" s="267">
        <v>0</v>
      </c>
      <c r="AE547" s="266">
        <v>297.03846153846155</v>
      </c>
      <c r="AF547" s="407">
        <v>0</v>
      </c>
      <c r="AG547" s="408">
        <v>5.4707692307692311</v>
      </c>
      <c r="AH547" s="409">
        <v>0</v>
      </c>
      <c r="AI547" s="462">
        <v>129.57692307692309</v>
      </c>
      <c r="AJ547" s="410">
        <v>161.99076923076922</v>
      </c>
      <c r="AK547" s="268"/>
      <c r="AL547" s="290">
        <v>4</v>
      </c>
      <c r="AM547" s="463">
        <v>0</v>
      </c>
      <c r="AN547" s="463">
        <v>2</v>
      </c>
      <c r="AO547" s="463">
        <v>0</v>
      </c>
      <c r="AP547" s="36" t="s">
        <v>523</v>
      </c>
      <c r="AQ547" s="66">
        <v>161</v>
      </c>
      <c r="AR547" s="37">
        <v>4100</v>
      </c>
      <c r="AS547" s="315">
        <v>1</v>
      </c>
      <c r="AT547" s="315">
        <v>1</v>
      </c>
      <c r="AU547" s="315">
        <v>0</v>
      </c>
      <c r="AV547" s="315">
        <v>1</v>
      </c>
      <c r="AW547" s="315">
        <v>0</v>
      </c>
      <c r="AX547" s="315">
        <v>1</v>
      </c>
      <c r="AY547" s="316">
        <v>4</v>
      </c>
      <c r="AZ547" s="316">
        <v>0</v>
      </c>
      <c r="BA547" s="316">
        <v>1</v>
      </c>
      <c r="BB547" s="30" t="s">
        <v>1145</v>
      </c>
      <c r="BC547" s="30">
        <v>0</v>
      </c>
      <c r="BD547" s="327"/>
      <c r="BE547" t="s">
        <v>99</v>
      </c>
      <c r="BF547" s="48">
        <v>0</v>
      </c>
      <c r="BG547" s="48">
        <v>0</v>
      </c>
      <c r="BH547" s="511"/>
      <c r="BI547" s="48"/>
      <c r="BJ547" s="372"/>
      <c r="BK547" s="63"/>
      <c r="BL547" s="81">
        <f t="shared" si="268"/>
        <v>26</v>
      </c>
      <c r="BM547" s="30">
        <f t="shared" si="269"/>
        <v>26</v>
      </c>
      <c r="BN547" s="230"/>
      <c r="BO547" s="193">
        <f t="shared" si="270"/>
        <v>297.03846153846155</v>
      </c>
      <c r="BP547" s="193">
        <v>288.94917607732231</v>
      </c>
      <c r="BQ547" s="193"/>
      <c r="BR547" s="30"/>
      <c r="BS547" s="33">
        <f t="shared" si="271"/>
        <v>273.53846153846155</v>
      </c>
      <c r="BT547" s="226" t="e">
        <f t="shared" si="272"/>
        <v>#REF!</v>
      </c>
      <c r="BV547" s="365"/>
    </row>
    <row r="548" spans="1:74" s="62" customFormat="1" ht="104.25" customHeight="1">
      <c r="A548" s="512">
        <f t="shared" si="273"/>
        <v>3</v>
      </c>
      <c r="B548" s="65" t="s">
        <v>658</v>
      </c>
      <c r="C548" s="60" t="s">
        <v>71</v>
      </c>
      <c r="D548" s="378" t="s">
        <v>277</v>
      </c>
      <c r="E548" s="378" t="s">
        <v>585</v>
      </c>
      <c r="F548" s="382">
        <v>44733</v>
      </c>
      <c r="G548" s="378" t="s">
        <v>667</v>
      </c>
      <c r="H548" s="65" t="s">
        <v>157</v>
      </c>
      <c r="I548" s="521"/>
      <c r="J548" s="90">
        <v>200</v>
      </c>
      <c r="K548" s="241">
        <v>0</v>
      </c>
      <c r="L548" s="403">
        <v>0</v>
      </c>
      <c r="M548" s="396">
        <v>23</v>
      </c>
      <c r="N548" s="396">
        <v>3</v>
      </c>
      <c r="O548" s="396">
        <v>36</v>
      </c>
      <c r="P548" s="396">
        <v>6</v>
      </c>
      <c r="Q548" s="264"/>
      <c r="R548" s="264"/>
      <c r="S548" s="404">
        <v>51.92307692307692</v>
      </c>
      <c r="T548" s="404">
        <v>11.538461538461538</v>
      </c>
      <c r="U548" s="265">
        <v>0</v>
      </c>
      <c r="V548" s="265">
        <v>0</v>
      </c>
      <c r="W548" s="266">
        <v>13.5</v>
      </c>
      <c r="X548" s="405">
        <v>10</v>
      </c>
      <c r="Y548" s="406">
        <v>2</v>
      </c>
      <c r="Z548" s="272">
        <v>7</v>
      </c>
      <c r="AA548" s="272">
        <v>0</v>
      </c>
      <c r="AB548" s="272"/>
      <c r="AC548" s="267">
        <v>0</v>
      </c>
      <c r="AD548" s="267">
        <v>0</v>
      </c>
      <c r="AE548" s="266">
        <v>295.96153846153845</v>
      </c>
      <c r="AF548" s="407">
        <v>0</v>
      </c>
      <c r="AG548" s="408">
        <v>5.5092307692307694</v>
      </c>
      <c r="AH548" s="409">
        <v>0</v>
      </c>
      <c r="AI548" s="462">
        <v>141.15384615384613</v>
      </c>
      <c r="AJ548" s="410">
        <v>149.29846153846154</v>
      </c>
      <c r="AK548" s="268"/>
      <c r="AL548" s="290">
        <v>1</v>
      </c>
      <c r="AM548" s="463">
        <v>0</v>
      </c>
      <c r="AN548" s="463">
        <v>2</v>
      </c>
      <c r="AO548" s="463">
        <v>0</v>
      </c>
      <c r="AP548" s="36" t="s">
        <v>658</v>
      </c>
      <c r="AQ548" s="66">
        <v>149</v>
      </c>
      <c r="AR548" s="37">
        <v>1200</v>
      </c>
      <c r="AS548" s="315">
        <v>1</v>
      </c>
      <c r="AT548" s="315">
        <v>0</v>
      </c>
      <c r="AU548" s="315">
        <v>2</v>
      </c>
      <c r="AV548" s="315">
        <v>0</v>
      </c>
      <c r="AW548" s="315">
        <v>1</v>
      </c>
      <c r="AX548" s="315">
        <v>4</v>
      </c>
      <c r="AY548" s="316">
        <v>1</v>
      </c>
      <c r="AZ548" s="316">
        <v>0</v>
      </c>
      <c r="BA548" s="316">
        <v>2</v>
      </c>
      <c r="BB548" s="30" t="s">
        <v>1146</v>
      </c>
      <c r="BC548" s="30">
        <v>0</v>
      </c>
      <c r="BD548" s="327"/>
      <c r="BE548" t="s">
        <v>99</v>
      </c>
      <c r="BF548" s="48">
        <v>0</v>
      </c>
      <c r="BG548" s="48">
        <v>0</v>
      </c>
      <c r="BH548" s="511"/>
      <c r="BI548" s="48"/>
      <c r="BJ548" s="372"/>
      <c r="BK548"/>
      <c r="BL548" s="81">
        <f t="shared" si="268"/>
        <v>26</v>
      </c>
      <c r="BM548" s="30">
        <f t="shared" si="269"/>
        <v>26</v>
      </c>
      <c r="BN548" s="230"/>
      <c r="BO548" s="193">
        <f t="shared" si="270"/>
        <v>295.96153846153845</v>
      </c>
      <c r="BP548" s="193">
        <v>277.82880554482813</v>
      </c>
      <c r="BQ548" s="193"/>
      <c r="BR548" s="30"/>
      <c r="BS548" s="33">
        <f t="shared" si="271"/>
        <v>275.46153846153845</v>
      </c>
      <c r="BT548" s="226" t="e">
        <f t="shared" si="272"/>
        <v>#REF!</v>
      </c>
      <c r="BV548" s="365"/>
    </row>
    <row r="549" spans="1:74" s="231" customFormat="1" ht="104.25" customHeight="1">
      <c r="A549" s="512">
        <f t="shared" si="273"/>
        <v>4</v>
      </c>
      <c r="B549" s="65" t="s">
        <v>655</v>
      </c>
      <c r="C549" s="60" t="s">
        <v>73</v>
      </c>
      <c r="D549" s="378" t="s">
        <v>656</v>
      </c>
      <c r="E549" s="378" t="s">
        <v>585</v>
      </c>
      <c r="F549" s="382">
        <v>44734</v>
      </c>
      <c r="G549" s="378" t="s">
        <v>667</v>
      </c>
      <c r="H549" s="65" t="s">
        <v>157</v>
      </c>
      <c r="I549" s="521"/>
      <c r="J549" s="90">
        <v>200</v>
      </c>
      <c r="K549" s="241">
        <v>0</v>
      </c>
      <c r="L549" s="403">
        <v>0</v>
      </c>
      <c r="M549" s="396">
        <v>24</v>
      </c>
      <c r="N549" s="396">
        <v>2</v>
      </c>
      <c r="O549" s="396">
        <v>36</v>
      </c>
      <c r="P549" s="396">
        <v>0</v>
      </c>
      <c r="Q549" s="264"/>
      <c r="R549" s="264"/>
      <c r="S549" s="404">
        <v>51.92307692307692</v>
      </c>
      <c r="T549" s="404">
        <v>0</v>
      </c>
      <c r="U549" s="265">
        <v>0</v>
      </c>
      <c r="V549" s="265">
        <v>0</v>
      </c>
      <c r="W549" s="266">
        <v>9</v>
      </c>
      <c r="X549" s="405">
        <v>10</v>
      </c>
      <c r="Y549" s="406">
        <v>2</v>
      </c>
      <c r="Z549" s="272">
        <v>7</v>
      </c>
      <c r="AA549" s="272">
        <v>0</v>
      </c>
      <c r="AB549" s="272"/>
      <c r="AC549" s="267">
        <v>0</v>
      </c>
      <c r="AD549" s="267">
        <v>0</v>
      </c>
      <c r="AE549" s="266">
        <v>279.92307692307691</v>
      </c>
      <c r="AF549" s="407">
        <v>0</v>
      </c>
      <c r="AG549" s="408">
        <v>5.2784615384615385</v>
      </c>
      <c r="AH549" s="409">
        <v>0</v>
      </c>
      <c r="AI549" s="462">
        <v>130.46153846153845</v>
      </c>
      <c r="AJ549" s="410">
        <v>144.18307692307692</v>
      </c>
      <c r="AK549" s="268"/>
      <c r="AL549" s="290">
        <v>0</v>
      </c>
      <c r="AM549" s="463">
        <v>0</v>
      </c>
      <c r="AN549" s="463">
        <v>2</v>
      </c>
      <c r="AO549" s="463">
        <v>0</v>
      </c>
      <c r="AP549" s="36" t="s">
        <v>655</v>
      </c>
      <c r="AQ549" s="66">
        <v>144</v>
      </c>
      <c r="AR549" s="37">
        <v>800</v>
      </c>
      <c r="AS549" s="315">
        <v>1</v>
      </c>
      <c r="AT549" s="315">
        <v>0</v>
      </c>
      <c r="AU549" s="315">
        <v>2</v>
      </c>
      <c r="AV549" s="315">
        <v>0</v>
      </c>
      <c r="AW549" s="315">
        <v>0</v>
      </c>
      <c r="AX549" s="315">
        <v>4</v>
      </c>
      <c r="AY549" s="316">
        <v>0</v>
      </c>
      <c r="AZ549" s="316">
        <v>1</v>
      </c>
      <c r="BA549" s="316">
        <v>3</v>
      </c>
      <c r="BB549" s="30" t="s">
        <v>1147</v>
      </c>
      <c r="BC549" s="30">
        <v>0</v>
      </c>
      <c r="BD549" s="327"/>
      <c r="BE549" t="s">
        <v>99</v>
      </c>
      <c r="BF549" s="48">
        <v>0</v>
      </c>
      <c r="BG549" s="48">
        <v>0</v>
      </c>
      <c r="BH549" s="511"/>
      <c r="BI549" s="48"/>
      <c r="BJ549" s="372"/>
      <c r="BK549" s="63"/>
      <c r="BL549" s="81">
        <f t="shared" si="268"/>
        <v>26</v>
      </c>
      <c r="BM549" s="30">
        <f t="shared" si="269"/>
        <v>26</v>
      </c>
      <c r="BN549" s="230"/>
      <c r="BO549" s="193">
        <f t="shared" ref="BO549:BO562" si="274">AJ549+AI549+AG549+AH549</f>
        <v>279.92307692307691</v>
      </c>
      <c r="BP549" s="193">
        <v>259.07489775681751</v>
      </c>
      <c r="BQ549" s="193"/>
      <c r="BR549" s="30"/>
      <c r="BS549" s="33">
        <f t="shared" ref="BS549:BS562" si="275">BO549-W549-Z549-AA549</f>
        <v>263.92307692307691</v>
      </c>
      <c r="BT549" s="226" t="e">
        <f t="shared" si="272"/>
        <v>#REF!</v>
      </c>
      <c r="BV549" s="365"/>
    </row>
    <row r="550" spans="1:74" s="231" customFormat="1" ht="104.25" customHeight="1">
      <c r="A550" s="512">
        <f t="shared" si="273"/>
        <v>5</v>
      </c>
      <c r="B550" s="491" t="s">
        <v>800</v>
      </c>
      <c r="C550" s="494" t="s">
        <v>73</v>
      </c>
      <c r="D550" s="492" t="s">
        <v>366</v>
      </c>
      <c r="E550" s="492" t="s">
        <v>585</v>
      </c>
      <c r="F550" s="493">
        <v>45034</v>
      </c>
      <c r="G550" s="492" t="s">
        <v>667</v>
      </c>
      <c r="H550" s="491" t="s">
        <v>157</v>
      </c>
      <c r="I550" s="521"/>
      <c r="J550" s="90">
        <v>200</v>
      </c>
      <c r="K550" s="241">
        <v>0</v>
      </c>
      <c r="L550" s="403">
        <v>0</v>
      </c>
      <c r="M550" s="396">
        <v>23</v>
      </c>
      <c r="N550" s="396">
        <v>3</v>
      </c>
      <c r="O550" s="396">
        <v>36</v>
      </c>
      <c r="P550" s="396">
        <v>12</v>
      </c>
      <c r="Q550" s="264"/>
      <c r="R550" s="264"/>
      <c r="S550" s="404">
        <v>51.92307692307692</v>
      </c>
      <c r="T550" s="404">
        <v>23.076923076923077</v>
      </c>
      <c r="U550" s="265">
        <v>0</v>
      </c>
      <c r="V550" s="265">
        <v>0</v>
      </c>
      <c r="W550" s="266">
        <v>18</v>
      </c>
      <c r="X550" s="405">
        <v>10</v>
      </c>
      <c r="Y550" s="406">
        <v>0</v>
      </c>
      <c r="Z550" s="272">
        <v>7</v>
      </c>
      <c r="AA550" s="272">
        <v>0</v>
      </c>
      <c r="AB550" s="272"/>
      <c r="AC550" s="267">
        <v>0</v>
      </c>
      <c r="AD550" s="267">
        <v>0</v>
      </c>
      <c r="AE550" s="266">
        <v>310</v>
      </c>
      <c r="AF550" s="407">
        <v>0</v>
      </c>
      <c r="AG550" s="408">
        <v>5.7</v>
      </c>
      <c r="AH550" s="409">
        <v>0</v>
      </c>
      <c r="AI550" s="462">
        <v>157.19230769230768</v>
      </c>
      <c r="AJ550" s="410">
        <v>147.10769230769233</v>
      </c>
      <c r="AK550" s="268"/>
      <c r="AL550" s="290">
        <v>1</v>
      </c>
      <c r="AM550" s="463">
        <v>0</v>
      </c>
      <c r="AN550" s="463">
        <v>2</v>
      </c>
      <c r="AO550" s="463">
        <v>0</v>
      </c>
      <c r="AP550" s="36" t="s">
        <v>800</v>
      </c>
      <c r="AQ550" s="66">
        <v>147</v>
      </c>
      <c r="AR550" s="37">
        <v>400</v>
      </c>
      <c r="AS550" s="315">
        <v>1</v>
      </c>
      <c r="AT550" s="315">
        <v>0</v>
      </c>
      <c r="AU550" s="315">
        <v>2</v>
      </c>
      <c r="AV550" s="315">
        <v>0</v>
      </c>
      <c r="AW550" s="315">
        <v>1</v>
      </c>
      <c r="AX550" s="315">
        <v>2</v>
      </c>
      <c r="AY550" s="316">
        <v>0</v>
      </c>
      <c r="AZ550" s="316">
        <v>0</v>
      </c>
      <c r="BA550" s="316">
        <v>4</v>
      </c>
      <c r="BB550" s="30" t="s">
        <v>1148</v>
      </c>
      <c r="BC550" s="30">
        <v>0</v>
      </c>
      <c r="BD550" s="327"/>
      <c r="BE550" t="s">
        <v>99</v>
      </c>
      <c r="BF550" s="48">
        <v>0</v>
      </c>
      <c r="BG550" s="48">
        <v>0</v>
      </c>
      <c r="BH550" s="511"/>
      <c r="BI550" s="48"/>
      <c r="BJ550" s="372"/>
      <c r="BK550" s="63"/>
      <c r="BL550" s="81">
        <f t="shared" si="268"/>
        <v>26</v>
      </c>
      <c r="BM550" s="30">
        <f t="shared" si="269"/>
        <v>26</v>
      </c>
      <c r="BN550" s="230"/>
      <c r="BO550" s="193">
        <f t="shared" si="274"/>
        <v>310</v>
      </c>
      <c r="BP550" s="193">
        <v>284.74141737891739</v>
      </c>
      <c r="BQ550" s="193"/>
      <c r="BR550" s="30"/>
      <c r="BS550" s="33">
        <f t="shared" si="275"/>
        <v>285</v>
      </c>
      <c r="BT550" s="226" t="e">
        <f t="shared" si="272"/>
        <v>#REF!</v>
      </c>
      <c r="BV550" s="365"/>
    </row>
    <row r="551" spans="1:74" s="231" customFormat="1" ht="104.25" customHeight="1">
      <c r="A551" s="512">
        <f t="shared" si="273"/>
        <v>6</v>
      </c>
      <c r="B551" s="491" t="s">
        <v>801</v>
      </c>
      <c r="C551" s="494" t="s">
        <v>73</v>
      </c>
      <c r="D551" s="492" t="s">
        <v>803</v>
      </c>
      <c r="E551" s="492" t="s">
        <v>585</v>
      </c>
      <c r="F551" s="493">
        <v>45036</v>
      </c>
      <c r="G551" s="492" t="s">
        <v>667</v>
      </c>
      <c r="H551" s="491" t="s">
        <v>157</v>
      </c>
      <c r="I551" s="521"/>
      <c r="J551" s="90">
        <v>200</v>
      </c>
      <c r="K551" s="241">
        <v>0</v>
      </c>
      <c r="L551" s="403">
        <v>0</v>
      </c>
      <c r="M551" s="396">
        <v>23</v>
      </c>
      <c r="N551" s="396">
        <v>3</v>
      </c>
      <c r="O551" s="396">
        <v>38</v>
      </c>
      <c r="P551" s="396">
        <v>16</v>
      </c>
      <c r="Q551" s="264"/>
      <c r="R551" s="264"/>
      <c r="S551" s="404">
        <v>54.807692307692307</v>
      </c>
      <c r="T551" s="404">
        <v>30.76923076923077</v>
      </c>
      <c r="U551" s="265">
        <v>0</v>
      </c>
      <c r="V551" s="265">
        <v>0</v>
      </c>
      <c r="W551" s="266">
        <v>21.5</v>
      </c>
      <c r="X551" s="405">
        <v>10</v>
      </c>
      <c r="Y551" s="406">
        <v>0</v>
      </c>
      <c r="Z551" s="272">
        <v>7</v>
      </c>
      <c r="AA551" s="272">
        <v>0</v>
      </c>
      <c r="AB551" s="272"/>
      <c r="AC551" s="267">
        <v>0</v>
      </c>
      <c r="AD551" s="267">
        <v>0</v>
      </c>
      <c r="AE551" s="266">
        <v>324.07692307692309</v>
      </c>
      <c r="AF551" s="407">
        <v>0</v>
      </c>
      <c r="AG551" s="408">
        <v>5.8181818181818183</v>
      </c>
      <c r="AH551" s="409">
        <v>0</v>
      </c>
      <c r="AI551" s="462">
        <v>157.19230769230768</v>
      </c>
      <c r="AJ551" s="410">
        <v>161.0664335664336</v>
      </c>
      <c r="AK551" s="268"/>
      <c r="AL551" s="290">
        <v>1</v>
      </c>
      <c r="AM551" s="463">
        <v>0</v>
      </c>
      <c r="AN551" s="463">
        <v>2</v>
      </c>
      <c r="AO551" s="463">
        <v>0</v>
      </c>
      <c r="AP551" s="36" t="s">
        <v>801</v>
      </c>
      <c r="AQ551" s="66">
        <v>161</v>
      </c>
      <c r="AR551" s="37">
        <v>300</v>
      </c>
      <c r="AS551" s="315">
        <v>1</v>
      </c>
      <c r="AT551" s="315">
        <v>1</v>
      </c>
      <c r="AU551" s="315">
        <v>0</v>
      </c>
      <c r="AV551" s="315">
        <v>1</v>
      </c>
      <c r="AW551" s="315">
        <v>0</v>
      </c>
      <c r="AX551" s="315">
        <v>1</v>
      </c>
      <c r="AY551" s="316">
        <v>0</v>
      </c>
      <c r="AZ551" s="316">
        <v>0</v>
      </c>
      <c r="BA551" s="316">
        <v>3</v>
      </c>
      <c r="BB551" s="30" t="s">
        <v>1149</v>
      </c>
      <c r="BC551" s="30">
        <v>0</v>
      </c>
      <c r="BD551" s="327"/>
      <c r="BE551" t="s">
        <v>99</v>
      </c>
      <c r="BF551" s="48">
        <v>0</v>
      </c>
      <c r="BG551" s="48">
        <v>0</v>
      </c>
      <c r="BH551" s="511"/>
      <c r="BI551" s="48"/>
      <c r="BJ551" s="372"/>
      <c r="BK551" s="63"/>
      <c r="BL551" s="81">
        <f t="shared" si="268"/>
        <v>26</v>
      </c>
      <c r="BM551" s="30">
        <f t="shared" si="269"/>
        <v>26</v>
      </c>
      <c r="BN551" s="230"/>
      <c r="BO551" s="193">
        <f t="shared" si="274"/>
        <v>324.07692307692309</v>
      </c>
      <c r="BP551" s="193">
        <v>292.31384476871341</v>
      </c>
      <c r="BQ551" s="193"/>
      <c r="BR551" s="30"/>
      <c r="BS551" s="33">
        <f t="shared" si="275"/>
        <v>295.57692307692309</v>
      </c>
      <c r="BT551" s="226" t="e">
        <f t="shared" si="272"/>
        <v>#REF!</v>
      </c>
      <c r="BV551" s="365"/>
    </row>
    <row r="552" spans="1:74" s="231" customFormat="1" ht="104.25" customHeight="1">
      <c r="A552" s="512">
        <f t="shared" si="273"/>
        <v>7</v>
      </c>
      <c r="B552" s="491" t="s">
        <v>802</v>
      </c>
      <c r="C552" s="494" t="s">
        <v>73</v>
      </c>
      <c r="D552" s="492" t="s">
        <v>804</v>
      </c>
      <c r="E552" s="492" t="s">
        <v>585</v>
      </c>
      <c r="F552" s="493">
        <v>45037</v>
      </c>
      <c r="G552" s="492" t="s">
        <v>667</v>
      </c>
      <c r="H552" s="491" t="s">
        <v>157</v>
      </c>
      <c r="I552" s="521"/>
      <c r="J552" s="90">
        <v>200</v>
      </c>
      <c r="K552" s="241">
        <v>0</v>
      </c>
      <c r="L552" s="403">
        <v>0</v>
      </c>
      <c r="M552" s="396">
        <v>12</v>
      </c>
      <c r="N552" s="525">
        <v>14</v>
      </c>
      <c r="O552" s="396">
        <v>14</v>
      </c>
      <c r="P552" s="396">
        <v>0</v>
      </c>
      <c r="Q552" s="264"/>
      <c r="R552" s="264"/>
      <c r="S552" s="404">
        <v>20.192307692307693</v>
      </c>
      <c r="T552" s="404">
        <v>0</v>
      </c>
      <c r="U552" s="265">
        <v>0</v>
      </c>
      <c r="V552" s="265">
        <v>0</v>
      </c>
      <c r="W552" s="266">
        <v>3.5</v>
      </c>
      <c r="X552" s="405">
        <v>0</v>
      </c>
      <c r="Y552" s="406">
        <v>0</v>
      </c>
      <c r="Z552" s="272">
        <v>7</v>
      </c>
      <c r="AA552" s="272">
        <v>0</v>
      </c>
      <c r="AB552" s="272"/>
      <c r="AC552" s="267">
        <v>0</v>
      </c>
      <c r="AD552" s="267">
        <v>0</v>
      </c>
      <c r="AE552" s="266">
        <v>230.69230769230768</v>
      </c>
      <c r="AF552" s="407">
        <v>92.307692307692307</v>
      </c>
      <c r="AG552" s="408">
        <v>2.557692307692307</v>
      </c>
      <c r="AH552" s="409">
        <v>0</v>
      </c>
      <c r="AI552" s="462">
        <v>115.99999999999999</v>
      </c>
      <c r="AJ552" s="410">
        <v>19.826923076923066</v>
      </c>
      <c r="AK552" s="268"/>
      <c r="AL552" s="290">
        <v>0</v>
      </c>
      <c r="AM552" s="463">
        <v>0</v>
      </c>
      <c r="AN552" s="463">
        <v>2</v>
      </c>
      <c r="AO552" s="463">
        <v>12</v>
      </c>
      <c r="AP552" s="36" t="s">
        <v>802</v>
      </c>
      <c r="AQ552" s="66">
        <v>19</v>
      </c>
      <c r="AR552" s="37">
        <v>3400</v>
      </c>
      <c r="AS552" s="315">
        <v>0</v>
      </c>
      <c r="AT552" s="315">
        <v>0</v>
      </c>
      <c r="AU552" s="315">
        <v>0</v>
      </c>
      <c r="AV552" s="315">
        <v>1</v>
      </c>
      <c r="AW552" s="315">
        <v>1</v>
      </c>
      <c r="AX552" s="315">
        <v>4</v>
      </c>
      <c r="AY552" s="316">
        <v>3</v>
      </c>
      <c r="AZ552" s="316">
        <v>0</v>
      </c>
      <c r="BA552" s="316">
        <v>4</v>
      </c>
      <c r="BB552" s="30" t="s">
        <v>1150</v>
      </c>
      <c r="BC552" s="30">
        <v>0</v>
      </c>
      <c r="BD552" s="327"/>
      <c r="BE552" t="s">
        <v>99</v>
      </c>
      <c r="BF552" s="48">
        <v>0</v>
      </c>
      <c r="BG552" s="48">
        <v>0</v>
      </c>
      <c r="BH552" s="511"/>
      <c r="BI552" s="48"/>
      <c r="BJ552" s="372"/>
      <c r="BK552" s="63"/>
      <c r="BL552" s="81">
        <f t="shared" ref="BL552:BL561" si="276">M552+AL552+AM552+AN552</f>
        <v>14</v>
      </c>
      <c r="BM552" s="30">
        <f t="shared" ref="BM552:BM561" si="277">BL552+AO552</f>
        <v>26</v>
      </c>
      <c r="BN552" s="230"/>
      <c r="BO552" s="193">
        <f t="shared" ref="BO552:BO561" si="278">AJ552+AI552+AG552+AH552</f>
        <v>138.38461538461536</v>
      </c>
      <c r="BP552" s="193">
        <v>252.637796023813</v>
      </c>
      <c r="BQ552" s="193"/>
      <c r="BR552" s="30"/>
      <c r="BS552" s="33">
        <f t="shared" ref="BS552:BS561" si="279">BO552-W552-Z552-AA552</f>
        <v>127.88461538461536</v>
      </c>
      <c r="BT552" s="226" t="e">
        <f t="shared" ref="BT552:BT561" si="280">INT(YEARFRAC(F552,$BU$11))</f>
        <v>#REF!</v>
      </c>
      <c r="BV552" s="365"/>
    </row>
    <row r="553" spans="1:74" s="231" customFormat="1" ht="104.25" customHeight="1">
      <c r="A553" s="512">
        <f t="shared" si="273"/>
        <v>8</v>
      </c>
      <c r="B553" s="491" t="s">
        <v>833</v>
      </c>
      <c r="C553" s="494" t="s">
        <v>73</v>
      </c>
      <c r="D553" s="492" t="s">
        <v>682</v>
      </c>
      <c r="E553" s="492" t="s">
        <v>585</v>
      </c>
      <c r="F553" s="493">
        <v>45072</v>
      </c>
      <c r="G553" s="492" t="s">
        <v>667</v>
      </c>
      <c r="H553" s="491" t="s">
        <v>157</v>
      </c>
      <c r="I553" s="521"/>
      <c r="J553" s="90">
        <v>200</v>
      </c>
      <c r="K553" s="241">
        <v>0</v>
      </c>
      <c r="L553" s="403">
        <v>0</v>
      </c>
      <c r="M553" s="396">
        <v>23</v>
      </c>
      <c r="N553" s="396">
        <v>3</v>
      </c>
      <c r="O553" s="396">
        <v>36</v>
      </c>
      <c r="P553" s="396">
        <v>10</v>
      </c>
      <c r="Q553" s="264"/>
      <c r="R553" s="264"/>
      <c r="S553" s="404">
        <v>51.92307692307692</v>
      </c>
      <c r="T553" s="404">
        <v>19.23076923076923</v>
      </c>
      <c r="U553" s="265">
        <v>0</v>
      </c>
      <c r="V553" s="265">
        <v>0</v>
      </c>
      <c r="W553" s="266">
        <v>16.5</v>
      </c>
      <c r="X553" s="405">
        <v>10</v>
      </c>
      <c r="Y553" s="406">
        <v>0</v>
      </c>
      <c r="Z553" s="272">
        <v>7</v>
      </c>
      <c r="AA553" s="272">
        <v>29.32500000000001</v>
      </c>
      <c r="AB553" s="272"/>
      <c r="AC553" s="267">
        <v>0</v>
      </c>
      <c r="AD553" s="267">
        <v>0</v>
      </c>
      <c r="AE553" s="266">
        <v>333.97884615384612</v>
      </c>
      <c r="AF553" s="407">
        <v>0</v>
      </c>
      <c r="AG553" s="408">
        <v>5.6230769230769226</v>
      </c>
      <c r="AH553" s="409">
        <v>0</v>
      </c>
      <c r="AI553" s="462">
        <v>151.84615384615384</v>
      </c>
      <c r="AJ553" s="410">
        <v>176.50961538461536</v>
      </c>
      <c r="AK553" s="268"/>
      <c r="AL553" s="290">
        <v>1</v>
      </c>
      <c r="AM553" s="463">
        <v>0</v>
      </c>
      <c r="AN553" s="463">
        <v>2</v>
      </c>
      <c r="AO553" s="463">
        <v>0</v>
      </c>
      <c r="AP553" s="36" t="s">
        <v>833</v>
      </c>
      <c r="AQ553" s="66">
        <v>176</v>
      </c>
      <c r="AR553" s="37">
        <v>2100</v>
      </c>
      <c r="AS553" s="315">
        <v>1</v>
      </c>
      <c r="AT553" s="315">
        <v>1</v>
      </c>
      <c r="AU553" s="315">
        <v>1</v>
      </c>
      <c r="AV553" s="315">
        <v>0</v>
      </c>
      <c r="AW553" s="315">
        <v>1</v>
      </c>
      <c r="AX553" s="315">
        <v>1</v>
      </c>
      <c r="AY553" s="316">
        <v>2</v>
      </c>
      <c r="AZ553" s="316">
        <v>0</v>
      </c>
      <c r="BA553" s="316">
        <v>1</v>
      </c>
      <c r="BB553" s="30" t="s">
        <v>1151</v>
      </c>
      <c r="BC553" s="30">
        <v>29.32500000000001</v>
      </c>
      <c r="BD553" s="327"/>
      <c r="BE553" t="s">
        <v>99</v>
      </c>
      <c r="BF553" s="48">
        <v>0</v>
      </c>
      <c r="BG553" s="48">
        <v>0</v>
      </c>
      <c r="BH553" s="511"/>
      <c r="BI553" s="48"/>
      <c r="BJ553" s="372"/>
      <c r="BK553" s="63"/>
      <c r="BL553" s="81">
        <f t="shared" si="276"/>
        <v>26</v>
      </c>
      <c r="BM553" s="30">
        <f t="shared" si="277"/>
        <v>26</v>
      </c>
      <c r="BN553" s="230"/>
      <c r="BO553" s="193">
        <f t="shared" si="278"/>
        <v>333.97884615384612</v>
      </c>
      <c r="BP553" s="193">
        <v>255.0868945868946</v>
      </c>
      <c r="BQ553" s="193"/>
      <c r="BR553" s="30"/>
      <c r="BS553" s="33">
        <f t="shared" si="279"/>
        <v>281.15384615384613</v>
      </c>
      <c r="BT553" s="226" t="e">
        <f t="shared" si="280"/>
        <v>#REF!</v>
      </c>
      <c r="BV553" s="365"/>
    </row>
    <row r="554" spans="1:74" s="231" customFormat="1" ht="104.25" customHeight="1">
      <c r="A554" s="512">
        <f t="shared" si="273"/>
        <v>9</v>
      </c>
      <c r="B554" s="534" t="s">
        <v>908</v>
      </c>
      <c r="C554" s="530" t="s">
        <v>73</v>
      </c>
      <c r="D554" s="535" t="s">
        <v>936</v>
      </c>
      <c r="E554" s="535" t="s">
        <v>585</v>
      </c>
      <c r="F554" s="536">
        <v>45240</v>
      </c>
      <c r="G554" s="535" t="s">
        <v>667</v>
      </c>
      <c r="H554" s="534" t="s">
        <v>157</v>
      </c>
      <c r="I554" s="521"/>
      <c r="J554" s="90">
        <v>200</v>
      </c>
      <c r="K554" s="241">
        <v>0</v>
      </c>
      <c r="L554" s="403">
        <v>0</v>
      </c>
      <c r="M554" s="396">
        <v>16</v>
      </c>
      <c r="N554" s="396">
        <v>10</v>
      </c>
      <c r="O554" s="396">
        <v>26</v>
      </c>
      <c r="P554" s="396">
        <v>8</v>
      </c>
      <c r="Q554" s="264"/>
      <c r="R554" s="264"/>
      <c r="S554" s="404">
        <v>37.5</v>
      </c>
      <c r="T554" s="404">
        <v>15.384615384615385</v>
      </c>
      <c r="U554" s="265">
        <v>0</v>
      </c>
      <c r="V554" s="265">
        <v>0</v>
      </c>
      <c r="W554" s="266">
        <v>12.5</v>
      </c>
      <c r="X554" s="405">
        <v>6.9230769230769234</v>
      </c>
      <c r="Y554" s="406">
        <v>0</v>
      </c>
      <c r="Z554" s="272">
        <v>7</v>
      </c>
      <c r="AA554" s="272">
        <v>0</v>
      </c>
      <c r="AB554" s="272"/>
      <c r="AC554" s="267">
        <v>0</v>
      </c>
      <c r="AD554" s="267">
        <v>0</v>
      </c>
      <c r="AE554" s="266">
        <v>279.30769230769226</v>
      </c>
      <c r="AF554" s="407">
        <v>61.53846153846154</v>
      </c>
      <c r="AG554" s="408">
        <v>3.9653846153846146</v>
      </c>
      <c r="AH554" s="409">
        <v>0</v>
      </c>
      <c r="AI554" s="462">
        <v>68.038461538461547</v>
      </c>
      <c r="AJ554" s="410">
        <v>145.76538461538456</v>
      </c>
      <c r="AK554" s="268"/>
      <c r="AL554" s="290">
        <v>0</v>
      </c>
      <c r="AM554" s="463">
        <v>0</v>
      </c>
      <c r="AN554" s="463">
        <v>2</v>
      </c>
      <c r="AO554" s="463">
        <v>0</v>
      </c>
      <c r="AP554" s="36" t="s">
        <v>908</v>
      </c>
      <c r="AQ554" s="66">
        <v>145</v>
      </c>
      <c r="AR554" s="37">
        <v>3100</v>
      </c>
      <c r="AS554" s="315">
        <v>1</v>
      </c>
      <c r="AT554" s="315">
        <v>0</v>
      </c>
      <c r="AU554" s="315">
        <v>2</v>
      </c>
      <c r="AV554" s="315">
        <v>0</v>
      </c>
      <c r="AW554" s="315">
        <v>1</v>
      </c>
      <c r="AX554" s="315">
        <v>0</v>
      </c>
      <c r="AY554" s="316">
        <v>3</v>
      </c>
      <c r="AZ554" s="316">
        <v>0</v>
      </c>
      <c r="BA554" s="316">
        <v>1</v>
      </c>
      <c r="BB554" s="30" t="s">
        <v>1152</v>
      </c>
      <c r="BC554" s="30">
        <v>0</v>
      </c>
      <c r="BD554" s="327"/>
      <c r="BE554" t="s">
        <v>99</v>
      </c>
      <c r="BF554" s="48">
        <v>0</v>
      </c>
      <c r="BG554" s="48">
        <v>0</v>
      </c>
      <c r="BH554" s="511"/>
      <c r="BI554" s="48"/>
      <c r="BJ554" s="372"/>
      <c r="BK554" s="63"/>
      <c r="BL554" s="81">
        <f t="shared" si="276"/>
        <v>18</v>
      </c>
      <c r="BM554" s="30">
        <f t="shared" si="277"/>
        <v>18</v>
      </c>
      <c r="BN554" s="230"/>
      <c r="BO554" s="193">
        <f t="shared" si="278"/>
        <v>217.76923076923072</v>
      </c>
      <c r="BP554" s="193">
        <v>217.76923076923072</v>
      </c>
      <c r="BQ554" s="193"/>
      <c r="BR554" s="30"/>
      <c r="BS554" s="33">
        <f t="shared" si="279"/>
        <v>198.26923076923072</v>
      </c>
      <c r="BT554" s="226" t="e">
        <f t="shared" si="280"/>
        <v>#REF!</v>
      </c>
      <c r="BV554" s="365"/>
    </row>
    <row r="555" spans="1:74" s="231" customFormat="1" ht="104.25" customHeight="1">
      <c r="A555" s="512">
        <f t="shared" si="273"/>
        <v>10</v>
      </c>
      <c r="B555" s="534" t="s">
        <v>909</v>
      </c>
      <c r="C555" s="530" t="s">
        <v>73</v>
      </c>
      <c r="D555" s="535" t="s">
        <v>937</v>
      </c>
      <c r="E555" s="535" t="s">
        <v>585</v>
      </c>
      <c r="F555" s="536">
        <v>45240</v>
      </c>
      <c r="G555" s="535" t="s">
        <v>667</v>
      </c>
      <c r="H555" s="534" t="s">
        <v>157</v>
      </c>
      <c r="I555" s="521"/>
      <c r="J555" s="90">
        <v>200</v>
      </c>
      <c r="K555" s="241">
        <v>0</v>
      </c>
      <c r="L555" s="403">
        <v>0</v>
      </c>
      <c r="M555" s="396">
        <v>15</v>
      </c>
      <c r="N555" s="396">
        <v>11</v>
      </c>
      <c r="O555" s="396">
        <v>20</v>
      </c>
      <c r="P555" s="396">
        <v>0</v>
      </c>
      <c r="Q555" s="264"/>
      <c r="R555" s="264"/>
      <c r="S555" s="404">
        <v>28.846153846153847</v>
      </c>
      <c r="T555" s="404">
        <v>0</v>
      </c>
      <c r="U555" s="265">
        <v>0</v>
      </c>
      <c r="V555" s="265">
        <v>0</v>
      </c>
      <c r="W555" s="266">
        <v>5</v>
      </c>
      <c r="X555" s="405">
        <v>4.9230769230769234</v>
      </c>
      <c r="Y555" s="406">
        <v>0</v>
      </c>
      <c r="Z555" s="272">
        <v>7</v>
      </c>
      <c r="AA555" s="272">
        <v>0</v>
      </c>
      <c r="AB555" s="272"/>
      <c r="AC555" s="267">
        <v>0</v>
      </c>
      <c r="AD555" s="267">
        <v>0</v>
      </c>
      <c r="AE555" s="266">
        <v>245.76923076923077</v>
      </c>
      <c r="AF555" s="407">
        <v>69.230769230769226</v>
      </c>
      <c r="AG555" s="408">
        <v>3.2907692307692309</v>
      </c>
      <c r="AH555" s="409">
        <v>0</v>
      </c>
      <c r="AI555" s="462">
        <v>45.230769230769226</v>
      </c>
      <c r="AJ555" s="410">
        <v>128.01692307692309</v>
      </c>
      <c r="AK555" s="268"/>
      <c r="AL555" s="290">
        <v>0</v>
      </c>
      <c r="AM555" s="463">
        <v>0</v>
      </c>
      <c r="AN555" s="463">
        <v>2</v>
      </c>
      <c r="AO555" s="463">
        <v>1</v>
      </c>
      <c r="AP555" s="36" t="s">
        <v>909</v>
      </c>
      <c r="AQ555" s="66">
        <v>128</v>
      </c>
      <c r="AR555" s="37">
        <v>100</v>
      </c>
      <c r="AS555" s="315">
        <v>1</v>
      </c>
      <c r="AT555" s="315">
        <v>0</v>
      </c>
      <c r="AU555" s="315">
        <v>1</v>
      </c>
      <c r="AV555" s="315">
        <v>0</v>
      </c>
      <c r="AW555" s="315">
        <v>1</v>
      </c>
      <c r="AX555" s="315">
        <v>3</v>
      </c>
      <c r="AY555" s="316">
        <v>0</v>
      </c>
      <c r="AZ555" s="316">
        <v>0</v>
      </c>
      <c r="BA555" s="316">
        <v>1</v>
      </c>
      <c r="BB555" s="30" t="s">
        <v>1153</v>
      </c>
      <c r="BC555" s="30">
        <v>0</v>
      </c>
      <c r="BD555" s="327"/>
      <c r="BE555" t="s">
        <v>99</v>
      </c>
      <c r="BF555" s="48">
        <v>0</v>
      </c>
      <c r="BG555" s="48">
        <v>0</v>
      </c>
      <c r="BH555" s="511"/>
      <c r="BI555" s="48"/>
      <c r="BJ555" s="372"/>
      <c r="BK555" s="63"/>
      <c r="BL555" s="81">
        <f t="shared" si="276"/>
        <v>17</v>
      </c>
      <c r="BM555" s="30">
        <f t="shared" si="277"/>
        <v>18</v>
      </c>
      <c r="BN555" s="230"/>
      <c r="BO555" s="193">
        <f t="shared" si="278"/>
        <v>176.53846153846155</v>
      </c>
      <c r="BP555" s="193">
        <v>176.53846153846155</v>
      </c>
      <c r="BQ555" s="193"/>
      <c r="BR555" s="30"/>
      <c r="BS555" s="33">
        <f t="shared" si="279"/>
        <v>164.53846153846155</v>
      </c>
      <c r="BT555" s="226" t="e">
        <f t="shared" si="280"/>
        <v>#REF!</v>
      </c>
      <c r="BV555" s="365"/>
    </row>
    <row r="556" spans="1:74" s="231" customFormat="1" ht="104.25" customHeight="1">
      <c r="A556" s="512">
        <f t="shared" si="273"/>
        <v>11</v>
      </c>
      <c r="B556" s="534" t="s">
        <v>910</v>
      </c>
      <c r="C556" s="530" t="s">
        <v>73</v>
      </c>
      <c r="D556" s="535" t="s">
        <v>938</v>
      </c>
      <c r="E556" s="535" t="s">
        <v>585</v>
      </c>
      <c r="F556" s="536">
        <v>45240</v>
      </c>
      <c r="G556" s="535" t="s">
        <v>667</v>
      </c>
      <c r="H556" s="534" t="s">
        <v>157</v>
      </c>
      <c r="I556" s="521"/>
      <c r="J556" s="90">
        <v>200</v>
      </c>
      <c r="K556" s="241">
        <v>0</v>
      </c>
      <c r="L556" s="403">
        <v>0</v>
      </c>
      <c r="M556" s="396">
        <v>16</v>
      </c>
      <c r="N556" s="396">
        <v>10</v>
      </c>
      <c r="O556" s="396">
        <v>26</v>
      </c>
      <c r="P556" s="396">
        <v>0</v>
      </c>
      <c r="Q556" s="264"/>
      <c r="R556" s="264"/>
      <c r="S556" s="404">
        <v>37.5</v>
      </c>
      <c r="T556" s="404">
        <v>0</v>
      </c>
      <c r="U556" s="265">
        <v>0</v>
      </c>
      <c r="V556" s="265">
        <v>0</v>
      </c>
      <c r="W556" s="266">
        <v>6.5</v>
      </c>
      <c r="X556" s="405">
        <v>6.9230769230769234</v>
      </c>
      <c r="Y556" s="406">
        <v>0</v>
      </c>
      <c r="Z556" s="272">
        <v>7</v>
      </c>
      <c r="AA556" s="272">
        <v>0</v>
      </c>
      <c r="AB556" s="272"/>
      <c r="AC556" s="267">
        <v>0</v>
      </c>
      <c r="AD556" s="267">
        <v>0</v>
      </c>
      <c r="AE556" s="266">
        <v>257.92307692307691</v>
      </c>
      <c r="AF556" s="407">
        <v>61.53846153846154</v>
      </c>
      <c r="AG556" s="408">
        <v>3.6576923076923071</v>
      </c>
      <c r="AH556" s="409">
        <v>0</v>
      </c>
      <c r="AI556" s="462">
        <v>48.615384615384613</v>
      </c>
      <c r="AJ556" s="410">
        <v>144.11153846153843</v>
      </c>
      <c r="AK556" s="268"/>
      <c r="AL556" s="290">
        <v>0</v>
      </c>
      <c r="AM556" s="463">
        <v>0</v>
      </c>
      <c r="AN556" s="463">
        <v>2</v>
      </c>
      <c r="AO556" s="463">
        <v>0</v>
      </c>
      <c r="AP556" s="36" t="s">
        <v>910</v>
      </c>
      <c r="AQ556" s="66">
        <v>144</v>
      </c>
      <c r="AR556" s="37">
        <v>500</v>
      </c>
      <c r="AS556" s="315">
        <v>1</v>
      </c>
      <c r="AT556" s="315">
        <v>0</v>
      </c>
      <c r="AU556" s="315">
        <v>2</v>
      </c>
      <c r="AV556" s="315">
        <v>0</v>
      </c>
      <c r="AW556" s="315">
        <v>0</v>
      </c>
      <c r="AX556" s="315">
        <v>4</v>
      </c>
      <c r="AY556" s="316">
        <v>0</v>
      </c>
      <c r="AZ556" s="316">
        <v>1</v>
      </c>
      <c r="BA556" s="316">
        <v>0</v>
      </c>
      <c r="BB556" s="30" t="s">
        <v>1154</v>
      </c>
      <c r="BC556" s="30">
        <v>0</v>
      </c>
      <c r="BD556" s="327"/>
      <c r="BE556" t="s">
        <v>99</v>
      </c>
      <c r="BF556" s="48">
        <v>0</v>
      </c>
      <c r="BG556" s="48">
        <v>0</v>
      </c>
      <c r="BH556" s="511"/>
      <c r="BI556" s="48"/>
      <c r="BJ556" s="372"/>
      <c r="BK556" s="63"/>
      <c r="BL556" s="81">
        <f t="shared" si="276"/>
        <v>18</v>
      </c>
      <c r="BM556" s="30">
        <f t="shared" si="277"/>
        <v>18</v>
      </c>
      <c r="BN556" s="230"/>
      <c r="BO556" s="193">
        <f t="shared" si="278"/>
        <v>196.38461538461536</v>
      </c>
      <c r="BP556" s="193">
        <v>196.38461538461536</v>
      </c>
      <c r="BQ556" s="193"/>
      <c r="BR556" s="30"/>
      <c r="BS556" s="33">
        <f t="shared" si="279"/>
        <v>182.88461538461536</v>
      </c>
      <c r="BT556" s="226" t="e">
        <f t="shared" si="280"/>
        <v>#REF!</v>
      </c>
      <c r="BV556" s="365"/>
    </row>
    <row r="557" spans="1:74" s="231" customFormat="1" ht="104.25" customHeight="1">
      <c r="A557" s="512">
        <f t="shared" si="273"/>
        <v>12</v>
      </c>
      <c r="B557" s="534" t="s">
        <v>922</v>
      </c>
      <c r="C557" s="530" t="s">
        <v>73</v>
      </c>
      <c r="D557" s="535" t="s">
        <v>948</v>
      </c>
      <c r="E557" s="535" t="s">
        <v>585</v>
      </c>
      <c r="F557" s="536">
        <v>45246</v>
      </c>
      <c r="G557" s="535" t="s">
        <v>667</v>
      </c>
      <c r="H557" s="534" t="s">
        <v>157</v>
      </c>
      <c r="I557" s="521"/>
      <c r="J557" s="90">
        <v>200</v>
      </c>
      <c r="K557" s="241">
        <v>0</v>
      </c>
      <c r="L557" s="403">
        <v>0</v>
      </c>
      <c r="M557" s="396">
        <v>10</v>
      </c>
      <c r="N557" s="396">
        <v>16</v>
      </c>
      <c r="O557" s="396">
        <v>16</v>
      </c>
      <c r="P557" s="396">
        <v>0</v>
      </c>
      <c r="Q557" s="264"/>
      <c r="R557" s="264"/>
      <c r="S557" s="404">
        <v>23.076923076923077</v>
      </c>
      <c r="T557" s="404">
        <v>0</v>
      </c>
      <c r="U557" s="265">
        <v>0</v>
      </c>
      <c r="V557" s="265">
        <v>0</v>
      </c>
      <c r="W557" s="266">
        <v>4</v>
      </c>
      <c r="X557" s="405">
        <v>3</v>
      </c>
      <c r="Y557" s="406">
        <v>0</v>
      </c>
      <c r="Z557" s="272">
        <v>7</v>
      </c>
      <c r="AA557" s="272">
        <v>0</v>
      </c>
      <c r="AB557" s="272"/>
      <c r="AC557" s="267">
        <v>0</v>
      </c>
      <c r="AD557" s="267">
        <v>0</v>
      </c>
      <c r="AE557" s="266">
        <v>237.07692307692307</v>
      </c>
      <c r="AF557" s="407">
        <v>107.69230769230769</v>
      </c>
      <c r="AG557" s="408">
        <v>2.3676923076923071</v>
      </c>
      <c r="AH557" s="409">
        <v>0</v>
      </c>
      <c r="AI557" s="462"/>
      <c r="AJ557" s="410">
        <v>127.01692307692305</v>
      </c>
      <c r="AK557" s="268"/>
      <c r="AL557" s="290">
        <v>0</v>
      </c>
      <c r="AM557" s="463">
        <v>0</v>
      </c>
      <c r="AN557" s="463">
        <v>2</v>
      </c>
      <c r="AO557" s="463">
        <v>1</v>
      </c>
      <c r="AP557" s="36" t="s">
        <v>922</v>
      </c>
      <c r="AQ557" s="66">
        <v>127</v>
      </c>
      <c r="AR557" s="37">
        <v>100</v>
      </c>
      <c r="AS557" s="315">
        <v>1</v>
      </c>
      <c r="AT557" s="315">
        <v>0</v>
      </c>
      <c r="AU557" s="315">
        <v>1</v>
      </c>
      <c r="AV557" s="315">
        <v>0</v>
      </c>
      <c r="AW557" s="315">
        <v>1</v>
      </c>
      <c r="AX557" s="315">
        <v>2</v>
      </c>
      <c r="AY557" s="316">
        <v>0</v>
      </c>
      <c r="AZ557" s="316">
        <v>0</v>
      </c>
      <c r="BA557" s="316">
        <v>1</v>
      </c>
      <c r="BB557" s="30" t="s">
        <v>1155</v>
      </c>
      <c r="BC557" s="30">
        <v>0</v>
      </c>
      <c r="BD557" s="327"/>
      <c r="BE557" t="s">
        <v>99</v>
      </c>
      <c r="BF557" s="48">
        <v>0</v>
      </c>
      <c r="BG557" s="48">
        <v>0</v>
      </c>
      <c r="BH557" s="511"/>
      <c r="BI557" s="48"/>
      <c r="BJ557" s="372"/>
      <c r="BK557" s="63"/>
      <c r="BL557" s="81">
        <f t="shared" si="276"/>
        <v>12</v>
      </c>
      <c r="BM557" s="30">
        <f t="shared" si="277"/>
        <v>13</v>
      </c>
      <c r="BN557" s="230"/>
      <c r="BO557" s="193">
        <f t="shared" si="278"/>
        <v>129.38461538461536</v>
      </c>
      <c r="BP557" s="193">
        <v>129.38461538461536</v>
      </c>
      <c r="BQ557" s="193"/>
      <c r="BR557" s="30"/>
      <c r="BS557" s="33">
        <f t="shared" si="279"/>
        <v>118.38461538461536</v>
      </c>
      <c r="BT557" s="226" t="e">
        <f t="shared" si="280"/>
        <v>#REF!</v>
      </c>
      <c r="BV557" s="365"/>
    </row>
    <row r="558" spans="1:74" s="231" customFormat="1" ht="104.25" customHeight="1">
      <c r="A558" s="512">
        <f t="shared" si="273"/>
        <v>13</v>
      </c>
      <c r="B558" s="534" t="s">
        <v>924</v>
      </c>
      <c r="C558" s="530" t="s">
        <v>73</v>
      </c>
      <c r="D558" s="535" t="s">
        <v>949</v>
      </c>
      <c r="E558" s="535" t="s">
        <v>585</v>
      </c>
      <c r="F558" s="536">
        <v>45247</v>
      </c>
      <c r="G558" s="535" t="s">
        <v>667</v>
      </c>
      <c r="H558" s="534" t="s">
        <v>157</v>
      </c>
      <c r="I558" s="521"/>
      <c r="J558" s="90">
        <v>200</v>
      </c>
      <c r="K558" s="241">
        <v>0</v>
      </c>
      <c r="L558" s="403">
        <v>0</v>
      </c>
      <c r="M558" s="396">
        <v>10</v>
      </c>
      <c r="N558" s="396">
        <v>16</v>
      </c>
      <c r="O558" s="396">
        <v>10</v>
      </c>
      <c r="P558" s="396">
        <v>0</v>
      </c>
      <c r="Q558" s="264"/>
      <c r="R558" s="264"/>
      <c r="S558" s="404">
        <v>14.423076923076923</v>
      </c>
      <c r="T558" s="404">
        <v>0</v>
      </c>
      <c r="U558" s="265">
        <v>0</v>
      </c>
      <c r="V558" s="265">
        <v>0</v>
      </c>
      <c r="W558" s="266">
        <v>2.5</v>
      </c>
      <c r="X558" s="405">
        <v>4.6153846153846159</v>
      </c>
      <c r="Y558" s="406">
        <v>0</v>
      </c>
      <c r="Z558" s="272">
        <v>3.5</v>
      </c>
      <c r="AA558" s="272">
        <v>0</v>
      </c>
      <c r="AB558" s="272"/>
      <c r="AC558" s="267">
        <v>0</v>
      </c>
      <c r="AD558" s="267">
        <v>0</v>
      </c>
      <c r="AE558" s="266">
        <v>225.03846153846155</v>
      </c>
      <c r="AF558" s="407">
        <v>107.69230769230769</v>
      </c>
      <c r="AG558" s="408">
        <v>2.226923076923077</v>
      </c>
      <c r="AH558" s="409">
        <v>0</v>
      </c>
      <c r="AI558" s="462"/>
      <c r="AJ558" s="410">
        <v>115.11923076923078</v>
      </c>
      <c r="AK558" s="268"/>
      <c r="AL558" s="290">
        <v>0</v>
      </c>
      <c r="AM558" s="463">
        <v>0</v>
      </c>
      <c r="AN558" s="463">
        <v>2</v>
      </c>
      <c r="AO558" s="463">
        <v>0</v>
      </c>
      <c r="AP558" s="36" t="s">
        <v>924</v>
      </c>
      <c r="AQ558" s="66">
        <v>115</v>
      </c>
      <c r="AR558" s="37">
        <v>500</v>
      </c>
      <c r="AS558" s="315">
        <v>1</v>
      </c>
      <c r="AT558" s="315">
        <v>0</v>
      </c>
      <c r="AU558" s="315">
        <v>0</v>
      </c>
      <c r="AV558" s="315">
        <v>1</v>
      </c>
      <c r="AW558" s="315">
        <v>1</v>
      </c>
      <c r="AX558" s="315">
        <v>0</v>
      </c>
      <c r="AY558" s="316">
        <v>0</v>
      </c>
      <c r="AZ558" s="316">
        <v>1</v>
      </c>
      <c r="BA558" s="316">
        <v>0</v>
      </c>
      <c r="BB558" s="30" t="s">
        <v>1156</v>
      </c>
      <c r="BC558" s="30">
        <v>0</v>
      </c>
      <c r="BD558" s="327"/>
      <c r="BE558" t="s">
        <v>99</v>
      </c>
      <c r="BF558" s="48">
        <v>0</v>
      </c>
      <c r="BG558" s="48">
        <v>0</v>
      </c>
      <c r="BH558" s="511"/>
      <c r="BI558" s="48"/>
      <c r="BJ558" s="372"/>
      <c r="BK558" s="63"/>
      <c r="BL558" s="81">
        <f t="shared" si="276"/>
        <v>12</v>
      </c>
      <c r="BM558" s="30">
        <f t="shared" si="277"/>
        <v>12</v>
      </c>
      <c r="BN558" s="230"/>
      <c r="BO558" s="193">
        <f t="shared" si="278"/>
        <v>117.34615384615385</v>
      </c>
      <c r="BP558" s="193">
        <v>117.34615384615385</v>
      </c>
      <c r="BQ558" s="193"/>
      <c r="BR558" s="30"/>
      <c r="BS558" s="33">
        <f t="shared" si="279"/>
        <v>111.34615384615385</v>
      </c>
      <c r="BT558" s="226" t="e">
        <f t="shared" si="280"/>
        <v>#REF!</v>
      </c>
      <c r="BV558" s="365"/>
    </row>
    <row r="559" spans="1:74" s="231" customFormat="1" ht="104.25" customHeight="1">
      <c r="A559" s="512">
        <f t="shared" si="273"/>
        <v>14</v>
      </c>
      <c r="B559" s="534" t="s">
        <v>925</v>
      </c>
      <c r="C559" s="530" t="s">
        <v>73</v>
      </c>
      <c r="D559" s="535" t="s">
        <v>950</v>
      </c>
      <c r="E559" s="535" t="s">
        <v>585</v>
      </c>
      <c r="F559" s="536">
        <v>45247</v>
      </c>
      <c r="G559" s="535" t="s">
        <v>667</v>
      </c>
      <c r="H559" s="534" t="s">
        <v>157</v>
      </c>
      <c r="I559" s="521"/>
      <c r="J559" s="90">
        <v>200</v>
      </c>
      <c r="K559" s="241">
        <v>0</v>
      </c>
      <c r="L559" s="403">
        <v>0</v>
      </c>
      <c r="M559" s="396">
        <v>10</v>
      </c>
      <c r="N559" s="396">
        <v>16</v>
      </c>
      <c r="O559" s="396">
        <v>18</v>
      </c>
      <c r="P559" s="396">
        <v>0</v>
      </c>
      <c r="Q559" s="264"/>
      <c r="R559" s="264"/>
      <c r="S559" s="404">
        <v>25.96153846153846</v>
      </c>
      <c r="T559" s="404">
        <v>0</v>
      </c>
      <c r="U559" s="265">
        <v>0</v>
      </c>
      <c r="V559" s="265">
        <v>0</v>
      </c>
      <c r="W559" s="266">
        <v>4.5</v>
      </c>
      <c r="X559" s="405">
        <v>4.6153846153846159</v>
      </c>
      <c r="Y559" s="406">
        <v>0</v>
      </c>
      <c r="Z559" s="272">
        <v>3.5</v>
      </c>
      <c r="AA559" s="272">
        <v>0</v>
      </c>
      <c r="AB559" s="272"/>
      <c r="AC559" s="267">
        <v>0</v>
      </c>
      <c r="AD559" s="267">
        <v>0</v>
      </c>
      <c r="AE559" s="266">
        <v>238.57692307692307</v>
      </c>
      <c r="AF559" s="407">
        <v>107.69230769230769</v>
      </c>
      <c r="AG559" s="408">
        <v>2.4576923076923074</v>
      </c>
      <c r="AH559" s="409">
        <v>0</v>
      </c>
      <c r="AI559" s="462"/>
      <c r="AJ559" s="410">
        <v>128.42692307692306</v>
      </c>
      <c r="AK559" s="268"/>
      <c r="AL559" s="290">
        <v>0</v>
      </c>
      <c r="AM559" s="463">
        <v>0</v>
      </c>
      <c r="AN559" s="463">
        <v>2</v>
      </c>
      <c r="AO559" s="463">
        <v>0</v>
      </c>
      <c r="AP559" s="36" t="s">
        <v>925</v>
      </c>
      <c r="AQ559" s="66">
        <v>128</v>
      </c>
      <c r="AR559" s="37">
        <v>1800</v>
      </c>
      <c r="AS559" s="315">
        <v>1</v>
      </c>
      <c r="AT559" s="315">
        <v>0</v>
      </c>
      <c r="AU559" s="315">
        <v>1</v>
      </c>
      <c r="AV559" s="315">
        <v>0</v>
      </c>
      <c r="AW559" s="315">
        <v>1</v>
      </c>
      <c r="AX559" s="315">
        <v>3</v>
      </c>
      <c r="AY559" s="316">
        <v>1</v>
      </c>
      <c r="AZ559" s="316">
        <v>1</v>
      </c>
      <c r="BA559" s="316">
        <v>3</v>
      </c>
      <c r="BB559" s="30" t="s">
        <v>1157</v>
      </c>
      <c r="BC559" s="30">
        <v>0</v>
      </c>
      <c r="BD559" s="327"/>
      <c r="BE559" t="s">
        <v>99</v>
      </c>
      <c r="BF559" s="48">
        <v>0</v>
      </c>
      <c r="BG559" s="48">
        <v>0</v>
      </c>
      <c r="BH559" s="511"/>
      <c r="BI559" s="48"/>
      <c r="BJ559" s="372"/>
      <c r="BK559" s="63"/>
      <c r="BL559" s="81">
        <f t="shared" si="276"/>
        <v>12</v>
      </c>
      <c r="BM559" s="30">
        <f t="shared" si="277"/>
        <v>12</v>
      </c>
      <c r="BN559" s="230"/>
      <c r="BO559" s="193">
        <f t="shared" si="278"/>
        <v>130.88461538461536</v>
      </c>
      <c r="BP559" s="193">
        <v>130.88461538461536</v>
      </c>
      <c r="BQ559" s="193"/>
      <c r="BR559" s="30"/>
      <c r="BS559" s="33">
        <f t="shared" si="279"/>
        <v>122.88461538461536</v>
      </c>
      <c r="BT559" s="226" t="e">
        <f t="shared" si="280"/>
        <v>#REF!</v>
      </c>
      <c r="BV559" s="365"/>
    </row>
    <row r="560" spans="1:74" s="231" customFormat="1" ht="104.25" customHeight="1">
      <c r="A560" s="512">
        <f t="shared" si="273"/>
        <v>15</v>
      </c>
      <c r="B560" s="534" t="s">
        <v>969</v>
      </c>
      <c r="C560" s="530" t="s">
        <v>73</v>
      </c>
      <c r="D560" s="535" t="s">
        <v>972</v>
      </c>
      <c r="E560" s="535" t="s">
        <v>585</v>
      </c>
      <c r="F560" s="536">
        <v>45248</v>
      </c>
      <c r="G560" s="535" t="s">
        <v>667</v>
      </c>
      <c r="H560" s="534" t="s">
        <v>157</v>
      </c>
      <c r="I560" s="521"/>
      <c r="J560" s="90">
        <v>200</v>
      </c>
      <c r="K560" s="241">
        <v>0</v>
      </c>
      <c r="L560" s="403">
        <v>0</v>
      </c>
      <c r="M560" s="396">
        <v>9</v>
      </c>
      <c r="N560" s="396">
        <v>17</v>
      </c>
      <c r="O560" s="396">
        <v>16</v>
      </c>
      <c r="P560" s="396">
        <v>0</v>
      </c>
      <c r="Q560" s="264"/>
      <c r="R560" s="264"/>
      <c r="S560" s="404">
        <v>23.076923076923077</v>
      </c>
      <c r="T560" s="404">
        <v>0</v>
      </c>
      <c r="U560" s="265">
        <v>0</v>
      </c>
      <c r="V560" s="265">
        <v>0</v>
      </c>
      <c r="W560" s="266">
        <v>4</v>
      </c>
      <c r="X560" s="405">
        <v>4.2307692307692308</v>
      </c>
      <c r="Y560" s="406">
        <v>0</v>
      </c>
      <c r="Z560" s="272">
        <v>3.5</v>
      </c>
      <c r="AA560" s="272">
        <v>0</v>
      </c>
      <c r="AB560" s="272"/>
      <c r="AC560" s="267">
        <v>0</v>
      </c>
      <c r="AD560" s="267">
        <v>0</v>
      </c>
      <c r="AE560" s="266">
        <v>234.80769230769229</v>
      </c>
      <c r="AF560" s="407">
        <v>115.38461538461539</v>
      </c>
      <c r="AG560" s="408">
        <v>2.2384615384615381</v>
      </c>
      <c r="AH560" s="409">
        <v>0</v>
      </c>
      <c r="AI560" s="462"/>
      <c r="AJ560" s="410">
        <v>117.18461538461537</v>
      </c>
      <c r="AK560" s="268"/>
      <c r="AL560" s="290">
        <v>0</v>
      </c>
      <c r="AM560" s="463">
        <v>0</v>
      </c>
      <c r="AN560" s="463">
        <v>2</v>
      </c>
      <c r="AO560" s="463">
        <v>0</v>
      </c>
      <c r="AP560" s="36" t="s">
        <v>969</v>
      </c>
      <c r="AQ560" s="66">
        <v>117</v>
      </c>
      <c r="AR560" s="37">
        <v>800</v>
      </c>
      <c r="AS560" s="315">
        <v>1</v>
      </c>
      <c r="AT560" s="315">
        <v>0</v>
      </c>
      <c r="AU560" s="315">
        <v>0</v>
      </c>
      <c r="AV560" s="315">
        <v>1</v>
      </c>
      <c r="AW560" s="315">
        <v>1</v>
      </c>
      <c r="AX560" s="315">
        <v>2</v>
      </c>
      <c r="AY560" s="316">
        <v>0</v>
      </c>
      <c r="AZ560" s="316">
        <v>1</v>
      </c>
      <c r="BA560" s="316">
        <v>3</v>
      </c>
      <c r="BB560" s="30" t="s">
        <v>1158</v>
      </c>
      <c r="BC560" s="30">
        <v>0</v>
      </c>
      <c r="BD560" s="327"/>
      <c r="BE560" t="s">
        <v>99</v>
      </c>
      <c r="BF560" s="48">
        <v>0</v>
      </c>
      <c r="BG560" s="48">
        <v>0</v>
      </c>
      <c r="BH560" s="511"/>
      <c r="BI560" s="48"/>
      <c r="BJ560" s="372"/>
      <c r="BK560" s="63"/>
      <c r="BL560" s="81">
        <f t="shared" si="276"/>
        <v>11</v>
      </c>
      <c r="BM560" s="30">
        <f t="shared" si="277"/>
        <v>11</v>
      </c>
      <c r="BN560" s="230"/>
      <c r="BO560" s="193">
        <f t="shared" si="278"/>
        <v>119.42307692307691</v>
      </c>
      <c r="BP560" s="193">
        <v>119.42307692307691</v>
      </c>
      <c r="BQ560" s="193"/>
      <c r="BR560" s="30"/>
      <c r="BS560" s="33">
        <f t="shared" si="279"/>
        <v>111.92307692307691</v>
      </c>
      <c r="BT560" s="226" t="e">
        <f t="shared" si="280"/>
        <v>#REF!</v>
      </c>
      <c r="BV560" s="365"/>
    </row>
    <row r="561" spans="1:74" s="231" customFormat="1" ht="104.25" customHeight="1">
      <c r="A561" s="512">
        <f t="shared" si="273"/>
        <v>16</v>
      </c>
      <c r="B561" s="534" t="s">
        <v>970</v>
      </c>
      <c r="C561" s="530" t="s">
        <v>73</v>
      </c>
      <c r="D561" s="535" t="s">
        <v>973</v>
      </c>
      <c r="E561" s="535" t="s">
        <v>585</v>
      </c>
      <c r="F561" s="536">
        <v>45248</v>
      </c>
      <c r="G561" s="535" t="s">
        <v>667</v>
      </c>
      <c r="H561" s="534" t="s">
        <v>157</v>
      </c>
      <c r="I561" s="521"/>
      <c r="J561" s="90">
        <v>200</v>
      </c>
      <c r="K561" s="241">
        <v>0</v>
      </c>
      <c r="L561" s="403">
        <v>0</v>
      </c>
      <c r="M561" s="396">
        <v>9</v>
      </c>
      <c r="N561" s="396">
        <v>17</v>
      </c>
      <c r="O561" s="396">
        <v>16</v>
      </c>
      <c r="P561" s="396">
        <v>0</v>
      </c>
      <c r="Q561" s="264"/>
      <c r="R561" s="264"/>
      <c r="S561" s="404">
        <v>23.076923076923077</v>
      </c>
      <c r="T561" s="404">
        <v>0</v>
      </c>
      <c r="U561" s="265">
        <v>0</v>
      </c>
      <c r="V561" s="265">
        <v>0</v>
      </c>
      <c r="W561" s="266">
        <v>4</v>
      </c>
      <c r="X561" s="405">
        <v>4.2307692307692308</v>
      </c>
      <c r="Y561" s="406">
        <v>0</v>
      </c>
      <c r="Z561" s="272">
        <v>3.5</v>
      </c>
      <c r="AA561" s="272">
        <v>0</v>
      </c>
      <c r="AB561" s="272"/>
      <c r="AC561" s="267">
        <v>0</v>
      </c>
      <c r="AD561" s="267">
        <v>0</v>
      </c>
      <c r="AE561" s="266">
        <v>234.80769230769229</v>
      </c>
      <c r="AF561" s="407">
        <v>115.38461538461539</v>
      </c>
      <c r="AG561" s="408">
        <v>2.2384615384615381</v>
      </c>
      <c r="AH561" s="409">
        <v>0</v>
      </c>
      <c r="AI561" s="462"/>
      <c r="AJ561" s="410">
        <v>117.18461538461537</v>
      </c>
      <c r="AK561" s="268"/>
      <c r="AL561" s="290">
        <v>0</v>
      </c>
      <c r="AM561" s="463">
        <v>0</v>
      </c>
      <c r="AN561" s="463">
        <v>2</v>
      </c>
      <c r="AO561" s="463">
        <v>0</v>
      </c>
      <c r="AP561" s="36" t="s">
        <v>970</v>
      </c>
      <c r="AQ561" s="66">
        <v>117</v>
      </c>
      <c r="AR561" s="37">
        <v>800</v>
      </c>
      <c r="AS561" s="315">
        <v>1</v>
      </c>
      <c r="AT561" s="315">
        <v>0</v>
      </c>
      <c r="AU561" s="315">
        <v>0</v>
      </c>
      <c r="AV561" s="315">
        <v>1</v>
      </c>
      <c r="AW561" s="315">
        <v>1</v>
      </c>
      <c r="AX561" s="315">
        <v>2</v>
      </c>
      <c r="AY561" s="316">
        <v>0</v>
      </c>
      <c r="AZ561" s="316">
        <v>1</v>
      </c>
      <c r="BA561" s="316">
        <v>3</v>
      </c>
      <c r="BB561" s="30" t="s">
        <v>1159</v>
      </c>
      <c r="BC561" s="30">
        <v>0</v>
      </c>
      <c r="BD561" s="327"/>
      <c r="BE561" t="s">
        <v>99</v>
      </c>
      <c r="BF561" s="48">
        <v>0</v>
      </c>
      <c r="BG561" s="48">
        <v>0</v>
      </c>
      <c r="BH561" s="511"/>
      <c r="BI561" s="48"/>
      <c r="BJ561" s="372"/>
      <c r="BK561" s="63"/>
      <c r="BL561" s="81">
        <f t="shared" si="276"/>
        <v>11</v>
      </c>
      <c r="BM561" s="30">
        <f t="shared" si="277"/>
        <v>11</v>
      </c>
      <c r="BN561" s="230"/>
      <c r="BO561" s="193">
        <f t="shared" si="278"/>
        <v>119.42307692307691</v>
      </c>
      <c r="BP561" s="193">
        <v>119.42307692307691</v>
      </c>
      <c r="BQ561" s="193"/>
      <c r="BR561" s="30"/>
      <c r="BS561" s="33">
        <f t="shared" si="279"/>
        <v>111.92307692307691</v>
      </c>
      <c r="BT561" s="226" t="e">
        <f t="shared" si="280"/>
        <v>#REF!</v>
      </c>
      <c r="BV561" s="365"/>
    </row>
    <row r="562" spans="1:74" s="231" customFormat="1" ht="104.25" customHeight="1">
      <c r="A562" s="512">
        <f t="shared" si="273"/>
        <v>17</v>
      </c>
      <c r="B562" s="534" t="s">
        <v>971</v>
      </c>
      <c r="C562" s="530" t="s">
        <v>73</v>
      </c>
      <c r="D562" s="535" t="s">
        <v>974</v>
      </c>
      <c r="E562" s="535" t="s">
        <v>585</v>
      </c>
      <c r="F562" s="536">
        <v>45259</v>
      </c>
      <c r="G562" s="535" t="s">
        <v>667</v>
      </c>
      <c r="H562" s="534" t="s">
        <v>157</v>
      </c>
      <c r="I562" s="521"/>
      <c r="J562" s="90">
        <v>200</v>
      </c>
      <c r="K562" s="241">
        <v>0</v>
      </c>
      <c r="L562" s="403">
        <v>0</v>
      </c>
      <c r="M562" s="396">
        <v>2</v>
      </c>
      <c r="N562" s="396">
        <v>24</v>
      </c>
      <c r="O562" s="396">
        <v>4</v>
      </c>
      <c r="P562" s="396">
        <v>0</v>
      </c>
      <c r="Q562" s="264"/>
      <c r="R562" s="264"/>
      <c r="S562" s="404">
        <v>5.7692307692307692</v>
      </c>
      <c r="T562" s="404">
        <v>0</v>
      </c>
      <c r="U562" s="265">
        <v>0</v>
      </c>
      <c r="V562" s="265">
        <v>0</v>
      </c>
      <c r="W562" s="266">
        <v>1</v>
      </c>
      <c r="X562" s="405">
        <v>0.76923076923076927</v>
      </c>
      <c r="Y562" s="406">
        <v>0</v>
      </c>
      <c r="Z562" s="272">
        <v>3.5</v>
      </c>
      <c r="AA562" s="272">
        <v>0</v>
      </c>
      <c r="AB562" s="272"/>
      <c r="AC562" s="267">
        <v>0</v>
      </c>
      <c r="AD562" s="267">
        <v>0</v>
      </c>
      <c r="AE562" s="266">
        <v>211.03846153846155</v>
      </c>
      <c r="AF562" s="407">
        <v>184.61538461538461</v>
      </c>
      <c r="AG562" s="408">
        <v>1.9393939393939394</v>
      </c>
      <c r="AH562" s="409">
        <v>0</v>
      </c>
      <c r="AI562" s="462"/>
      <c r="AJ562" s="410">
        <v>24.483682983682996</v>
      </c>
      <c r="AK562" s="268"/>
      <c r="AL562" s="290">
        <v>0</v>
      </c>
      <c r="AM562" s="463">
        <v>0</v>
      </c>
      <c r="AN562" s="463">
        <v>0</v>
      </c>
      <c r="AO562" s="463">
        <v>0</v>
      </c>
      <c r="AP562" s="36" t="s">
        <v>971</v>
      </c>
      <c r="AQ562" s="66">
        <v>24</v>
      </c>
      <c r="AR562" s="37">
        <v>2000</v>
      </c>
      <c r="AS562" s="315">
        <v>0</v>
      </c>
      <c r="AT562" s="315">
        <v>0</v>
      </c>
      <c r="AU562" s="315">
        <v>1</v>
      </c>
      <c r="AV562" s="315">
        <v>0</v>
      </c>
      <c r="AW562" s="315">
        <v>0</v>
      </c>
      <c r="AX562" s="315">
        <v>4</v>
      </c>
      <c r="AY562" s="316">
        <v>2</v>
      </c>
      <c r="AZ562" s="316">
        <v>0</v>
      </c>
      <c r="BA562" s="316">
        <v>0</v>
      </c>
      <c r="BB562" s="30" t="s">
        <v>1160</v>
      </c>
      <c r="BC562" s="30">
        <v>0</v>
      </c>
      <c r="BD562" s="327"/>
      <c r="BE562" t="s">
        <v>99</v>
      </c>
      <c r="BF562" s="48">
        <v>0</v>
      </c>
      <c r="BG562" s="48">
        <v>0</v>
      </c>
      <c r="BH562" s="511"/>
      <c r="BI562" s="48"/>
      <c r="BJ562" s="372"/>
      <c r="BK562" s="63"/>
      <c r="BL562" s="81">
        <f t="shared" si="268"/>
        <v>2</v>
      </c>
      <c r="BM562" s="30">
        <f t="shared" si="269"/>
        <v>2</v>
      </c>
      <c r="BN562" s="230"/>
      <c r="BO562" s="193">
        <f t="shared" si="274"/>
        <v>26.423076923076934</v>
      </c>
      <c r="BP562" s="193">
        <v>26.423076923076934</v>
      </c>
      <c r="BQ562" s="193"/>
      <c r="BR562" s="30"/>
      <c r="BS562" s="33">
        <f t="shared" si="275"/>
        <v>21.923076923076934</v>
      </c>
      <c r="BT562" s="226" t="e">
        <f t="shared" si="272"/>
        <v>#REF!</v>
      </c>
      <c r="BV562" s="365"/>
    </row>
    <row r="563" spans="1:74" s="4" customFormat="1" ht="37.5" hidden="1" customHeight="1">
      <c r="A563" s="92"/>
      <c r="B563" s="92"/>
      <c r="C563" s="92"/>
      <c r="D563" s="92" t="s">
        <v>40</v>
      </c>
      <c r="E563" s="92"/>
      <c r="F563" s="92"/>
      <c r="G563" s="184"/>
      <c r="H563" s="92"/>
      <c r="I563" s="92"/>
      <c r="J563" s="152">
        <v>3400</v>
      </c>
      <c r="K563" s="152">
        <v>0</v>
      </c>
      <c r="L563" s="152">
        <v>0</v>
      </c>
      <c r="M563" s="152"/>
      <c r="N563" s="152"/>
      <c r="O563" s="152"/>
      <c r="P563" s="152"/>
      <c r="Q563" s="152"/>
      <c r="R563" s="152"/>
      <c r="S563" s="152">
        <v>585.57692307692309</v>
      </c>
      <c r="T563" s="152"/>
      <c r="U563" s="152">
        <v>0</v>
      </c>
      <c r="V563" s="152"/>
      <c r="W563" s="152">
        <v>158.5</v>
      </c>
      <c r="X563" s="152">
        <v>110.23076923076921</v>
      </c>
      <c r="Y563" s="152">
        <v>10</v>
      </c>
      <c r="Z563" s="152">
        <v>101.5</v>
      </c>
      <c r="AA563" s="152">
        <v>29.32500000000001</v>
      </c>
      <c r="AB563" s="152"/>
      <c r="AC563" s="152"/>
      <c r="AD563" s="152">
        <v>0</v>
      </c>
      <c r="AE563" s="152">
        <v>4541.2865384615379</v>
      </c>
      <c r="AF563" s="152">
        <v>1023.076923076923</v>
      </c>
      <c r="AG563" s="152">
        <v>65.985268065268059</v>
      </c>
      <c r="AH563" s="152">
        <v>0</v>
      </c>
      <c r="AI563" s="152">
        <v>1297.1538461538457</v>
      </c>
      <c r="AJ563" s="152">
        <v>2155.0705011655014</v>
      </c>
      <c r="AK563" s="153"/>
      <c r="AM563" s="83"/>
      <c r="BB563" s="84"/>
      <c r="BF563" s="552"/>
      <c r="BJ563" s="372"/>
    </row>
    <row r="564" spans="1:74" s="13" customFormat="1" ht="44.25" hidden="1" customHeight="1">
      <c r="A564" s="154"/>
      <c r="B564" s="172"/>
      <c r="C564" s="172"/>
      <c r="D564" s="155"/>
      <c r="E564" s="172"/>
      <c r="F564" s="172"/>
      <c r="G564" s="101"/>
      <c r="H564" s="172"/>
      <c r="I564" s="172"/>
      <c r="J564" s="172"/>
      <c r="K564" s="172"/>
      <c r="L564" s="172"/>
      <c r="M564" s="172"/>
      <c r="N564" s="172"/>
      <c r="O564" s="172"/>
      <c r="P564" s="172"/>
      <c r="Q564" s="172"/>
      <c r="R564" s="172"/>
      <c r="S564" s="172"/>
      <c r="T564" s="172"/>
      <c r="U564" s="172"/>
      <c r="V564" s="172"/>
      <c r="W564" s="172"/>
      <c r="X564" s="172"/>
      <c r="Y564" s="172"/>
      <c r="Z564" s="172"/>
      <c r="AA564" s="172"/>
      <c r="AB564" s="172"/>
      <c r="AC564" s="172"/>
      <c r="AD564" s="172"/>
      <c r="AE564" s="172"/>
      <c r="AF564" s="172"/>
      <c r="AG564" s="172"/>
      <c r="AH564" s="172"/>
      <c r="AI564" s="172"/>
      <c r="AJ564" s="156">
        <v>2155.0705011655014</v>
      </c>
      <c r="AK564" s="172"/>
      <c r="AM564" s="2"/>
      <c r="AN564"/>
      <c r="AO564"/>
      <c r="AP564" s="49"/>
      <c r="AQ564" s="50"/>
      <c r="AR564" s="51"/>
      <c r="AS564" s="89"/>
      <c r="AT564" s="89"/>
      <c r="AU564" s="89"/>
      <c r="AV564" s="89"/>
      <c r="AW564" s="89"/>
      <c r="AX564" s="89"/>
      <c r="AY564" s="89"/>
      <c r="AZ564" s="89"/>
      <c r="BA564" s="62"/>
      <c r="BB564" s="30"/>
      <c r="BF564" s="555"/>
      <c r="BG564"/>
      <c r="BJ564" s="372"/>
    </row>
    <row r="565" spans="1:74" ht="49.5" hidden="1" customHeight="1">
      <c r="A565" s="374" t="str">
        <f>A2</f>
        <v>តារាងបើកប្រាក់ឈ្នួលប្រចាំខែ វិច្ឆិកា ឆ្នាំ ២០២៣(លើកទី2​)</v>
      </c>
      <c r="B565" s="174"/>
      <c r="C565" s="174"/>
      <c r="D565" s="157"/>
      <c r="E565" s="157"/>
      <c r="F565" s="170"/>
      <c r="G565" s="101"/>
      <c r="H565" s="174"/>
      <c r="I565" s="174"/>
      <c r="J565" s="174"/>
      <c r="K565" s="174"/>
      <c r="L565" s="174"/>
      <c r="M565" s="174"/>
      <c r="N565" s="174"/>
      <c r="O565" s="174"/>
      <c r="P565" s="174"/>
      <c r="Q565" s="174"/>
      <c r="R565" s="174"/>
      <c r="S565" s="174"/>
      <c r="T565" s="174"/>
      <c r="U565" s="174"/>
      <c r="V565" s="174"/>
      <c r="W565" s="174"/>
      <c r="X565" s="174"/>
      <c r="Y565" s="174"/>
      <c r="Z565" s="174"/>
      <c r="AA565" s="174"/>
      <c r="AB565" s="174"/>
      <c r="AC565" s="174"/>
      <c r="AD565" s="174"/>
      <c r="AE565" s="174"/>
      <c r="AF565" s="174"/>
      <c r="AG565" s="174"/>
      <c r="AH565" s="174"/>
      <c r="AI565" s="174"/>
      <c r="AJ565" s="174"/>
      <c r="AK565" s="174"/>
      <c r="AL565" s="273"/>
      <c r="AN565"/>
      <c r="AO565"/>
      <c r="AP565" s="49"/>
      <c r="AQ565" s="50"/>
      <c r="AR565" s="51"/>
      <c r="AS565" s="89"/>
      <c r="AT565" s="89"/>
      <c r="AU565" s="89"/>
      <c r="AV565" s="89"/>
      <c r="AW565" s="89"/>
      <c r="AX565" s="89"/>
      <c r="AY565" s="89"/>
      <c r="AZ565" s="89"/>
      <c r="BA565" s="89"/>
      <c r="BB565" s="46"/>
      <c r="BD565"/>
      <c r="BF565" s="48"/>
      <c r="BH565" s="1"/>
      <c r="BJ565" s="372"/>
      <c r="BO565"/>
      <c r="BQ565"/>
    </row>
    <row r="566" spans="1:74" s="4" customFormat="1" ht="28.5" hidden="1" customHeight="1">
      <c r="A566" s="375" t="str">
        <f>A3</f>
        <v>LIST OF SALARIES AND ALLOWANCES  (November/  2023)</v>
      </c>
      <c r="B566" s="96"/>
      <c r="C566" s="96"/>
      <c r="D566" s="97"/>
      <c r="E566" s="56"/>
      <c r="F566" s="56"/>
      <c r="G566" s="101"/>
      <c r="H566" s="56"/>
      <c r="I566" s="56"/>
      <c r="J566" s="56"/>
      <c r="K566" s="56"/>
      <c r="L566" s="56"/>
      <c r="M566" s="56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  <c r="AG566" s="56"/>
      <c r="AH566" s="56"/>
      <c r="AI566" s="214"/>
      <c r="AJ566" s="96"/>
      <c r="AK566" s="56"/>
      <c r="AL566" s="274"/>
      <c r="AM566" s="2"/>
      <c r="AN566" s="15"/>
      <c r="AO566" s="15"/>
      <c r="AP566" s="22"/>
      <c r="BD566" s="92"/>
      <c r="BF566" s="552"/>
      <c r="BJ566" s="372"/>
      <c r="BO566" s="15"/>
      <c r="BQ566" s="15"/>
    </row>
    <row r="567" spans="1:74" s="62" customFormat="1" ht="51.75" hidden="1" customHeight="1" thickBot="1">
      <c r="A567" s="355" t="str">
        <f>A4</f>
        <v xml:space="preserve">ក្រុមហ៊ុន Fairdon (Cambodia) Limited </v>
      </c>
      <c r="B567" s="99"/>
      <c r="C567" s="100"/>
      <c r="D567" s="101"/>
      <c r="E567" s="102"/>
      <c r="G567" s="386"/>
      <c r="I567" s="103"/>
      <c r="J567" s="104"/>
      <c r="K567" s="356"/>
      <c r="L567" s="104"/>
      <c r="M567" s="104"/>
      <c r="N567" s="195"/>
      <c r="O567" s="200"/>
      <c r="P567" s="200"/>
      <c r="Q567" s="195"/>
      <c r="R567" s="195"/>
      <c r="S567" s="195"/>
      <c r="T567" s="195"/>
      <c r="U567" s="195"/>
      <c r="V567" s="195"/>
      <c r="W567" s="275"/>
      <c r="X567" s="275"/>
      <c r="Y567" s="227"/>
      <c r="Z567" s="275"/>
      <c r="AA567" s="275"/>
      <c r="AB567" s="543"/>
      <c r="AC567" s="221"/>
      <c r="AE567" s="105"/>
      <c r="AF567" s="105"/>
      <c r="AG567" s="346"/>
      <c r="AH567" s="106"/>
      <c r="AI567" s="106"/>
      <c r="AJ567" s="107"/>
      <c r="AK567" s="106"/>
      <c r="AL567" s="106"/>
      <c r="AM567" s="45"/>
      <c r="AN567" s="190"/>
      <c r="AO567" s="190"/>
      <c r="AP567" s="218"/>
      <c r="BF567" s="551"/>
      <c r="BJ567" s="372"/>
      <c r="BO567" s="190"/>
      <c r="BQ567" s="199"/>
    </row>
    <row r="568" spans="1:74" ht="21.75" hidden="1" customHeight="1" thickBot="1">
      <c r="A568" s="348" t="s">
        <v>564</v>
      </c>
      <c r="B568" s="349" t="s">
        <v>565</v>
      </c>
      <c r="C568" s="353" t="s">
        <v>566</v>
      </c>
      <c r="D568" s="349" t="s">
        <v>567</v>
      </c>
      <c r="E568" s="350" t="s">
        <v>568</v>
      </c>
      <c r="F568" s="350" t="s">
        <v>569</v>
      </c>
      <c r="G568" s="350" t="s">
        <v>570</v>
      </c>
      <c r="H568" s="350" t="s">
        <v>154</v>
      </c>
      <c r="I568" s="351" t="s">
        <v>571</v>
      </c>
      <c r="J568" s="350" t="s">
        <v>563</v>
      </c>
      <c r="K568" s="352" t="s">
        <v>706</v>
      </c>
      <c r="L568" s="352" t="s">
        <v>575</v>
      </c>
      <c r="M568" s="363" t="s">
        <v>574</v>
      </c>
      <c r="N568" s="361"/>
      <c r="O568" s="361"/>
      <c r="P568" s="361"/>
      <c r="Q568" s="361"/>
      <c r="R568" s="361"/>
      <c r="S568" s="361"/>
      <c r="T568" s="361"/>
      <c r="U568" s="361"/>
      <c r="V568" s="361"/>
      <c r="W568" s="361"/>
      <c r="X568" s="361"/>
      <c r="Y568" s="361"/>
      <c r="Z568" s="361"/>
      <c r="AA568" s="361"/>
      <c r="AB568" s="361"/>
      <c r="AC568" s="361"/>
      <c r="AD568" s="361"/>
      <c r="AE568" s="362"/>
      <c r="AF568" s="85" t="s">
        <v>3</v>
      </c>
      <c r="AG568" s="67"/>
      <c r="AH568" s="67"/>
      <c r="AI568" s="67"/>
      <c r="AJ568" s="418" t="s">
        <v>727</v>
      </c>
      <c r="AK568" s="332" t="s">
        <v>572</v>
      </c>
      <c r="AL568" s="2"/>
      <c r="AN568"/>
      <c r="AO568"/>
      <c r="AP568"/>
      <c r="BB568" s="30"/>
      <c r="BD568"/>
      <c r="BF568" s="48"/>
      <c r="BJ568" s="372"/>
      <c r="BO568"/>
      <c r="BQ568"/>
    </row>
    <row r="569" spans="1:74" ht="21.75" hidden="1" customHeight="1">
      <c r="A569" s="74"/>
      <c r="B569" s="115"/>
      <c r="C569" s="354"/>
      <c r="D569" s="117"/>
      <c r="E569" s="276"/>
      <c r="F569" s="276"/>
      <c r="G569" s="118"/>
      <c r="H569" s="119"/>
      <c r="I569" s="343" t="s">
        <v>29</v>
      </c>
      <c r="J569" s="330"/>
      <c r="K569" s="176"/>
      <c r="L569" s="176"/>
      <c r="M569" s="437" t="s">
        <v>576</v>
      </c>
      <c r="N569" s="438"/>
      <c r="O569" s="432" t="s">
        <v>751</v>
      </c>
      <c r="P569" s="433"/>
      <c r="Q569" s="446"/>
      <c r="R569" s="488"/>
      <c r="S569" s="437" t="s">
        <v>577</v>
      </c>
      <c r="T569" s="440"/>
      <c r="U569" s="441"/>
      <c r="V569" s="441"/>
      <c r="W569" s="329" t="s">
        <v>578</v>
      </c>
      <c r="X569" s="329" t="s">
        <v>579</v>
      </c>
      <c r="Y569" s="336" t="s">
        <v>580</v>
      </c>
      <c r="Z569" s="86" t="s">
        <v>52</v>
      </c>
      <c r="AA569" s="197" t="s">
        <v>46</v>
      </c>
      <c r="AB569" s="197"/>
      <c r="AC569" s="86" t="s">
        <v>14</v>
      </c>
      <c r="AD569" s="197" t="s">
        <v>367</v>
      </c>
      <c r="AE569" s="68" t="s">
        <v>15</v>
      </c>
      <c r="AF569" s="121" t="s">
        <v>9</v>
      </c>
      <c r="AG569" s="392" t="s">
        <v>707</v>
      </c>
      <c r="AH569" s="332" t="s">
        <v>728</v>
      </c>
      <c r="AI569" s="357" t="s">
        <v>584</v>
      </c>
      <c r="AJ569" s="123" t="s">
        <v>33</v>
      </c>
      <c r="AK569" s="124" t="s">
        <v>34</v>
      </c>
      <c r="AL569" s="2"/>
      <c r="AN569"/>
      <c r="AO569"/>
      <c r="AP569"/>
      <c r="BB569" s="30"/>
      <c r="BD569"/>
      <c r="BF569" s="48"/>
      <c r="BJ569" s="372"/>
      <c r="BO569"/>
      <c r="BQ569"/>
    </row>
    <row r="570" spans="1:74" ht="21.75" hidden="1" customHeight="1">
      <c r="A570" s="74"/>
      <c r="B570" s="115"/>
      <c r="C570" s="116"/>
      <c r="D570" s="117"/>
      <c r="E570" s="276"/>
      <c r="F570" s="276"/>
      <c r="G570" s="118"/>
      <c r="H570" s="277"/>
      <c r="I570" s="331" t="s">
        <v>573</v>
      </c>
      <c r="J570" s="126" t="s">
        <v>38</v>
      </c>
      <c r="K570" s="127" t="s">
        <v>189</v>
      </c>
      <c r="L570" s="127" t="s">
        <v>83</v>
      </c>
      <c r="M570" s="206" t="s">
        <v>35</v>
      </c>
      <c r="N570" s="277" t="s">
        <v>6</v>
      </c>
      <c r="O570" s="428" t="s">
        <v>7</v>
      </c>
      <c r="P570" s="429" t="s">
        <v>7</v>
      </c>
      <c r="Q570" s="431" t="s">
        <v>581</v>
      </c>
      <c r="R570" s="431"/>
      <c r="S570" s="336" t="s">
        <v>582</v>
      </c>
      <c r="T570" s="336" t="s">
        <v>582</v>
      </c>
      <c r="U570" s="331" t="s">
        <v>581</v>
      </c>
      <c r="V570" s="498"/>
      <c r="W570" s="338" t="s">
        <v>81</v>
      </c>
      <c r="X570" s="339" t="s">
        <v>48</v>
      </c>
      <c r="Y570" s="399" t="s">
        <v>526</v>
      </c>
      <c r="Z570" s="340" t="s">
        <v>527</v>
      </c>
      <c r="AA570" s="399" t="s">
        <v>473</v>
      </c>
      <c r="AB570" s="540"/>
      <c r="AC570" s="340" t="s">
        <v>30</v>
      </c>
      <c r="AD570" s="341" t="s">
        <v>665</v>
      </c>
      <c r="AE570" s="342" t="s">
        <v>31</v>
      </c>
      <c r="AF570" s="339" t="s">
        <v>32</v>
      </c>
      <c r="AG570" s="393" t="s">
        <v>708</v>
      </c>
      <c r="AH570" s="340" t="s">
        <v>39</v>
      </c>
      <c r="AI570" s="198" t="s">
        <v>84</v>
      </c>
      <c r="AJ570" s="128"/>
      <c r="AK570" s="129"/>
      <c r="AL570" s="2"/>
      <c r="AN570"/>
      <c r="AO570"/>
      <c r="AP570"/>
      <c r="BB570" s="30"/>
      <c r="BD570"/>
      <c r="BF570" s="48"/>
      <c r="BJ570" s="372"/>
      <c r="BO570"/>
      <c r="BQ570"/>
    </row>
    <row r="571" spans="1:74" ht="21.75" hidden="1" customHeight="1" thickBot="1">
      <c r="A571" s="74"/>
      <c r="B571" s="115"/>
      <c r="C571" s="116"/>
      <c r="D571" s="117"/>
      <c r="E571" s="276"/>
      <c r="F571" s="130"/>
      <c r="G571" s="118"/>
      <c r="H571" s="276"/>
      <c r="I571" s="131"/>
      <c r="J571" s="126"/>
      <c r="K571" s="127"/>
      <c r="L571" s="127"/>
      <c r="M571" s="207"/>
      <c r="N571" s="276"/>
      <c r="O571" s="209"/>
      <c r="P571" s="209"/>
      <c r="Q571" s="276"/>
      <c r="R571" s="276"/>
      <c r="S571" s="430"/>
      <c r="T571" s="430"/>
      <c r="U571" s="276"/>
      <c r="V571" s="499"/>
      <c r="W571" s="70"/>
      <c r="X571" s="87"/>
      <c r="Y571" s="278"/>
      <c r="Z571" s="278"/>
      <c r="AA571" s="198" t="s">
        <v>47</v>
      </c>
      <c r="AB571" s="211"/>
      <c r="AC571" s="278"/>
      <c r="AD571" s="229"/>
      <c r="AE571" s="129"/>
      <c r="AF571" s="87"/>
      <c r="AG571" s="400"/>
      <c r="AH571" s="278"/>
      <c r="AI571" s="211"/>
      <c r="AJ571" s="128"/>
      <c r="AK571" s="129"/>
      <c r="AL571" s="2"/>
      <c r="AN571"/>
      <c r="AO571"/>
      <c r="AP571"/>
      <c r="BB571" s="30"/>
      <c r="BD571"/>
      <c r="BF571" s="48"/>
      <c r="BJ571" s="372"/>
      <c r="BO571"/>
      <c r="BQ571"/>
    </row>
    <row r="572" spans="1:74" s="17" customFormat="1" ht="21.75" hidden="1" customHeight="1" thickBot="1">
      <c r="A572" s="333" t="s">
        <v>24</v>
      </c>
      <c r="B572" s="133" t="s">
        <v>25</v>
      </c>
      <c r="C572" s="334" t="s">
        <v>68</v>
      </c>
      <c r="D572" s="134" t="s">
        <v>26</v>
      </c>
      <c r="E572" s="335" t="s">
        <v>27</v>
      </c>
      <c r="F572" s="136" t="s">
        <v>36</v>
      </c>
      <c r="G572" s="137" t="s">
        <v>37</v>
      </c>
      <c r="H572" s="138" t="s">
        <v>528</v>
      </c>
      <c r="I572" s="139" t="s">
        <v>1</v>
      </c>
      <c r="J572" s="126"/>
      <c r="K572" s="127"/>
      <c r="L572" s="127"/>
      <c r="M572" s="208" t="s">
        <v>5</v>
      </c>
      <c r="N572" s="77" t="s">
        <v>82</v>
      </c>
      <c r="O572" s="426" t="s">
        <v>749</v>
      </c>
      <c r="P572" s="426" t="s">
        <v>750</v>
      </c>
      <c r="Q572" s="337" t="s">
        <v>10</v>
      </c>
      <c r="R572" s="337"/>
      <c r="S572" s="425" t="s">
        <v>747</v>
      </c>
      <c r="T572" s="425" t="s">
        <v>748</v>
      </c>
      <c r="U572" s="337" t="s">
        <v>13</v>
      </c>
      <c r="V572" s="500"/>
      <c r="W572" s="70"/>
      <c r="X572" s="87"/>
      <c r="Y572" s="278"/>
      <c r="Z572" s="278"/>
      <c r="AA572" s="228" t="s">
        <v>404</v>
      </c>
      <c r="AB572" s="228"/>
      <c r="AC572" s="278"/>
      <c r="AD572" s="115"/>
      <c r="AE572" s="129"/>
      <c r="AF572" s="87"/>
      <c r="AG572" s="400"/>
      <c r="AH572" s="278"/>
      <c r="AI572" s="211"/>
      <c r="AJ572" s="128"/>
      <c r="AK572" s="129"/>
      <c r="AL572" s="2"/>
      <c r="AM572" s="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 s="30"/>
      <c r="BF572" s="553"/>
      <c r="BG572"/>
      <c r="BJ572" s="372"/>
    </row>
    <row r="573" spans="1:74" s="17" customFormat="1" ht="21.75" hidden="1" customHeight="1" thickBot="1">
      <c r="A573" s="140"/>
      <c r="B573" s="141"/>
      <c r="C573" s="142"/>
      <c r="D573" s="143"/>
      <c r="E573" s="181"/>
      <c r="F573" s="144" t="s">
        <v>28</v>
      </c>
      <c r="G573" s="145"/>
      <c r="H573" s="146"/>
      <c r="I573" s="147"/>
      <c r="J573" s="148"/>
      <c r="K573" s="149"/>
      <c r="L573" s="149"/>
      <c r="M573" s="78"/>
      <c r="N573" s="79"/>
      <c r="O573" s="427"/>
      <c r="P573" s="210"/>
      <c r="Q573" s="279"/>
      <c r="R573" s="279"/>
      <c r="S573" s="212"/>
      <c r="T573" s="212"/>
      <c r="U573" s="279"/>
      <c r="V573" s="501"/>
      <c r="W573" s="71"/>
      <c r="X573" s="88"/>
      <c r="Y573" s="279"/>
      <c r="Z573" s="279"/>
      <c r="AA573" s="279"/>
      <c r="AB573" s="279"/>
      <c r="AC573" s="279"/>
      <c r="AD573" s="279"/>
      <c r="AE573" s="150"/>
      <c r="AF573" s="88"/>
      <c r="AG573" s="401"/>
      <c r="AH573" s="279"/>
      <c r="AI573" s="212"/>
      <c r="AJ573" s="151"/>
      <c r="AK573" s="150"/>
      <c r="AL573" s="2"/>
      <c r="AM573" s="2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 s="30"/>
      <c r="BF573" s="553"/>
      <c r="BG573"/>
      <c r="BJ573" s="372"/>
    </row>
    <row r="574" spans="1:74" s="17" customFormat="1" ht="12.75" hidden="1" customHeight="1">
      <c r="A574" s="292">
        <v>1</v>
      </c>
      <c r="B574" s="294">
        <v>2</v>
      </c>
      <c r="C574" s="294">
        <v>3</v>
      </c>
      <c r="D574" s="294">
        <v>4</v>
      </c>
      <c r="E574" s="294">
        <v>5</v>
      </c>
      <c r="F574" s="294">
        <v>6</v>
      </c>
      <c r="G574" s="294">
        <v>7</v>
      </c>
      <c r="H574" s="294">
        <v>8</v>
      </c>
      <c r="I574" s="294">
        <v>9</v>
      </c>
      <c r="J574" s="294">
        <v>10</v>
      </c>
      <c r="K574" s="294">
        <v>11</v>
      </c>
      <c r="L574" s="294">
        <v>12</v>
      </c>
      <c r="M574" s="294">
        <v>13</v>
      </c>
      <c r="N574" s="294">
        <v>14</v>
      </c>
      <c r="O574" s="294">
        <v>15</v>
      </c>
      <c r="P574" s="294"/>
      <c r="Q574" s="294">
        <v>16</v>
      </c>
      <c r="R574" s="294"/>
      <c r="S574" s="294">
        <v>17</v>
      </c>
      <c r="T574" s="294"/>
      <c r="U574" s="294">
        <v>18</v>
      </c>
      <c r="V574" s="294"/>
      <c r="W574" s="294">
        <v>19</v>
      </c>
      <c r="X574" s="294">
        <v>20</v>
      </c>
      <c r="Y574" s="294">
        <v>21</v>
      </c>
      <c r="Z574" s="294">
        <v>22</v>
      </c>
      <c r="AA574" s="294">
        <v>23</v>
      </c>
      <c r="AB574" s="294"/>
      <c r="AC574" s="294">
        <v>24</v>
      </c>
      <c r="AD574" s="294">
        <v>25</v>
      </c>
      <c r="AE574" s="294">
        <v>26</v>
      </c>
      <c r="AF574" s="294">
        <v>27</v>
      </c>
      <c r="AG574" s="294"/>
      <c r="AH574" s="294">
        <v>28</v>
      </c>
      <c r="AI574" s="294">
        <v>29</v>
      </c>
      <c r="AJ574" s="294">
        <v>31</v>
      </c>
      <c r="AK574" s="294">
        <v>32</v>
      </c>
      <c r="AL574" s="299"/>
      <c r="AM574" s="300"/>
      <c r="AN574" s="2"/>
      <c r="AO574" s="2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 s="30"/>
      <c r="BF574" s="553"/>
      <c r="BI574"/>
      <c r="BL574" s="372"/>
    </row>
    <row r="575" spans="1:74" ht="80.25" customHeight="1">
      <c r="A575" s="512">
        <v>18</v>
      </c>
      <c r="B575" s="65" t="s">
        <v>372</v>
      </c>
      <c r="C575" s="60" t="s">
        <v>73</v>
      </c>
      <c r="D575" s="378" t="s">
        <v>373</v>
      </c>
      <c r="E575" s="378" t="s">
        <v>585</v>
      </c>
      <c r="F575" s="382">
        <v>44328</v>
      </c>
      <c r="G575" s="378" t="s">
        <v>667</v>
      </c>
      <c r="H575" s="65" t="s">
        <v>157</v>
      </c>
      <c r="I575" s="521"/>
      <c r="J575" s="90">
        <v>200</v>
      </c>
      <c r="K575" s="241">
        <v>0</v>
      </c>
      <c r="L575" s="403">
        <v>0</v>
      </c>
      <c r="M575" s="396">
        <v>23</v>
      </c>
      <c r="N575" s="396">
        <v>3</v>
      </c>
      <c r="O575" s="396">
        <v>38</v>
      </c>
      <c r="P575" s="396">
        <v>12</v>
      </c>
      <c r="Q575" s="264"/>
      <c r="R575" s="264"/>
      <c r="S575" s="404">
        <v>54.807692307692307</v>
      </c>
      <c r="T575" s="404">
        <v>23.076923076923077</v>
      </c>
      <c r="U575" s="265">
        <v>0</v>
      </c>
      <c r="V575" s="265">
        <v>0</v>
      </c>
      <c r="W575" s="266">
        <v>18.5</v>
      </c>
      <c r="X575" s="405">
        <v>10</v>
      </c>
      <c r="Y575" s="406">
        <v>3</v>
      </c>
      <c r="Z575" s="272">
        <v>7</v>
      </c>
      <c r="AA575" s="272">
        <v>0</v>
      </c>
      <c r="AB575" s="272"/>
      <c r="AC575" s="267">
        <v>0</v>
      </c>
      <c r="AD575" s="267">
        <v>0</v>
      </c>
      <c r="AE575" s="266">
        <v>316.38461538461542</v>
      </c>
      <c r="AF575" s="407">
        <v>0</v>
      </c>
      <c r="AG575" s="408">
        <v>5.8176923076923082</v>
      </c>
      <c r="AH575" s="409">
        <v>0</v>
      </c>
      <c r="AI575" s="462">
        <v>160.57692307692309</v>
      </c>
      <c r="AJ575" s="410">
        <v>149.99</v>
      </c>
      <c r="AK575" s="268"/>
      <c r="AL575" s="290">
        <v>1</v>
      </c>
      <c r="AM575" s="463">
        <v>0</v>
      </c>
      <c r="AN575" s="463">
        <v>2</v>
      </c>
      <c r="AO575" s="463">
        <v>0</v>
      </c>
      <c r="AP575" s="36" t="s">
        <v>372</v>
      </c>
      <c r="AQ575" s="66">
        <v>149</v>
      </c>
      <c r="AR575" s="37">
        <v>4100</v>
      </c>
      <c r="AS575" s="315">
        <v>1</v>
      </c>
      <c r="AT575" s="315">
        <v>0</v>
      </c>
      <c r="AU575" s="315">
        <v>2</v>
      </c>
      <c r="AV575" s="315">
        <v>0</v>
      </c>
      <c r="AW575" s="315">
        <v>1</v>
      </c>
      <c r="AX575" s="315">
        <v>4</v>
      </c>
      <c r="AY575" s="316">
        <v>4</v>
      </c>
      <c r="AZ575" s="316">
        <v>0</v>
      </c>
      <c r="BA575" s="316">
        <v>1</v>
      </c>
      <c r="BB575" s="30" t="s">
        <v>1161</v>
      </c>
      <c r="BC575" s="30">
        <v>0</v>
      </c>
      <c r="BD575" s="327"/>
      <c r="BE575" t="s">
        <v>99</v>
      </c>
      <c r="BF575" s="48">
        <v>0</v>
      </c>
      <c r="BG575" s="48">
        <v>0</v>
      </c>
      <c r="BH575" s="511"/>
      <c r="BI575" s="48"/>
      <c r="BJ575" s="372"/>
      <c r="BK575" s="63"/>
      <c r="BL575" s="81">
        <f t="shared" ref="BL575:BL589" si="281">M575+AL575+AM575+AN575</f>
        <v>26</v>
      </c>
      <c r="BM575" s="30">
        <f t="shared" ref="BM575:BM586" si="282">BL575+AO575</f>
        <v>26</v>
      </c>
      <c r="BN575" s="230"/>
      <c r="BO575" s="193">
        <f t="shared" ref="BO575:BO589" si="283">AJ575+AI575+AG575+AH575</f>
        <v>316.38461538461542</v>
      </c>
      <c r="BP575" s="193">
        <v>276.99675280930148</v>
      </c>
      <c r="BQ575" s="193"/>
      <c r="BR575" s="30"/>
      <c r="BS575" s="33">
        <f t="shared" ref="BS575:BS589" si="284">BO575-W575-Z575-AA575</f>
        <v>290.88461538461542</v>
      </c>
      <c r="BT575" s="226" t="e">
        <f t="shared" ref="BT575:BT589" si="285">INT(YEARFRAC(F575,$BU$11))</f>
        <v>#REF!</v>
      </c>
      <c r="BV575" s="365"/>
    </row>
    <row r="576" spans="1:74" ht="80.25" customHeight="1">
      <c r="A576" s="512">
        <f>A575+1</f>
        <v>19</v>
      </c>
      <c r="B576" s="65" t="s">
        <v>416</v>
      </c>
      <c r="C576" s="60" t="s">
        <v>73</v>
      </c>
      <c r="D576" s="378" t="s">
        <v>151</v>
      </c>
      <c r="E576" s="378" t="s">
        <v>585</v>
      </c>
      <c r="F576" s="382">
        <v>44391</v>
      </c>
      <c r="G576" s="378" t="s">
        <v>666</v>
      </c>
      <c r="H576" s="65" t="s">
        <v>157</v>
      </c>
      <c r="I576" s="521"/>
      <c r="J576" s="90">
        <v>200</v>
      </c>
      <c r="K576" s="241">
        <v>10</v>
      </c>
      <c r="L576" s="403">
        <v>0</v>
      </c>
      <c r="M576" s="396">
        <v>23.5</v>
      </c>
      <c r="N576" s="396">
        <v>2.5</v>
      </c>
      <c r="O576" s="396">
        <v>36</v>
      </c>
      <c r="P576" s="396">
        <v>4</v>
      </c>
      <c r="Q576" s="264"/>
      <c r="R576" s="264"/>
      <c r="S576" s="404">
        <v>51.92307692307692</v>
      </c>
      <c r="T576" s="404">
        <v>7.6923076923076925</v>
      </c>
      <c r="U576" s="265">
        <v>0</v>
      </c>
      <c r="V576" s="265">
        <v>0</v>
      </c>
      <c r="W576" s="266">
        <v>12</v>
      </c>
      <c r="X576" s="405">
        <v>8</v>
      </c>
      <c r="Y576" s="406">
        <v>3</v>
      </c>
      <c r="Z576" s="272">
        <v>7</v>
      </c>
      <c r="AA576" s="272">
        <v>0</v>
      </c>
      <c r="AB576" s="272"/>
      <c r="AC576" s="267">
        <v>0</v>
      </c>
      <c r="AD576" s="267">
        <v>0</v>
      </c>
      <c r="AE576" s="266">
        <v>299.61538461538458</v>
      </c>
      <c r="AF576" s="407">
        <v>3.8461538461538463</v>
      </c>
      <c r="AG576" s="408">
        <v>5.535384615384614</v>
      </c>
      <c r="AH576" s="409">
        <v>0</v>
      </c>
      <c r="AI576" s="462">
        <v>146.15384615384613</v>
      </c>
      <c r="AJ576" s="410">
        <v>144.07999999999998</v>
      </c>
      <c r="AK576" s="268"/>
      <c r="AL576" s="290">
        <v>0</v>
      </c>
      <c r="AM576" s="463">
        <v>0</v>
      </c>
      <c r="AN576" s="463">
        <v>2</v>
      </c>
      <c r="AO576" s="463">
        <v>0.5</v>
      </c>
      <c r="AP576" s="36" t="s">
        <v>416</v>
      </c>
      <c r="AQ576" s="66">
        <v>144</v>
      </c>
      <c r="AR576" s="37">
        <v>300</v>
      </c>
      <c r="AS576" s="315">
        <v>1</v>
      </c>
      <c r="AT576" s="315">
        <v>0</v>
      </c>
      <c r="AU576" s="315">
        <v>2</v>
      </c>
      <c r="AV576" s="315">
        <v>0</v>
      </c>
      <c r="AW576" s="315">
        <v>0</v>
      </c>
      <c r="AX576" s="315">
        <v>4</v>
      </c>
      <c r="AY576" s="316">
        <v>0</v>
      </c>
      <c r="AZ576" s="316">
        <v>0</v>
      </c>
      <c r="BA576" s="316">
        <v>3</v>
      </c>
      <c r="BB576" s="30" t="s">
        <v>1162</v>
      </c>
      <c r="BC576" s="30">
        <v>0</v>
      </c>
      <c r="BD576" s="327">
        <v>10</v>
      </c>
      <c r="BE576" t="s">
        <v>140</v>
      </c>
      <c r="BF576" s="48">
        <v>0</v>
      </c>
      <c r="BG576" s="48">
        <v>0</v>
      </c>
      <c r="BH576" s="511"/>
      <c r="BI576" s="48"/>
      <c r="BJ576" s="372"/>
      <c r="BK576" s="63"/>
      <c r="BL576" s="81">
        <f t="shared" si="281"/>
        <v>25.5</v>
      </c>
      <c r="BM576" s="30">
        <f t="shared" si="282"/>
        <v>26</v>
      </c>
      <c r="BN576" s="230"/>
      <c r="BO576" s="193">
        <f t="shared" si="283"/>
        <v>295.76923076923072</v>
      </c>
      <c r="BP576" s="193">
        <v>284.56136933208813</v>
      </c>
      <c r="BQ576" s="193"/>
      <c r="BR576" s="30"/>
      <c r="BS576" s="33">
        <f t="shared" si="284"/>
        <v>276.76923076923072</v>
      </c>
      <c r="BT576" s="226" t="e">
        <f t="shared" si="285"/>
        <v>#REF!</v>
      </c>
      <c r="BV576" s="365"/>
    </row>
    <row r="577" spans="1:74" ht="80.25" customHeight="1">
      <c r="A577" s="512">
        <f t="shared" ref="A577:A589" si="286">A576+1</f>
        <v>20</v>
      </c>
      <c r="B577" s="65" t="s">
        <v>459</v>
      </c>
      <c r="C577" s="60" t="s">
        <v>73</v>
      </c>
      <c r="D577" s="378" t="s">
        <v>196</v>
      </c>
      <c r="E577" s="378" t="s">
        <v>585</v>
      </c>
      <c r="F577" s="382">
        <v>44508</v>
      </c>
      <c r="G577" s="378" t="s">
        <v>667</v>
      </c>
      <c r="H577" s="65" t="s">
        <v>157</v>
      </c>
      <c r="I577" s="521"/>
      <c r="J577" s="90">
        <v>200</v>
      </c>
      <c r="K577" s="241">
        <v>0</v>
      </c>
      <c r="L577" s="403">
        <v>0</v>
      </c>
      <c r="M577" s="396">
        <v>24</v>
      </c>
      <c r="N577" s="396">
        <v>2</v>
      </c>
      <c r="O577" s="396">
        <v>38</v>
      </c>
      <c r="P577" s="396">
        <v>8</v>
      </c>
      <c r="Q577" s="264"/>
      <c r="R577" s="264"/>
      <c r="S577" s="404">
        <v>54.807692307692307</v>
      </c>
      <c r="T577" s="404">
        <v>15.384615384615385</v>
      </c>
      <c r="U577" s="265">
        <v>0</v>
      </c>
      <c r="V577" s="265">
        <v>0</v>
      </c>
      <c r="W577" s="266">
        <v>15.5</v>
      </c>
      <c r="X577" s="405">
        <v>10</v>
      </c>
      <c r="Y577" s="406">
        <v>3</v>
      </c>
      <c r="Z577" s="272">
        <v>7</v>
      </c>
      <c r="AA577" s="272">
        <v>30.153846153846132</v>
      </c>
      <c r="AB577" s="272"/>
      <c r="AC577" s="267">
        <v>0</v>
      </c>
      <c r="AD577" s="267">
        <v>0</v>
      </c>
      <c r="AE577" s="266">
        <v>335.84615384615381</v>
      </c>
      <c r="AF577" s="407">
        <v>0</v>
      </c>
      <c r="AG577" s="408">
        <v>5.663846153846154</v>
      </c>
      <c r="AH577" s="409">
        <v>0</v>
      </c>
      <c r="AI577" s="462">
        <v>146.5</v>
      </c>
      <c r="AJ577" s="410">
        <v>183.68230769230766</v>
      </c>
      <c r="AK577" s="268"/>
      <c r="AL577" s="290">
        <v>0</v>
      </c>
      <c r="AM577" s="463">
        <v>0</v>
      </c>
      <c r="AN577" s="463">
        <v>2</v>
      </c>
      <c r="AO577" s="463">
        <v>0</v>
      </c>
      <c r="AP577" s="36" t="s">
        <v>459</v>
      </c>
      <c r="AQ577" s="66">
        <v>183</v>
      </c>
      <c r="AR577" s="37">
        <v>2800</v>
      </c>
      <c r="AS577" s="315">
        <v>1</v>
      </c>
      <c r="AT577" s="315">
        <v>1</v>
      </c>
      <c r="AU577" s="315">
        <v>1</v>
      </c>
      <c r="AV577" s="315">
        <v>1</v>
      </c>
      <c r="AW577" s="315">
        <v>0</v>
      </c>
      <c r="AX577" s="315">
        <v>3</v>
      </c>
      <c r="AY577" s="316">
        <v>2</v>
      </c>
      <c r="AZ577" s="316">
        <v>1</v>
      </c>
      <c r="BA577" s="316">
        <v>3</v>
      </c>
      <c r="BB577" s="30" t="s">
        <v>1163</v>
      </c>
      <c r="BC577" s="30">
        <v>30.153846153846132</v>
      </c>
      <c r="BD577" s="327"/>
      <c r="BE577" t="s">
        <v>99</v>
      </c>
      <c r="BF577" s="48">
        <v>0</v>
      </c>
      <c r="BG577" s="48">
        <v>0</v>
      </c>
      <c r="BH577" s="511"/>
      <c r="BI577" s="48"/>
      <c r="BJ577" s="372"/>
      <c r="BK577" s="63"/>
      <c r="BL577" s="81">
        <f>M577+AL577+AM577+AN577</f>
        <v>26</v>
      </c>
      <c r="BM577" s="30">
        <f>BL577+AO577</f>
        <v>26</v>
      </c>
      <c r="BN577" s="230"/>
      <c r="BO577" s="193">
        <f t="shared" si="283"/>
        <v>335.84615384615381</v>
      </c>
      <c r="BP577" s="193">
        <v>274.88378016200977</v>
      </c>
      <c r="BQ577" s="193"/>
      <c r="BR577" s="30"/>
      <c r="BS577" s="33">
        <f t="shared" si="284"/>
        <v>283.19230769230768</v>
      </c>
      <c r="BT577" s="226" t="e">
        <f t="shared" si="285"/>
        <v>#REF!</v>
      </c>
      <c r="BV577" s="365"/>
    </row>
    <row r="578" spans="1:74" ht="80.25" customHeight="1">
      <c r="A578" s="512">
        <f t="shared" si="286"/>
        <v>21</v>
      </c>
      <c r="B578" s="65" t="s">
        <v>460</v>
      </c>
      <c r="C578" s="60" t="s">
        <v>71</v>
      </c>
      <c r="D578" s="378" t="s">
        <v>461</v>
      </c>
      <c r="E578" s="378" t="s">
        <v>585</v>
      </c>
      <c r="F578" s="382">
        <v>44522</v>
      </c>
      <c r="G578" s="378" t="s">
        <v>667</v>
      </c>
      <c r="H578" s="65" t="s">
        <v>157</v>
      </c>
      <c r="I578" s="521"/>
      <c r="J578" s="90">
        <v>200</v>
      </c>
      <c r="K578" s="241">
        <v>0</v>
      </c>
      <c r="L578" s="403">
        <v>0</v>
      </c>
      <c r="M578" s="396">
        <v>24</v>
      </c>
      <c r="N578" s="396">
        <v>2</v>
      </c>
      <c r="O578" s="396">
        <v>40</v>
      </c>
      <c r="P578" s="396">
        <v>6</v>
      </c>
      <c r="Q578" s="264"/>
      <c r="R578" s="264"/>
      <c r="S578" s="404">
        <v>57.692307692307693</v>
      </c>
      <c r="T578" s="404">
        <v>11.538461538461538</v>
      </c>
      <c r="U578" s="265">
        <v>0</v>
      </c>
      <c r="V578" s="265">
        <v>0</v>
      </c>
      <c r="W578" s="266">
        <v>14.5</v>
      </c>
      <c r="X578" s="405">
        <v>10</v>
      </c>
      <c r="Y578" s="406">
        <v>3</v>
      </c>
      <c r="Z578" s="272">
        <v>7</v>
      </c>
      <c r="AA578" s="272">
        <v>29.182692307692321</v>
      </c>
      <c r="AB578" s="272"/>
      <c r="AC578" s="267">
        <v>0</v>
      </c>
      <c r="AD578" s="267">
        <v>0</v>
      </c>
      <c r="AE578" s="266">
        <v>332.91346153846155</v>
      </c>
      <c r="AF578" s="407">
        <v>0</v>
      </c>
      <c r="AG578" s="408">
        <v>5.6446153846153848</v>
      </c>
      <c r="AH578" s="409">
        <v>0</v>
      </c>
      <c r="AI578" s="462">
        <v>144.53846153846152</v>
      </c>
      <c r="AJ578" s="410">
        <v>182.73038461538465</v>
      </c>
      <c r="AK578" s="268"/>
      <c r="AL578" s="290">
        <v>0</v>
      </c>
      <c r="AM578" s="463">
        <v>0</v>
      </c>
      <c r="AN578" s="463">
        <v>2</v>
      </c>
      <c r="AO578" s="463">
        <v>0</v>
      </c>
      <c r="AP578" s="36" t="s">
        <v>460</v>
      </c>
      <c r="AQ578" s="66">
        <v>182</v>
      </c>
      <c r="AR578" s="37">
        <v>3000</v>
      </c>
      <c r="AS578" s="315">
        <v>1</v>
      </c>
      <c r="AT578" s="315">
        <v>1</v>
      </c>
      <c r="AU578" s="315">
        <v>1</v>
      </c>
      <c r="AV578" s="315">
        <v>1</v>
      </c>
      <c r="AW578" s="315">
        <v>0</v>
      </c>
      <c r="AX578" s="315">
        <v>2</v>
      </c>
      <c r="AY578" s="316">
        <v>3</v>
      </c>
      <c r="AZ578" s="316">
        <v>0</v>
      </c>
      <c r="BA578" s="316">
        <v>0</v>
      </c>
      <c r="BB578" s="30" t="s">
        <v>1164</v>
      </c>
      <c r="BC578" s="30">
        <v>29.182692307692321</v>
      </c>
      <c r="BD578" s="327"/>
      <c r="BE578" t="s">
        <v>99</v>
      </c>
      <c r="BF578" s="48">
        <v>0</v>
      </c>
      <c r="BG578" s="48">
        <v>0</v>
      </c>
      <c r="BH578" s="511"/>
      <c r="BI578" s="48"/>
      <c r="BJ578" s="372"/>
      <c r="BK578" s="63"/>
      <c r="BL578" s="81">
        <f t="shared" si="281"/>
        <v>26</v>
      </c>
      <c r="BM578" s="30">
        <f t="shared" si="282"/>
        <v>26</v>
      </c>
      <c r="BN578" s="230"/>
      <c r="BO578" s="193">
        <f t="shared" si="283"/>
        <v>332.9134615384616</v>
      </c>
      <c r="BP578" s="193">
        <v>269.54408778831032</v>
      </c>
      <c r="BQ578" s="193"/>
      <c r="BR578" s="30"/>
      <c r="BS578" s="33">
        <f t="shared" si="284"/>
        <v>282.23076923076928</v>
      </c>
      <c r="BT578" s="226" t="e">
        <f t="shared" si="285"/>
        <v>#REF!</v>
      </c>
      <c r="BV578" s="365"/>
    </row>
    <row r="579" spans="1:74" s="62" customFormat="1" ht="80.25" customHeight="1">
      <c r="A579" s="512">
        <f t="shared" si="286"/>
        <v>22</v>
      </c>
      <c r="B579" s="65" t="s">
        <v>483</v>
      </c>
      <c r="C579" s="60" t="s">
        <v>71</v>
      </c>
      <c r="D579" s="378" t="s">
        <v>484</v>
      </c>
      <c r="E579" s="378" t="s">
        <v>585</v>
      </c>
      <c r="F579" s="382">
        <v>44551</v>
      </c>
      <c r="G579" s="378" t="s">
        <v>667</v>
      </c>
      <c r="H579" s="65" t="s">
        <v>157</v>
      </c>
      <c r="I579" s="521"/>
      <c r="J579" s="90">
        <v>200</v>
      </c>
      <c r="K579" s="241">
        <v>0</v>
      </c>
      <c r="L579" s="403">
        <v>0</v>
      </c>
      <c r="M579" s="396">
        <v>24</v>
      </c>
      <c r="N579" s="396">
        <v>2</v>
      </c>
      <c r="O579" s="396">
        <v>34</v>
      </c>
      <c r="P579" s="396">
        <v>10</v>
      </c>
      <c r="Q579" s="264"/>
      <c r="R579" s="264"/>
      <c r="S579" s="404">
        <v>49.03846153846154</v>
      </c>
      <c r="T579" s="404">
        <v>19.23076923076923</v>
      </c>
      <c r="U579" s="265">
        <v>0</v>
      </c>
      <c r="V579" s="265">
        <v>0</v>
      </c>
      <c r="W579" s="266">
        <v>16</v>
      </c>
      <c r="X579" s="405">
        <v>10</v>
      </c>
      <c r="Y579" s="406">
        <v>2</v>
      </c>
      <c r="Z579" s="272">
        <v>7</v>
      </c>
      <c r="AA579" s="272">
        <v>0</v>
      </c>
      <c r="AB579" s="272"/>
      <c r="AC579" s="267">
        <v>0</v>
      </c>
      <c r="AD579" s="267">
        <v>0</v>
      </c>
      <c r="AE579" s="266">
        <v>303.26923076923077</v>
      </c>
      <c r="AF579" s="407">
        <v>0</v>
      </c>
      <c r="AG579" s="408">
        <v>5.6053846153846152</v>
      </c>
      <c r="AH579" s="409">
        <v>0</v>
      </c>
      <c r="AI579" s="462">
        <v>151.84615384615384</v>
      </c>
      <c r="AJ579" s="410">
        <v>145.81769230769231</v>
      </c>
      <c r="AK579" s="268"/>
      <c r="AL579" s="290">
        <v>0</v>
      </c>
      <c r="AM579" s="463">
        <v>0</v>
      </c>
      <c r="AN579" s="463">
        <v>2</v>
      </c>
      <c r="AO579" s="463">
        <v>0</v>
      </c>
      <c r="AP579" s="36" t="s">
        <v>483</v>
      </c>
      <c r="AQ579" s="66">
        <v>145</v>
      </c>
      <c r="AR579" s="37">
        <v>3400</v>
      </c>
      <c r="AS579" s="315">
        <v>1</v>
      </c>
      <c r="AT579" s="315">
        <v>0</v>
      </c>
      <c r="AU579" s="315">
        <v>2</v>
      </c>
      <c r="AV579" s="315">
        <v>0</v>
      </c>
      <c r="AW579" s="315">
        <v>1</v>
      </c>
      <c r="AX579" s="315">
        <v>0</v>
      </c>
      <c r="AY579" s="316">
        <v>3</v>
      </c>
      <c r="AZ579" s="316">
        <v>0</v>
      </c>
      <c r="BA579" s="316">
        <v>4</v>
      </c>
      <c r="BB579" s="30" t="s">
        <v>1165</v>
      </c>
      <c r="BC579" s="30">
        <v>0</v>
      </c>
      <c r="BD579" s="327"/>
      <c r="BE579" t="s">
        <v>99</v>
      </c>
      <c r="BF579" s="48">
        <v>0</v>
      </c>
      <c r="BG579" s="48">
        <v>0</v>
      </c>
      <c r="BH579" s="511"/>
      <c r="BI579" s="48"/>
      <c r="BJ579" s="372"/>
      <c r="BK579" s="63"/>
      <c r="BL579" s="81">
        <f t="shared" si="281"/>
        <v>26</v>
      </c>
      <c r="BM579" s="30">
        <f t="shared" si="282"/>
        <v>26</v>
      </c>
      <c r="BN579" s="230"/>
      <c r="BO579" s="193">
        <f t="shared" si="283"/>
        <v>303.26923076923077</v>
      </c>
      <c r="BP579" s="193">
        <v>268.45101191516102</v>
      </c>
      <c r="BQ579" s="193"/>
      <c r="BR579" s="30"/>
      <c r="BS579" s="33">
        <f t="shared" si="284"/>
        <v>280.26923076923077</v>
      </c>
      <c r="BT579" s="226" t="e">
        <f t="shared" si="285"/>
        <v>#REF!</v>
      </c>
      <c r="BV579" s="365"/>
    </row>
    <row r="580" spans="1:74" s="62" customFormat="1" ht="80.25" customHeight="1">
      <c r="A580" s="512">
        <f t="shared" si="286"/>
        <v>23</v>
      </c>
      <c r="B580" s="65" t="s">
        <v>501</v>
      </c>
      <c r="C580" s="60" t="s">
        <v>71</v>
      </c>
      <c r="D580" s="378" t="s">
        <v>503</v>
      </c>
      <c r="E580" s="378" t="s">
        <v>585</v>
      </c>
      <c r="F580" s="382">
        <v>44573</v>
      </c>
      <c r="G580" s="378" t="s">
        <v>667</v>
      </c>
      <c r="H580" s="65" t="s">
        <v>157</v>
      </c>
      <c r="I580" s="521"/>
      <c r="J580" s="90">
        <v>200</v>
      </c>
      <c r="K580" s="241">
        <v>0</v>
      </c>
      <c r="L580" s="403">
        <v>0</v>
      </c>
      <c r="M580" s="396">
        <v>24</v>
      </c>
      <c r="N580" s="396">
        <v>2</v>
      </c>
      <c r="O580" s="396">
        <v>38</v>
      </c>
      <c r="P580" s="396">
        <v>0</v>
      </c>
      <c r="Q580" s="264"/>
      <c r="R580" s="264"/>
      <c r="S580" s="404">
        <v>54.807692307692307</v>
      </c>
      <c r="T580" s="404">
        <v>0</v>
      </c>
      <c r="U580" s="265">
        <v>0</v>
      </c>
      <c r="V580" s="265">
        <v>0</v>
      </c>
      <c r="W580" s="266">
        <v>9.5</v>
      </c>
      <c r="X580" s="405">
        <v>10</v>
      </c>
      <c r="Y580" s="406">
        <v>2</v>
      </c>
      <c r="Z580" s="272">
        <v>7</v>
      </c>
      <c r="AA580" s="272">
        <v>29.080769230769249</v>
      </c>
      <c r="AB580" s="272"/>
      <c r="AC580" s="267">
        <v>0</v>
      </c>
      <c r="AD580" s="267">
        <v>0</v>
      </c>
      <c r="AE580" s="266">
        <v>312.38846153846157</v>
      </c>
      <c r="AF580" s="407">
        <v>0</v>
      </c>
      <c r="AG580" s="408">
        <v>5.3361538461538469</v>
      </c>
      <c r="AH580" s="409">
        <v>0</v>
      </c>
      <c r="AI580" s="462">
        <v>133.84615384615384</v>
      </c>
      <c r="AJ580" s="410">
        <v>173.20615384615388</v>
      </c>
      <c r="AK580" s="268"/>
      <c r="AL580" s="290">
        <v>0</v>
      </c>
      <c r="AM580" s="463">
        <v>0</v>
      </c>
      <c r="AN580" s="463">
        <v>2</v>
      </c>
      <c r="AO580" s="463">
        <v>0</v>
      </c>
      <c r="AP580" s="36" t="s">
        <v>501</v>
      </c>
      <c r="AQ580" s="66">
        <v>173</v>
      </c>
      <c r="AR580" s="37">
        <v>800</v>
      </c>
      <c r="AS580" s="315">
        <v>1</v>
      </c>
      <c r="AT580" s="315">
        <v>1</v>
      </c>
      <c r="AU580" s="315">
        <v>1</v>
      </c>
      <c r="AV580" s="315">
        <v>0</v>
      </c>
      <c r="AW580" s="315">
        <v>0</v>
      </c>
      <c r="AX580" s="315">
        <v>3</v>
      </c>
      <c r="AY580" s="316">
        <v>0</v>
      </c>
      <c r="AZ580" s="316">
        <v>1</v>
      </c>
      <c r="BA580" s="316">
        <v>3</v>
      </c>
      <c r="BB580" s="30" t="s">
        <v>1166</v>
      </c>
      <c r="BC580" s="30">
        <v>29.080769230769249</v>
      </c>
      <c r="BD580" s="327"/>
      <c r="BE580" t="s">
        <v>99</v>
      </c>
      <c r="BF580" s="48">
        <v>0</v>
      </c>
      <c r="BG580" s="48">
        <v>0</v>
      </c>
      <c r="BH580" s="511"/>
      <c r="BI580" s="48"/>
      <c r="BJ580" s="372"/>
      <c r="BK580" s="63"/>
      <c r="BL580" s="81">
        <f t="shared" si="281"/>
        <v>26</v>
      </c>
      <c r="BM580" s="30">
        <f t="shared" si="282"/>
        <v>26</v>
      </c>
      <c r="BN580" s="230"/>
      <c r="BO580" s="193">
        <f t="shared" si="283"/>
        <v>312.38846153846157</v>
      </c>
      <c r="BP580" s="193">
        <v>282.67464606024458</v>
      </c>
      <c r="BQ580" s="193"/>
      <c r="BR580" s="30"/>
      <c r="BS580" s="33">
        <f t="shared" si="284"/>
        <v>266.80769230769232</v>
      </c>
      <c r="BT580" s="226" t="e">
        <f t="shared" si="285"/>
        <v>#REF!</v>
      </c>
      <c r="BV580" s="365"/>
    </row>
    <row r="581" spans="1:74" s="62" customFormat="1" ht="80.25" customHeight="1">
      <c r="A581" s="512">
        <f t="shared" si="286"/>
        <v>24</v>
      </c>
      <c r="B581" s="242" t="s">
        <v>502</v>
      </c>
      <c r="C581" s="243" t="s">
        <v>71</v>
      </c>
      <c r="D581" s="380" t="s">
        <v>504</v>
      </c>
      <c r="E581" s="380" t="s">
        <v>585</v>
      </c>
      <c r="F581" s="384">
        <v>44579</v>
      </c>
      <c r="G581" s="380" t="s">
        <v>667</v>
      </c>
      <c r="H581" s="242" t="s">
        <v>157</v>
      </c>
      <c r="I581" s="521"/>
      <c r="J581" s="253">
        <v>200</v>
      </c>
      <c r="K581" s="394">
        <v>0</v>
      </c>
      <c r="L581" s="395">
        <v>0</v>
      </c>
      <c r="M581" s="396">
        <v>0</v>
      </c>
      <c r="N581" s="390">
        <v>26</v>
      </c>
      <c r="O581" s="396">
        <v>0</v>
      </c>
      <c r="P581" s="396">
        <v>0</v>
      </c>
      <c r="Q581" s="264"/>
      <c r="R581" s="244"/>
      <c r="S581" s="389">
        <v>0</v>
      </c>
      <c r="T581" s="389">
        <v>0</v>
      </c>
      <c r="U581" s="269">
        <v>0</v>
      </c>
      <c r="V581" s="269">
        <v>0</v>
      </c>
      <c r="W581" s="266">
        <v>0</v>
      </c>
      <c r="X581" s="405">
        <v>0</v>
      </c>
      <c r="Y581" s="406">
        <v>0</v>
      </c>
      <c r="Z581" s="272"/>
      <c r="AA581" s="284">
        <v>0</v>
      </c>
      <c r="AB581" s="284"/>
      <c r="AC581" s="245">
        <v>0</v>
      </c>
      <c r="AD581" s="267">
        <v>263.41000000000003</v>
      </c>
      <c r="AE581" s="270">
        <v>463.41</v>
      </c>
      <c r="AF581" s="529">
        <v>200</v>
      </c>
      <c r="AG581" s="408">
        <v>5.2682000000000002</v>
      </c>
      <c r="AH581" s="411">
        <v>0</v>
      </c>
      <c r="AI581" s="462">
        <v>258.14355254438635</v>
      </c>
      <c r="AJ581" s="410">
        <v>0</v>
      </c>
      <c r="AK581" s="532" t="s">
        <v>875</v>
      </c>
      <c r="AL581" s="290">
        <v>0</v>
      </c>
      <c r="AM581" s="463">
        <v>0</v>
      </c>
      <c r="AN581" s="463"/>
      <c r="AO581" s="463">
        <v>0</v>
      </c>
      <c r="AP581" s="36" t="s">
        <v>502</v>
      </c>
      <c r="AQ581" s="66">
        <v>0</v>
      </c>
      <c r="AR581" s="37">
        <v>0</v>
      </c>
      <c r="AS581" s="315">
        <v>0</v>
      </c>
      <c r="AT581" s="315">
        <v>0</v>
      </c>
      <c r="AU581" s="315">
        <v>0</v>
      </c>
      <c r="AV581" s="315">
        <v>0</v>
      </c>
      <c r="AW581" s="315">
        <v>0</v>
      </c>
      <c r="AX581" s="315">
        <v>0</v>
      </c>
      <c r="AY581" s="316">
        <v>0</v>
      </c>
      <c r="AZ581" s="316">
        <v>0</v>
      </c>
      <c r="BA581" s="316">
        <v>0</v>
      </c>
      <c r="BB581" s="30" t="s">
        <v>1167</v>
      </c>
      <c r="BC581" s="30">
        <v>0</v>
      </c>
      <c r="BD581" s="327"/>
      <c r="BE581" t="s">
        <v>99</v>
      </c>
      <c r="BF581" s="48">
        <v>0</v>
      </c>
      <c r="BG581" s="48">
        <v>0</v>
      </c>
      <c r="BH581" s="511"/>
      <c r="BI581" s="48"/>
      <c r="BJ581" s="372"/>
      <c r="BK581" s="63"/>
      <c r="BL581" s="81">
        <f t="shared" si="281"/>
        <v>0</v>
      </c>
      <c r="BM581" s="30">
        <f t="shared" si="282"/>
        <v>0</v>
      </c>
      <c r="BN581" s="230"/>
      <c r="BO581" s="193">
        <f t="shared" si="283"/>
        <v>263.41175254438633</v>
      </c>
      <c r="BP581" s="193">
        <v>266.65043154624794</v>
      </c>
      <c r="BQ581" s="193"/>
      <c r="BR581" s="30"/>
      <c r="BS581" s="33">
        <f t="shared" si="284"/>
        <v>263.41175254438633</v>
      </c>
      <c r="BT581" s="226" t="e">
        <f t="shared" si="285"/>
        <v>#REF!</v>
      </c>
      <c r="BV581" s="365"/>
    </row>
    <row r="582" spans="1:74" s="62" customFormat="1" ht="80.25" customHeight="1">
      <c r="A582" s="512">
        <f t="shared" si="286"/>
        <v>25</v>
      </c>
      <c r="B582" s="65" t="s">
        <v>513</v>
      </c>
      <c r="C582" s="60" t="s">
        <v>71</v>
      </c>
      <c r="D582" s="378" t="s">
        <v>514</v>
      </c>
      <c r="E582" s="378" t="s">
        <v>585</v>
      </c>
      <c r="F582" s="382">
        <v>44593</v>
      </c>
      <c r="G582" s="378" t="s">
        <v>667</v>
      </c>
      <c r="H582" s="65" t="s">
        <v>157</v>
      </c>
      <c r="I582" s="521"/>
      <c r="J582" s="90">
        <v>200</v>
      </c>
      <c r="K582" s="241">
        <v>0</v>
      </c>
      <c r="L582" s="403">
        <v>0</v>
      </c>
      <c r="M582" s="396">
        <v>24</v>
      </c>
      <c r="N582" s="396">
        <v>2</v>
      </c>
      <c r="O582" s="396">
        <v>36</v>
      </c>
      <c r="P582" s="396">
        <v>0</v>
      </c>
      <c r="Q582" s="264"/>
      <c r="R582" s="264"/>
      <c r="S582" s="404">
        <v>51.92307692307692</v>
      </c>
      <c r="T582" s="404">
        <v>0</v>
      </c>
      <c r="U582" s="265">
        <v>0</v>
      </c>
      <c r="V582" s="265">
        <v>0</v>
      </c>
      <c r="W582" s="266">
        <v>9</v>
      </c>
      <c r="X582" s="405">
        <v>10</v>
      </c>
      <c r="Y582" s="406">
        <v>2</v>
      </c>
      <c r="Z582" s="272">
        <v>7</v>
      </c>
      <c r="AA582" s="272">
        <v>0</v>
      </c>
      <c r="AB582" s="272"/>
      <c r="AC582" s="267">
        <v>0</v>
      </c>
      <c r="AD582" s="267">
        <v>0</v>
      </c>
      <c r="AE582" s="266">
        <v>279.92307692307691</v>
      </c>
      <c r="AF582" s="407">
        <v>0</v>
      </c>
      <c r="AG582" s="408">
        <v>5.2784615384615385</v>
      </c>
      <c r="AH582" s="409">
        <v>0</v>
      </c>
      <c r="AI582" s="462">
        <v>130.46153846153845</v>
      </c>
      <c r="AJ582" s="410">
        <v>144.18307692307692</v>
      </c>
      <c r="AK582" s="268"/>
      <c r="AL582" s="290">
        <v>0</v>
      </c>
      <c r="AM582" s="463">
        <v>0</v>
      </c>
      <c r="AN582" s="463">
        <v>2</v>
      </c>
      <c r="AO582" s="463">
        <v>0</v>
      </c>
      <c r="AP582" s="36" t="s">
        <v>513</v>
      </c>
      <c r="AQ582" s="66">
        <v>144</v>
      </c>
      <c r="AR582" s="37">
        <v>800</v>
      </c>
      <c r="AS582" s="315">
        <v>1</v>
      </c>
      <c r="AT582" s="315">
        <v>0</v>
      </c>
      <c r="AU582" s="315">
        <v>2</v>
      </c>
      <c r="AV582" s="315">
        <v>0</v>
      </c>
      <c r="AW582" s="315">
        <v>0</v>
      </c>
      <c r="AX582" s="315">
        <v>4</v>
      </c>
      <c r="AY582" s="316">
        <v>0</v>
      </c>
      <c r="AZ582" s="316">
        <v>1</v>
      </c>
      <c r="BA582" s="316">
        <v>3</v>
      </c>
      <c r="BB582" s="30" t="s">
        <v>1168</v>
      </c>
      <c r="BC582" s="30">
        <v>0</v>
      </c>
      <c r="BD582" s="327"/>
      <c r="BE582" t="s">
        <v>99</v>
      </c>
      <c r="BF582" s="48">
        <v>0</v>
      </c>
      <c r="BG582" s="48">
        <v>0</v>
      </c>
      <c r="BH582" s="511"/>
      <c r="BI582" s="48"/>
      <c r="BJ582" s="372"/>
      <c r="BK582" s="63"/>
      <c r="BL582" s="81">
        <f t="shared" si="281"/>
        <v>26</v>
      </c>
      <c r="BM582" s="30">
        <f t="shared" si="282"/>
        <v>26</v>
      </c>
      <c r="BN582" s="230"/>
      <c r="BO582" s="193">
        <f t="shared" si="283"/>
        <v>279.92307692307691</v>
      </c>
      <c r="BP582" s="193">
        <v>258.8279112272034</v>
      </c>
      <c r="BQ582" s="193"/>
      <c r="BR582" s="30"/>
      <c r="BS582" s="33">
        <f t="shared" si="284"/>
        <v>263.92307692307691</v>
      </c>
      <c r="BT582" s="226" t="e">
        <f>INT(YEARFRAC(F582,$BU$11))</f>
        <v>#REF!</v>
      </c>
      <c r="BV582" s="365"/>
    </row>
    <row r="583" spans="1:74" s="62" customFormat="1" ht="80.25" customHeight="1">
      <c r="A583" s="512">
        <f t="shared" si="286"/>
        <v>26</v>
      </c>
      <c r="B583" s="65" t="s">
        <v>560</v>
      </c>
      <c r="C583" s="60" t="s">
        <v>71</v>
      </c>
      <c r="D583" s="378" t="s">
        <v>559</v>
      </c>
      <c r="E583" s="378" t="s">
        <v>585</v>
      </c>
      <c r="F583" s="382">
        <v>44672</v>
      </c>
      <c r="G583" s="378" t="s">
        <v>667</v>
      </c>
      <c r="H583" s="65" t="s">
        <v>157</v>
      </c>
      <c r="I583" s="521"/>
      <c r="J583" s="90">
        <v>200</v>
      </c>
      <c r="K583" s="241">
        <v>0</v>
      </c>
      <c r="L583" s="403">
        <v>0</v>
      </c>
      <c r="M583" s="396">
        <v>22</v>
      </c>
      <c r="N583" s="396">
        <v>4</v>
      </c>
      <c r="O583" s="396">
        <v>32</v>
      </c>
      <c r="P583" s="396">
        <v>0</v>
      </c>
      <c r="Q583" s="264"/>
      <c r="R583" s="264"/>
      <c r="S583" s="404">
        <v>46.153846153846153</v>
      </c>
      <c r="T583" s="404">
        <v>0</v>
      </c>
      <c r="U583" s="265">
        <v>0</v>
      </c>
      <c r="V583" s="265">
        <v>0</v>
      </c>
      <c r="W583" s="266">
        <v>8</v>
      </c>
      <c r="X583" s="405">
        <v>10</v>
      </c>
      <c r="Y583" s="406">
        <v>2</v>
      </c>
      <c r="Z583" s="272">
        <v>7</v>
      </c>
      <c r="AA583" s="272">
        <v>0</v>
      </c>
      <c r="AB583" s="272"/>
      <c r="AC583" s="267">
        <v>0</v>
      </c>
      <c r="AD583" s="267">
        <v>0</v>
      </c>
      <c r="AE583" s="266">
        <v>273.15384615384619</v>
      </c>
      <c r="AF583" s="407">
        <v>0</v>
      </c>
      <c r="AG583" s="408">
        <v>5.1630769230769236</v>
      </c>
      <c r="AH583" s="409">
        <v>0</v>
      </c>
      <c r="AI583" s="462">
        <v>127.07692307692307</v>
      </c>
      <c r="AJ583" s="410">
        <v>140.91384615384621</v>
      </c>
      <c r="AK583" s="268"/>
      <c r="AL583" s="290">
        <v>2</v>
      </c>
      <c r="AM583" s="463">
        <v>0</v>
      </c>
      <c r="AN583" s="463">
        <v>2</v>
      </c>
      <c r="AO583" s="463">
        <v>0</v>
      </c>
      <c r="AP583" s="36" t="s">
        <v>560</v>
      </c>
      <c r="AQ583" s="66">
        <v>140</v>
      </c>
      <c r="AR583" s="37">
        <v>3800</v>
      </c>
      <c r="AS583" s="315">
        <v>1</v>
      </c>
      <c r="AT583" s="315">
        <v>0</v>
      </c>
      <c r="AU583" s="315">
        <v>2</v>
      </c>
      <c r="AV583" s="315">
        <v>0</v>
      </c>
      <c r="AW583" s="315">
        <v>0</v>
      </c>
      <c r="AX583" s="315">
        <v>0</v>
      </c>
      <c r="AY583" s="316">
        <v>3</v>
      </c>
      <c r="AZ583" s="316">
        <v>1</v>
      </c>
      <c r="BA583" s="316">
        <v>3</v>
      </c>
      <c r="BB583" s="30" t="s">
        <v>537</v>
      </c>
      <c r="BC583" s="30">
        <v>0</v>
      </c>
      <c r="BD583" s="327"/>
      <c r="BE583" t="s">
        <v>99</v>
      </c>
      <c r="BF583" s="48">
        <v>0</v>
      </c>
      <c r="BG583" s="48">
        <v>0</v>
      </c>
      <c r="BH583" s="511"/>
      <c r="BI583" s="48"/>
      <c r="BJ583" s="372"/>
      <c r="BK583" s="63"/>
      <c r="BL583" s="81">
        <f t="shared" si="281"/>
        <v>26</v>
      </c>
      <c r="BM583" s="30">
        <f t="shared" si="282"/>
        <v>26</v>
      </c>
      <c r="BN583" s="230"/>
      <c r="BO583" s="193">
        <f t="shared" si="283"/>
        <v>273.15384615384619</v>
      </c>
      <c r="BP583" s="193">
        <v>270.11337195580438</v>
      </c>
      <c r="BQ583" s="193"/>
      <c r="BR583" s="30"/>
      <c r="BS583" s="33">
        <f t="shared" si="284"/>
        <v>258.15384615384619</v>
      </c>
      <c r="BT583" s="226" t="e">
        <f t="shared" si="285"/>
        <v>#REF!</v>
      </c>
      <c r="BV583" s="365"/>
    </row>
    <row r="584" spans="1:74" ht="80.25" customHeight="1">
      <c r="A584" s="512">
        <f t="shared" si="286"/>
        <v>27</v>
      </c>
      <c r="B584" s="65" t="s">
        <v>53</v>
      </c>
      <c r="C584" s="204" t="s">
        <v>71</v>
      </c>
      <c r="D584" s="378" t="s">
        <v>236</v>
      </c>
      <c r="E584" s="378" t="s">
        <v>585</v>
      </c>
      <c r="F584" s="382">
        <v>41347</v>
      </c>
      <c r="G584" s="378" t="s">
        <v>667</v>
      </c>
      <c r="H584" s="65" t="s">
        <v>157</v>
      </c>
      <c r="I584" s="521"/>
      <c r="J584" s="90">
        <v>200</v>
      </c>
      <c r="K584" s="241">
        <v>0</v>
      </c>
      <c r="L584" s="403">
        <v>0</v>
      </c>
      <c r="M584" s="396">
        <v>23</v>
      </c>
      <c r="N584" s="396">
        <v>3</v>
      </c>
      <c r="O584" s="396">
        <v>36</v>
      </c>
      <c r="P584" s="396">
        <v>10</v>
      </c>
      <c r="Q584" s="264"/>
      <c r="R584" s="264"/>
      <c r="S584" s="404">
        <v>51.92307692307692</v>
      </c>
      <c r="T584" s="404">
        <v>19.23076923076923</v>
      </c>
      <c r="U584" s="265">
        <v>0</v>
      </c>
      <c r="V584" s="265">
        <v>0</v>
      </c>
      <c r="W584" s="266">
        <v>16.5</v>
      </c>
      <c r="X584" s="405">
        <v>10</v>
      </c>
      <c r="Y584" s="406">
        <v>11</v>
      </c>
      <c r="Z584" s="272">
        <v>7</v>
      </c>
      <c r="AA584" s="272">
        <v>0</v>
      </c>
      <c r="AB584" s="272"/>
      <c r="AC584" s="267">
        <v>0</v>
      </c>
      <c r="AD584" s="267">
        <v>0</v>
      </c>
      <c r="AE584" s="266">
        <v>315.65384615384613</v>
      </c>
      <c r="AF584" s="407">
        <v>0</v>
      </c>
      <c r="AG584" s="408">
        <v>5.8181818181818183</v>
      </c>
      <c r="AH584" s="409">
        <v>0</v>
      </c>
      <c r="AI584" s="462">
        <v>148.46153846153845</v>
      </c>
      <c r="AJ584" s="410">
        <v>161.37412587412587</v>
      </c>
      <c r="AK584" s="268"/>
      <c r="AL584" s="290">
        <v>1</v>
      </c>
      <c r="AM584" s="463">
        <v>0</v>
      </c>
      <c r="AN584" s="463">
        <v>2</v>
      </c>
      <c r="AO584" s="463">
        <v>0</v>
      </c>
      <c r="AP584" s="36" t="s">
        <v>53</v>
      </c>
      <c r="AQ584" s="66">
        <v>161</v>
      </c>
      <c r="AR584" s="37">
        <v>1500</v>
      </c>
      <c r="AS584" s="315">
        <v>1</v>
      </c>
      <c r="AT584" s="315">
        <v>1</v>
      </c>
      <c r="AU584" s="315">
        <v>0</v>
      </c>
      <c r="AV584" s="315">
        <v>1</v>
      </c>
      <c r="AW584" s="315">
        <v>0</v>
      </c>
      <c r="AX584" s="315">
        <v>1</v>
      </c>
      <c r="AY584" s="316">
        <v>1</v>
      </c>
      <c r="AZ584" s="316">
        <v>1</v>
      </c>
      <c r="BA584" s="316">
        <v>0</v>
      </c>
      <c r="BB584" s="30" t="s">
        <v>53</v>
      </c>
      <c r="BC584" s="30">
        <v>0</v>
      </c>
      <c r="BD584" s="327"/>
      <c r="BE584" t="s">
        <v>99</v>
      </c>
      <c r="BF584" s="48">
        <v>0</v>
      </c>
      <c r="BG584" s="48">
        <v>0</v>
      </c>
      <c r="BH584" s="511"/>
      <c r="BI584" s="48"/>
      <c r="BJ584" s="372"/>
      <c r="BK584" s="63"/>
      <c r="BL584" s="81">
        <f t="shared" si="281"/>
        <v>26</v>
      </c>
      <c r="BM584" s="30">
        <f t="shared" si="282"/>
        <v>26</v>
      </c>
      <c r="BN584" s="230"/>
      <c r="BO584" s="193">
        <f t="shared" si="283"/>
        <v>315.65384615384613</v>
      </c>
      <c r="BP584" s="193">
        <v>305.12903385221801</v>
      </c>
      <c r="BQ584" s="193"/>
      <c r="BR584" s="30"/>
      <c r="BS584" s="33">
        <f t="shared" si="284"/>
        <v>292.15384615384613</v>
      </c>
      <c r="BT584" s="226" t="e">
        <f t="shared" si="285"/>
        <v>#REF!</v>
      </c>
      <c r="BV584" s="365"/>
    </row>
    <row r="585" spans="1:74" s="62" customFormat="1" ht="80.25" customHeight="1">
      <c r="A585" s="512">
        <f t="shared" si="286"/>
        <v>28</v>
      </c>
      <c r="B585" s="560" t="s">
        <v>586</v>
      </c>
      <c r="C585" s="561" t="s">
        <v>71</v>
      </c>
      <c r="D585" s="562" t="s">
        <v>313</v>
      </c>
      <c r="E585" s="562" t="s">
        <v>585</v>
      </c>
      <c r="F585" s="563">
        <v>44684</v>
      </c>
      <c r="G585" s="562" t="s">
        <v>667</v>
      </c>
      <c r="H585" s="560" t="s">
        <v>157</v>
      </c>
      <c r="I585" s="521"/>
      <c r="J585" s="253">
        <v>200</v>
      </c>
      <c r="K585" s="394">
        <v>0</v>
      </c>
      <c r="L585" s="395">
        <v>0</v>
      </c>
      <c r="M585" s="396">
        <v>0</v>
      </c>
      <c r="N585" s="390">
        <v>26</v>
      </c>
      <c r="O585" s="396">
        <v>0</v>
      </c>
      <c r="P585" s="396">
        <v>0</v>
      </c>
      <c r="Q585" s="264"/>
      <c r="R585" s="244"/>
      <c r="S585" s="389">
        <v>0</v>
      </c>
      <c r="T585" s="389">
        <v>0</v>
      </c>
      <c r="U585" s="269">
        <v>0</v>
      </c>
      <c r="V585" s="269">
        <v>0</v>
      </c>
      <c r="W585" s="266">
        <v>0</v>
      </c>
      <c r="X585" s="405">
        <v>0</v>
      </c>
      <c r="Y585" s="406">
        <v>0</v>
      </c>
      <c r="Z585" s="272"/>
      <c r="AA585" s="284">
        <v>0</v>
      </c>
      <c r="AB585" s="284"/>
      <c r="AC585" s="245">
        <v>0</v>
      </c>
      <c r="AD585" s="267">
        <v>140.05184592550791</v>
      </c>
      <c r="AE585" s="270">
        <v>340.05184592550791</v>
      </c>
      <c r="AF585" s="529">
        <v>200</v>
      </c>
      <c r="AG585" s="408">
        <v>2.801036918510158</v>
      </c>
      <c r="AH585" s="411">
        <v>0</v>
      </c>
      <c r="AI585" s="462">
        <v>137.25080900699777</v>
      </c>
      <c r="AJ585" s="410">
        <v>0</v>
      </c>
      <c r="AK585" s="532" t="s">
        <v>875</v>
      </c>
      <c r="AL585" s="290">
        <v>0</v>
      </c>
      <c r="AM585" s="463">
        <v>0</v>
      </c>
      <c r="AN585" s="463"/>
      <c r="AO585" s="463">
        <v>0</v>
      </c>
      <c r="AP585" s="369" t="s">
        <v>586</v>
      </c>
      <c r="AQ585" s="248">
        <v>0</v>
      </c>
      <c r="AR585" s="370">
        <v>0</v>
      </c>
      <c r="AS585" s="317">
        <v>0</v>
      </c>
      <c r="AT585" s="317">
        <v>0</v>
      </c>
      <c r="AU585" s="317">
        <v>0</v>
      </c>
      <c r="AV585" s="317">
        <v>0</v>
      </c>
      <c r="AW585" s="317">
        <v>0</v>
      </c>
      <c r="AX585" s="317">
        <v>0</v>
      </c>
      <c r="AY585" s="317">
        <v>0</v>
      </c>
      <c r="AZ585" s="317">
        <v>0</v>
      </c>
      <c r="BA585" s="317">
        <v>0</v>
      </c>
      <c r="BB585" s="30" t="s">
        <v>1169</v>
      </c>
      <c r="BC585" s="30">
        <v>0</v>
      </c>
      <c r="BD585" s="327"/>
      <c r="BE585" t="s">
        <v>99</v>
      </c>
      <c r="BF585" s="48">
        <v>0</v>
      </c>
      <c r="BG585" s="48">
        <v>0</v>
      </c>
      <c r="BH585" s="511"/>
      <c r="BI585" s="48"/>
      <c r="BJ585" s="372"/>
      <c r="BK585" s="63"/>
      <c r="BL585" s="81">
        <f t="shared" si="281"/>
        <v>0</v>
      </c>
      <c r="BM585" s="46">
        <f t="shared" si="282"/>
        <v>0</v>
      </c>
      <c r="BN585" s="252"/>
      <c r="BO585" s="193">
        <f t="shared" si="283"/>
        <v>140.05184592550793</v>
      </c>
      <c r="BP585" s="193">
        <v>241.23021915915692</v>
      </c>
      <c r="BQ585" s="193"/>
      <c r="BR585" s="30"/>
      <c r="BS585" s="33">
        <f t="shared" si="284"/>
        <v>140.05184592550793</v>
      </c>
      <c r="BT585" s="226" t="e">
        <f t="shared" si="285"/>
        <v>#REF!</v>
      </c>
      <c r="BV585" s="367"/>
    </row>
    <row r="586" spans="1:74" s="62" customFormat="1" ht="80.25" customHeight="1">
      <c r="A586" s="512">
        <f t="shared" si="286"/>
        <v>29</v>
      </c>
      <c r="B586" s="65" t="s">
        <v>587</v>
      </c>
      <c r="C586" s="60" t="s">
        <v>71</v>
      </c>
      <c r="D586" s="378" t="s">
        <v>620</v>
      </c>
      <c r="E586" s="378" t="s">
        <v>585</v>
      </c>
      <c r="F586" s="382">
        <v>44684</v>
      </c>
      <c r="G586" s="378" t="s">
        <v>667</v>
      </c>
      <c r="H586" s="65" t="s">
        <v>157</v>
      </c>
      <c r="I586" s="521"/>
      <c r="J586" s="90">
        <v>200</v>
      </c>
      <c r="K586" s="241">
        <v>0</v>
      </c>
      <c r="L586" s="403">
        <v>0</v>
      </c>
      <c r="M586" s="396">
        <v>22.5</v>
      </c>
      <c r="N586" s="396">
        <v>3.5</v>
      </c>
      <c r="O586" s="396">
        <v>34</v>
      </c>
      <c r="P586" s="396">
        <v>8</v>
      </c>
      <c r="Q586" s="264"/>
      <c r="R586" s="264"/>
      <c r="S586" s="404">
        <v>49.03846153846154</v>
      </c>
      <c r="T586" s="404">
        <v>15.384615384615385</v>
      </c>
      <c r="U586" s="265">
        <v>0</v>
      </c>
      <c r="V586" s="265">
        <v>0</v>
      </c>
      <c r="W586" s="266">
        <v>14.5</v>
      </c>
      <c r="X586" s="405">
        <v>10</v>
      </c>
      <c r="Y586" s="406">
        <v>2</v>
      </c>
      <c r="Z586" s="272">
        <v>7</v>
      </c>
      <c r="AA586" s="272">
        <v>29.111538461538458</v>
      </c>
      <c r="AB586" s="272"/>
      <c r="AC586" s="267">
        <v>0</v>
      </c>
      <c r="AD586" s="267">
        <v>0</v>
      </c>
      <c r="AE586" s="266">
        <v>327.03461538461534</v>
      </c>
      <c r="AF586" s="407">
        <v>0</v>
      </c>
      <c r="AG586" s="408">
        <v>5.5284615384615385</v>
      </c>
      <c r="AH586" s="409">
        <v>0</v>
      </c>
      <c r="AI586" s="462">
        <v>143.11538461538461</v>
      </c>
      <c r="AJ586" s="410">
        <v>178.39076923076919</v>
      </c>
      <c r="AK586" s="268"/>
      <c r="AL586" s="290">
        <v>1.5</v>
      </c>
      <c r="AM586" s="463">
        <v>0</v>
      </c>
      <c r="AN586" s="463">
        <v>2</v>
      </c>
      <c r="AO586" s="463">
        <v>0</v>
      </c>
      <c r="AP586" s="369" t="s">
        <v>587</v>
      </c>
      <c r="AQ586" s="248">
        <v>178</v>
      </c>
      <c r="AR586" s="370">
        <v>1600</v>
      </c>
      <c r="AS586" s="317">
        <v>1</v>
      </c>
      <c r="AT586" s="317">
        <v>1</v>
      </c>
      <c r="AU586" s="317">
        <v>1</v>
      </c>
      <c r="AV586" s="317">
        <v>0</v>
      </c>
      <c r="AW586" s="317">
        <v>1</v>
      </c>
      <c r="AX586" s="317">
        <v>3</v>
      </c>
      <c r="AY586" s="317">
        <v>1</v>
      </c>
      <c r="AZ586" s="317">
        <v>1</v>
      </c>
      <c r="BA586" s="317">
        <v>1</v>
      </c>
      <c r="BB586" s="30" t="s">
        <v>1170</v>
      </c>
      <c r="BC586" s="30">
        <v>29.111538461538458</v>
      </c>
      <c r="BD586" s="327"/>
      <c r="BE586" t="s">
        <v>99</v>
      </c>
      <c r="BF586" s="48">
        <v>0</v>
      </c>
      <c r="BG586" s="48">
        <v>0</v>
      </c>
      <c r="BH586" s="511"/>
      <c r="BI586" s="48"/>
      <c r="BJ586" s="372"/>
      <c r="BK586" s="63"/>
      <c r="BL586" s="81">
        <f t="shared" si="281"/>
        <v>26</v>
      </c>
      <c r="BM586" s="46">
        <f t="shared" si="282"/>
        <v>26</v>
      </c>
      <c r="BN586" s="252"/>
      <c r="BO586" s="193">
        <f t="shared" si="283"/>
        <v>327.03461538461534</v>
      </c>
      <c r="BP586" s="193">
        <v>281.99148166396594</v>
      </c>
      <c r="BQ586" s="193"/>
      <c r="BR586" s="30"/>
      <c r="BS586" s="33">
        <f t="shared" si="284"/>
        <v>276.42307692307691</v>
      </c>
      <c r="BT586" s="226" t="e">
        <f t="shared" si="285"/>
        <v>#REF!</v>
      </c>
      <c r="BV586" s="367"/>
    </row>
    <row r="587" spans="1:74" s="62" customFormat="1" ht="80.25" customHeight="1">
      <c r="A587" s="512">
        <f t="shared" si="286"/>
        <v>30</v>
      </c>
      <c r="B587" s="65" t="s">
        <v>681</v>
      </c>
      <c r="C587" s="60" t="s">
        <v>71</v>
      </c>
      <c r="D587" s="378" t="s">
        <v>324</v>
      </c>
      <c r="E587" s="378" t="s">
        <v>585</v>
      </c>
      <c r="F587" s="382">
        <v>44770</v>
      </c>
      <c r="G587" s="378" t="s">
        <v>667</v>
      </c>
      <c r="H587" s="65" t="s">
        <v>157</v>
      </c>
      <c r="I587" s="521"/>
      <c r="J587" s="90">
        <v>200</v>
      </c>
      <c r="K587" s="241">
        <v>0</v>
      </c>
      <c r="L587" s="403">
        <v>0</v>
      </c>
      <c r="M587" s="396">
        <v>22</v>
      </c>
      <c r="N587" s="396">
        <v>4</v>
      </c>
      <c r="O587" s="396">
        <v>32</v>
      </c>
      <c r="P587" s="396">
        <v>10</v>
      </c>
      <c r="Q587" s="264"/>
      <c r="R587" s="264"/>
      <c r="S587" s="404">
        <v>46.153846153846153</v>
      </c>
      <c r="T587" s="404">
        <v>19.23076923076923</v>
      </c>
      <c r="U587" s="265">
        <v>0</v>
      </c>
      <c r="V587" s="265">
        <v>0</v>
      </c>
      <c r="W587" s="266">
        <v>15.5</v>
      </c>
      <c r="X587" s="405">
        <v>10</v>
      </c>
      <c r="Y587" s="406">
        <v>2</v>
      </c>
      <c r="Z587" s="272">
        <v>7</v>
      </c>
      <c r="AA587" s="272">
        <v>29.863461538461536</v>
      </c>
      <c r="AB587" s="272"/>
      <c r="AC587" s="267">
        <v>0</v>
      </c>
      <c r="AD587" s="267">
        <v>0</v>
      </c>
      <c r="AE587" s="266">
        <v>329.74807692307695</v>
      </c>
      <c r="AF587" s="407">
        <v>0</v>
      </c>
      <c r="AG587" s="408">
        <v>5.5476923076923086</v>
      </c>
      <c r="AH587" s="409">
        <v>0</v>
      </c>
      <c r="AI587" s="462">
        <v>151.84615384615384</v>
      </c>
      <c r="AJ587" s="410">
        <v>172.35423076923081</v>
      </c>
      <c r="AK587" s="268"/>
      <c r="AL587" s="290">
        <v>2</v>
      </c>
      <c r="AM587" s="463">
        <v>0</v>
      </c>
      <c r="AN587" s="463">
        <v>2</v>
      </c>
      <c r="AO587" s="463">
        <v>0</v>
      </c>
      <c r="AP587" s="369" t="s">
        <v>681</v>
      </c>
      <c r="AQ587" s="248">
        <v>172</v>
      </c>
      <c r="AR587" s="370">
        <v>1500</v>
      </c>
      <c r="AS587" s="317">
        <v>1</v>
      </c>
      <c r="AT587" s="317">
        <v>1</v>
      </c>
      <c r="AU587" s="317">
        <v>1</v>
      </c>
      <c r="AV587" s="317">
        <v>0</v>
      </c>
      <c r="AW587" s="317">
        <v>0</v>
      </c>
      <c r="AX587" s="317">
        <v>2</v>
      </c>
      <c r="AY587" s="317">
        <v>1</v>
      </c>
      <c r="AZ587" s="317">
        <v>1</v>
      </c>
      <c r="BA587" s="317">
        <v>0</v>
      </c>
      <c r="BB587" s="30" t="s">
        <v>1171</v>
      </c>
      <c r="BC587" s="30">
        <v>29.863461538461536</v>
      </c>
      <c r="BD587" s="327"/>
      <c r="BE587" t="s">
        <v>99</v>
      </c>
      <c r="BF587" s="48">
        <v>0</v>
      </c>
      <c r="BG587" s="48">
        <v>0</v>
      </c>
      <c r="BH587" s="511"/>
      <c r="BI587" s="48"/>
      <c r="BJ587" s="372"/>
      <c r="BK587" s="63"/>
      <c r="BL587" s="81">
        <f t="shared" ref="BL587:BL588" si="287">M587+AL587+AM587+AN587</f>
        <v>26</v>
      </c>
      <c r="BM587" s="46">
        <f>BL587+AO587</f>
        <v>26</v>
      </c>
      <c r="BN587" s="252"/>
      <c r="BO587" s="193">
        <f t="shared" si="283"/>
        <v>329.74807692307701</v>
      </c>
      <c r="BP587" s="193">
        <v>284.75925712189377</v>
      </c>
      <c r="BQ587" s="193"/>
      <c r="BR587" s="30"/>
      <c r="BS587" s="33">
        <f t="shared" si="284"/>
        <v>277.38461538461547</v>
      </c>
      <c r="BT587" s="226" t="e">
        <f t="shared" ref="BT587:BT588" si="288">INT(YEARFRAC(F587,$BU$11))</f>
        <v>#REF!</v>
      </c>
      <c r="BV587" s="367"/>
    </row>
    <row r="588" spans="1:74" s="62" customFormat="1" ht="80.25" customHeight="1">
      <c r="A588" s="512">
        <f t="shared" si="286"/>
        <v>31</v>
      </c>
      <c r="B588" s="224" t="s">
        <v>716</v>
      </c>
      <c r="C588" s="271" t="s">
        <v>71</v>
      </c>
      <c r="D588" s="379" t="s">
        <v>338</v>
      </c>
      <c r="E588" s="379" t="s">
        <v>585</v>
      </c>
      <c r="F588" s="383">
        <v>44893</v>
      </c>
      <c r="G588" s="379" t="s">
        <v>667</v>
      </c>
      <c r="H588" s="224" t="s">
        <v>157</v>
      </c>
      <c r="I588" s="521"/>
      <c r="J588" s="90">
        <v>200</v>
      </c>
      <c r="K588" s="241">
        <v>0</v>
      </c>
      <c r="L588" s="403">
        <v>0</v>
      </c>
      <c r="M588" s="396">
        <v>23</v>
      </c>
      <c r="N588" s="396">
        <v>3</v>
      </c>
      <c r="O588" s="396">
        <v>36</v>
      </c>
      <c r="P588" s="396">
        <v>8</v>
      </c>
      <c r="Q588" s="264"/>
      <c r="R588" s="264"/>
      <c r="S588" s="404">
        <v>51.92307692307692</v>
      </c>
      <c r="T588" s="404">
        <v>15.384615384615385</v>
      </c>
      <c r="U588" s="265">
        <v>0</v>
      </c>
      <c r="V588" s="265">
        <v>0</v>
      </c>
      <c r="W588" s="266">
        <v>15</v>
      </c>
      <c r="X588" s="405">
        <v>10</v>
      </c>
      <c r="Y588" s="406">
        <v>2</v>
      </c>
      <c r="Z588" s="272">
        <v>7</v>
      </c>
      <c r="AA588" s="272">
        <v>29.567307692307679</v>
      </c>
      <c r="AB588" s="272"/>
      <c r="AC588" s="267">
        <v>0</v>
      </c>
      <c r="AD588" s="267">
        <v>0</v>
      </c>
      <c r="AE588" s="266">
        <v>330.87499999999994</v>
      </c>
      <c r="AF588" s="407">
        <v>0</v>
      </c>
      <c r="AG588" s="408">
        <v>5.5861538461538451</v>
      </c>
      <c r="AH588" s="409">
        <v>0</v>
      </c>
      <c r="AI588" s="462">
        <v>146.5</v>
      </c>
      <c r="AJ588" s="410">
        <v>178.78884615384609</v>
      </c>
      <c r="AK588" s="268"/>
      <c r="AL588" s="290">
        <v>1</v>
      </c>
      <c r="AM588" s="463">
        <v>0</v>
      </c>
      <c r="AN588" s="463">
        <v>2</v>
      </c>
      <c r="AO588" s="463">
        <v>0</v>
      </c>
      <c r="AP588" s="369" t="s">
        <v>716</v>
      </c>
      <c r="AQ588" s="248">
        <v>178</v>
      </c>
      <c r="AR588" s="370">
        <v>3200</v>
      </c>
      <c r="AS588" s="317">
        <v>1</v>
      </c>
      <c r="AT588" s="317">
        <v>1</v>
      </c>
      <c r="AU588" s="317">
        <v>1</v>
      </c>
      <c r="AV588" s="317">
        <v>0</v>
      </c>
      <c r="AW588" s="317">
        <v>1</v>
      </c>
      <c r="AX588" s="317">
        <v>3</v>
      </c>
      <c r="AY588" s="317">
        <v>3</v>
      </c>
      <c r="AZ588" s="317">
        <v>0</v>
      </c>
      <c r="BA588" s="317">
        <v>2</v>
      </c>
      <c r="BB588" s="30" t="s">
        <v>1172</v>
      </c>
      <c r="BC588" s="30">
        <v>29.567307692307679</v>
      </c>
      <c r="BD588" s="327"/>
      <c r="BE588" t="s">
        <v>99</v>
      </c>
      <c r="BF588" s="48">
        <v>0</v>
      </c>
      <c r="BG588" s="48">
        <v>0</v>
      </c>
      <c r="BH588" s="511"/>
      <c r="BI588" s="48"/>
      <c r="BJ588" s="372"/>
      <c r="BK588" s="63"/>
      <c r="BL588" s="81">
        <f t="shared" si="287"/>
        <v>26</v>
      </c>
      <c r="BM588" s="46">
        <f>BL588+AO588</f>
        <v>26</v>
      </c>
      <c r="BN588" s="252"/>
      <c r="BO588" s="193">
        <f t="shared" si="283"/>
        <v>330.87499999999989</v>
      </c>
      <c r="BP588" s="193">
        <v>268.13610782912519</v>
      </c>
      <c r="BQ588" s="193"/>
      <c r="BR588" s="30"/>
      <c r="BS588" s="33">
        <f t="shared" si="284"/>
        <v>279.30769230769221</v>
      </c>
      <c r="BT588" s="226" t="e">
        <f t="shared" si="288"/>
        <v>#REF!</v>
      </c>
      <c r="BV588" s="367"/>
    </row>
    <row r="589" spans="1:74" s="62" customFormat="1" ht="80.25" customHeight="1">
      <c r="A589" s="512">
        <f t="shared" si="286"/>
        <v>32</v>
      </c>
      <c r="B589" s="491" t="s">
        <v>765</v>
      </c>
      <c r="C589" s="494" t="s">
        <v>71</v>
      </c>
      <c r="D589" s="492" t="s">
        <v>110</v>
      </c>
      <c r="E589" s="492" t="s">
        <v>585</v>
      </c>
      <c r="F589" s="493">
        <v>44994</v>
      </c>
      <c r="G589" s="492" t="s">
        <v>667</v>
      </c>
      <c r="H589" s="491" t="s">
        <v>157</v>
      </c>
      <c r="I589" s="521"/>
      <c r="J589" s="90">
        <v>200</v>
      </c>
      <c r="K589" s="241">
        <v>0</v>
      </c>
      <c r="L589" s="403">
        <v>0</v>
      </c>
      <c r="M589" s="396">
        <v>23</v>
      </c>
      <c r="N589" s="396">
        <v>3</v>
      </c>
      <c r="O589" s="396">
        <v>34</v>
      </c>
      <c r="P589" s="396">
        <v>0</v>
      </c>
      <c r="Q589" s="264"/>
      <c r="R589" s="264"/>
      <c r="S589" s="404">
        <v>49.03846153846154</v>
      </c>
      <c r="T589" s="404">
        <v>0</v>
      </c>
      <c r="U589" s="265">
        <v>0</v>
      </c>
      <c r="V589" s="265">
        <v>0</v>
      </c>
      <c r="W589" s="266">
        <v>8.5</v>
      </c>
      <c r="X589" s="405">
        <v>10</v>
      </c>
      <c r="Y589" s="406">
        <v>0</v>
      </c>
      <c r="Z589" s="272">
        <v>7</v>
      </c>
      <c r="AA589" s="272">
        <v>27.825000000000017</v>
      </c>
      <c r="AB589" s="272"/>
      <c r="AC589" s="267">
        <v>9.2492338304304109</v>
      </c>
      <c r="AD589" s="267">
        <v>0</v>
      </c>
      <c r="AE589" s="266">
        <v>311.61269536889199</v>
      </c>
      <c r="AF589" s="407">
        <v>7.6923076923076925</v>
      </c>
      <c r="AG589" s="408">
        <v>5.2119077535316869</v>
      </c>
      <c r="AH589" s="409">
        <v>0</v>
      </c>
      <c r="AI589" s="462">
        <v>127.07692307692307</v>
      </c>
      <c r="AJ589" s="410">
        <v>171.63155684612957</v>
      </c>
      <c r="AK589" s="268"/>
      <c r="AL589" s="290">
        <v>0</v>
      </c>
      <c r="AM589" s="463">
        <v>1</v>
      </c>
      <c r="AN589" s="463">
        <v>2</v>
      </c>
      <c r="AO589" s="463">
        <v>0</v>
      </c>
      <c r="AP589" s="369" t="s">
        <v>765</v>
      </c>
      <c r="AQ589" s="248">
        <v>171</v>
      </c>
      <c r="AR589" s="370">
        <v>2600</v>
      </c>
      <c r="AS589" s="317">
        <v>1</v>
      </c>
      <c r="AT589" s="317">
        <v>1</v>
      </c>
      <c r="AU589" s="317">
        <v>1</v>
      </c>
      <c r="AV589" s="317">
        <v>0</v>
      </c>
      <c r="AW589" s="317">
        <v>0</v>
      </c>
      <c r="AX589" s="317">
        <v>1</v>
      </c>
      <c r="AY589" s="317">
        <v>2</v>
      </c>
      <c r="AZ589" s="317">
        <v>1</v>
      </c>
      <c r="BA589" s="317">
        <v>1</v>
      </c>
      <c r="BB589" s="30" t="s">
        <v>1173</v>
      </c>
      <c r="BC589" s="30">
        <v>27.825000000000017</v>
      </c>
      <c r="BD589" s="327"/>
      <c r="BE589" t="s">
        <v>99</v>
      </c>
      <c r="BF589" s="48">
        <v>0</v>
      </c>
      <c r="BG589" s="48">
        <v>0</v>
      </c>
      <c r="BH589" s="511"/>
      <c r="BI589" s="48"/>
      <c r="BJ589" s="372"/>
      <c r="BK589" s="63"/>
      <c r="BL589" s="81">
        <f t="shared" si="281"/>
        <v>26</v>
      </c>
      <c r="BM589" s="46">
        <f>BL589+AO589</f>
        <v>26</v>
      </c>
      <c r="BN589" s="252"/>
      <c r="BO589" s="193">
        <f t="shared" si="283"/>
        <v>303.92038767658437</v>
      </c>
      <c r="BP589" s="193">
        <v>240.4800795911907</v>
      </c>
      <c r="BQ589" s="193"/>
      <c r="BR589" s="30"/>
      <c r="BS589" s="33">
        <f t="shared" si="284"/>
        <v>260.59538767658432</v>
      </c>
      <c r="BT589" s="226" t="e">
        <f t="shared" si="285"/>
        <v>#REF!</v>
      </c>
      <c r="BV589" s="367"/>
    </row>
    <row r="590" spans="1:74" s="4" customFormat="1" ht="37.5" hidden="1" customHeight="1">
      <c r="A590" s="92"/>
      <c r="B590" s="92"/>
      <c r="C590" s="92"/>
      <c r="D590" s="92" t="s">
        <v>40</v>
      </c>
      <c r="E590" s="92"/>
      <c r="F590" s="92"/>
      <c r="G590" s="92"/>
      <c r="H590" s="92"/>
      <c r="I590" s="92"/>
      <c r="J590" s="152">
        <v>3000</v>
      </c>
      <c r="K590" s="152">
        <v>10</v>
      </c>
      <c r="L590" s="152">
        <v>0</v>
      </c>
      <c r="M590" s="152"/>
      <c r="N590" s="152"/>
      <c r="O590" s="152"/>
      <c r="P590" s="152"/>
      <c r="Q590" s="152"/>
      <c r="R590" s="152"/>
      <c r="S590" s="152">
        <v>669.23076923076917</v>
      </c>
      <c r="T590" s="152"/>
      <c r="U590" s="152">
        <v>0</v>
      </c>
      <c r="V590" s="152"/>
      <c r="W590" s="152">
        <v>173</v>
      </c>
      <c r="X590" s="152">
        <v>128</v>
      </c>
      <c r="Y590" s="152">
        <v>37</v>
      </c>
      <c r="Z590" s="152">
        <v>91</v>
      </c>
      <c r="AA590" s="152">
        <v>204.78461538461539</v>
      </c>
      <c r="AB590" s="152"/>
      <c r="AC590" s="152">
        <v>9.2492338304304109</v>
      </c>
      <c r="AD590" s="152">
        <v>0</v>
      </c>
      <c r="AE590" s="152">
        <v>4871.8803105251691</v>
      </c>
      <c r="AF590" s="152">
        <v>411.53846153846149</v>
      </c>
      <c r="AG590" s="152">
        <v>79.806249567146736</v>
      </c>
      <c r="AH590" s="152">
        <v>0</v>
      </c>
      <c r="AI590" s="152">
        <v>2253.3943615513836</v>
      </c>
      <c r="AJ590" s="152">
        <v>2127.1429904125634</v>
      </c>
      <c r="AK590" s="153"/>
      <c r="AM590" s="83"/>
      <c r="BB590" s="84"/>
      <c r="BF590" s="552"/>
      <c r="BJ590" s="372"/>
    </row>
    <row r="591" spans="1:74" s="13" customFormat="1" ht="33" hidden="1" customHeight="1">
      <c r="A591" s="154"/>
      <c r="B591" s="172"/>
      <c r="C591" s="172"/>
      <c r="D591" s="155"/>
      <c r="E591" s="172"/>
      <c r="F591" s="172"/>
      <c r="G591" s="172"/>
      <c r="H591" s="172"/>
      <c r="I591" s="172"/>
      <c r="J591" s="172"/>
      <c r="K591" s="172"/>
      <c r="L591" s="172"/>
      <c r="M591" s="172"/>
      <c r="N591" s="172"/>
      <c r="O591" s="172"/>
      <c r="P591" s="172"/>
      <c r="Q591" s="172"/>
      <c r="R591" s="172"/>
      <c r="S591" s="172"/>
      <c r="T591" s="172"/>
      <c r="U591" s="172"/>
      <c r="V591" s="172"/>
      <c r="W591" s="172"/>
      <c r="X591" s="172"/>
      <c r="Y591" s="172"/>
      <c r="Z591" s="172"/>
      <c r="AA591" s="172"/>
      <c r="AB591" s="172"/>
      <c r="AC591" s="172"/>
      <c r="AD591" s="172"/>
      <c r="AE591" s="172"/>
      <c r="AF591" s="172"/>
      <c r="AG591" s="172"/>
      <c r="AH591" s="172"/>
      <c r="AI591" s="172"/>
      <c r="AJ591" s="156">
        <v>2127.1429904125634</v>
      </c>
      <c r="AK591" s="172"/>
      <c r="AM591" s="2"/>
      <c r="AN591"/>
      <c r="AO591"/>
      <c r="AP591" s="49"/>
      <c r="AQ591" s="50"/>
      <c r="AR591" s="51"/>
      <c r="AS591" s="89"/>
      <c r="AT591" s="89"/>
      <c r="AU591" s="89"/>
      <c r="AV591" s="89"/>
      <c r="AW591" s="89"/>
      <c r="AX591" s="89"/>
      <c r="AY591" s="89"/>
      <c r="AZ591" s="89"/>
      <c r="BA591" s="62"/>
      <c r="BB591" s="30"/>
      <c r="BF591" s="555"/>
      <c r="BG591"/>
      <c r="BJ591" s="372"/>
    </row>
    <row r="592" spans="1:74" ht="49.5" hidden="1" customHeight="1">
      <c r="A592" s="374" t="str">
        <f>$A$2</f>
        <v>តារាងបើកប្រាក់ឈ្នួលប្រចាំខែ វិច្ឆិកា ឆ្នាំ ២០២៣(លើកទី2​)</v>
      </c>
      <c r="B592" s="174"/>
      <c r="C592" s="174"/>
      <c r="D592" s="157"/>
      <c r="E592" s="157"/>
      <c r="F592" s="170"/>
      <c r="G592" s="101"/>
      <c r="H592" s="174"/>
      <c r="I592" s="174"/>
      <c r="J592" s="174"/>
      <c r="K592" s="174"/>
      <c r="L592" s="174"/>
      <c r="M592" s="174"/>
      <c r="N592" s="174"/>
      <c r="O592" s="174"/>
      <c r="P592" s="174"/>
      <c r="Q592" s="174"/>
      <c r="R592" s="174"/>
      <c r="S592" s="174"/>
      <c r="T592" s="174"/>
      <c r="U592" s="174"/>
      <c r="V592" s="174"/>
      <c r="W592" s="174"/>
      <c r="X592" s="174"/>
      <c r="Y592" s="174"/>
      <c r="Z592" s="174"/>
      <c r="AA592" s="174"/>
      <c r="AB592" s="174"/>
      <c r="AC592" s="174"/>
      <c r="AD592" s="174"/>
      <c r="AE592" s="174"/>
      <c r="AF592" s="174"/>
      <c r="AG592" s="174"/>
      <c r="AH592" s="174"/>
      <c r="AI592" s="174"/>
      <c r="AJ592" s="174"/>
      <c r="AK592" s="174"/>
      <c r="AL592" s="273"/>
      <c r="AN592"/>
      <c r="AO592"/>
      <c r="AP592" s="49"/>
      <c r="AQ592" s="50"/>
      <c r="AR592" s="51"/>
      <c r="AS592" s="89"/>
      <c r="AT592" s="89"/>
      <c r="AU592" s="89"/>
      <c r="AV592" s="89"/>
      <c r="AW592" s="89"/>
      <c r="AX592" s="89"/>
      <c r="AY592" s="89"/>
      <c r="AZ592" s="89"/>
      <c r="BA592" s="89"/>
      <c r="BB592" s="46"/>
      <c r="BD592"/>
      <c r="BF592" s="48"/>
      <c r="BH592" s="1"/>
      <c r="BJ592" s="372"/>
      <c r="BO592"/>
      <c r="BQ592"/>
    </row>
    <row r="593" spans="1:95" s="4" customFormat="1" ht="28.5" hidden="1" customHeight="1">
      <c r="A593" s="375" t="str">
        <f>$A$3</f>
        <v>LIST OF SALARIES AND ALLOWANCES  (November/  2023)</v>
      </c>
      <c r="B593" s="96"/>
      <c r="C593" s="96"/>
      <c r="D593" s="97"/>
      <c r="E593" s="56"/>
      <c r="F593" s="56"/>
      <c r="G593" s="101"/>
      <c r="H593" s="56"/>
      <c r="I593" s="56"/>
      <c r="J593" s="56"/>
      <c r="K593" s="56"/>
      <c r="L593" s="56"/>
      <c r="M593" s="56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  <c r="AG593" s="56"/>
      <c r="AH593" s="56"/>
      <c r="AI593" s="214"/>
      <c r="AJ593" s="96"/>
      <c r="AK593" s="56"/>
      <c r="AL593" s="274"/>
      <c r="AM593" s="2"/>
      <c r="AN593" s="15"/>
      <c r="AO593" s="15"/>
      <c r="AP593" s="22"/>
      <c r="BD593" s="92"/>
      <c r="BF593" s="552"/>
      <c r="BJ593" s="372"/>
      <c r="BO593" s="15"/>
      <c r="BQ593" s="15"/>
    </row>
    <row r="594" spans="1:95" s="62" customFormat="1" ht="51.75" hidden="1" customHeight="1" thickBot="1">
      <c r="A594" s="355" t="str">
        <f>$A$4</f>
        <v xml:space="preserve">ក្រុមហ៊ុន Fairdon (Cambodia) Limited </v>
      </c>
      <c r="B594" s="99"/>
      <c r="C594" s="100"/>
      <c r="D594" s="101"/>
      <c r="E594" s="102"/>
      <c r="G594" s="385"/>
      <c r="I594" s="103"/>
      <c r="J594" s="104"/>
      <c r="K594" s="356"/>
      <c r="L594" s="104"/>
      <c r="M594" s="104"/>
      <c r="N594" s="195"/>
      <c r="O594" s="200"/>
      <c r="P594" s="200"/>
      <c r="Q594" s="195"/>
      <c r="R594" s="195"/>
      <c r="S594" s="195"/>
      <c r="T594" s="195"/>
      <c r="U594" s="195"/>
      <c r="V594" s="195"/>
      <c r="W594" s="275"/>
      <c r="X594" s="275"/>
      <c r="Y594" s="227"/>
      <c r="Z594" s="275"/>
      <c r="AA594" s="275"/>
      <c r="AB594" s="543"/>
      <c r="AC594" s="221"/>
      <c r="AE594" s="105"/>
      <c r="AF594" s="105"/>
      <c r="AG594" s="346"/>
      <c r="AH594" s="106"/>
      <c r="AI594" s="106"/>
      <c r="AJ594" s="107"/>
      <c r="AK594" s="106"/>
      <c r="AL594" s="106"/>
      <c r="AM594" s="45"/>
      <c r="AN594" s="190"/>
      <c r="AO594" s="190"/>
      <c r="AP594" s="218"/>
      <c r="BF594" s="551"/>
      <c r="BJ594" s="372"/>
      <c r="BO594" s="190"/>
      <c r="BQ594" s="199"/>
    </row>
    <row r="595" spans="1:95" ht="40.5" hidden="1" customHeight="1" thickBot="1">
      <c r="A595" s="348" t="s">
        <v>564</v>
      </c>
      <c r="B595" s="349" t="s">
        <v>565</v>
      </c>
      <c r="C595" s="353" t="s">
        <v>566</v>
      </c>
      <c r="D595" s="349" t="s">
        <v>567</v>
      </c>
      <c r="E595" s="350" t="s">
        <v>568</v>
      </c>
      <c r="F595" s="350" t="s">
        <v>569</v>
      </c>
      <c r="G595" s="350" t="s">
        <v>570</v>
      </c>
      <c r="H595" s="350" t="s">
        <v>154</v>
      </c>
      <c r="I595" s="351" t="s">
        <v>571</v>
      </c>
      <c r="J595" s="350" t="s">
        <v>563</v>
      </c>
      <c r="K595" s="352" t="s">
        <v>706</v>
      </c>
      <c r="L595" s="352" t="s">
        <v>575</v>
      </c>
      <c r="M595" s="363" t="s">
        <v>574</v>
      </c>
      <c r="N595" s="361"/>
      <c r="O595" s="361"/>
      <c r="P595" s="361"/>
      <c r="Q595" s="361"/>
      <c r="R595" s="361"/>
      <c r="S595" s="361"/>
      <c r="T595" s="361"/>
      <c r="U595" s="361"/>
      <c r="V595" s="361"/>
      <c r="W595" s="361"/>
      <c r="X595" s="361"/>
      <c r="Y595" s="361"/>
      <c r="Z595" s="361"/>
      <c r="AA595" s="361"/>
      <c r="AB595" s="361"/>
      <c r="AC595" s="361"/>
      <c r="AD595" s="361"/>
      <c r="AE595" s="362"/>
      <c r="AF595" s="85" t="s">
        <v>3</v>
      </c>
      <c r="AG595" s="67"/>
      <c r="AH595" s="67"/>
      <c r="AI595" s="67"/>
      <c r="AJ595" s="418" t="s">
        <v>727</v>
      </c>
      <c r="AK595" s="332" t="s">
        <v>572</v>
      </c>
      <c r="AL595" s="25"/>
      <c r="AN595"/>
      <c r="AO595"/>
      <c r="AP595" s="49"/>
      <c r="AQ595" s="50"/>
      <c r="AR595" s="51"/>
      <c r="AS595" s="89"/>
      <c r="AT595" s="89"/>
      <c r="AU595" s="89"/>
      <c r="AV595" s="89"/>
      <c r="AW595" s="89"/>
      <c r="AX595" s="89"/>
      <c r="AY595" s="89"/>
      <c r="AZ595" s="89"/>
      <c r="BA595" s="62"/>
      <c r="BB595" s="30"/>
      <c r="BD595"/>
      <c r="BF595" s="48"/>
      <c r="BJ595" s="372"/>
      <c r="BO595"/>
      <c r="BQ595"/>
    </row>
    <row r="596" spans="1:95" ht="40.5" hidden="1" customHeight="1">
      <c r="A596" s="74"/>
      <c r="B596" s="115"/>
      <c r="C596" s="354"/>
      <c r="D596" s="117"/>
      <c r="E596" s="276"/>
      <c r="F596" s="276"/>
      <c r="G596" s="118"/>
      <c r="H596" s="119"/>
      <c r="I596" s="343" t="s">
        <v>29</v>
      </c>
      <c r="J596" s="330"/>
      <c r="K596" s="176"/>
      <c r="L596" s="176"/>
      <c r="M596" s="437" t="s">
        <v>576</v>
      </c>
      <c r="N596" s="438"/>
      <c r="O596" s="432" t="s">
        <v>751</v>
      </c>
      <c r="P596" s="433"/>
      <c r="Q596" s="446"/>
      <c r="R596" s="488"/>
      <c r="S596" s="437" t="s">
        <v>577</v>
      </c>
      <c r="T596" s="440"/>
      <c r="U596" s="441"/>
      <c r="V596" s="441"/>
      <c r="W596" s="329" t="s">
        <v>578</v>
      </c>
      <c r="X596" s="329" t="s">
        <v>579</v>
      </c>
      <c r="Y596" s="336" t="s">
        <v>580</v>
      </c>
      <c r="Z596" s="86" t="s">
        <v>52</v>
      </c>
      <c r="AA596" s="197" t="s">
        <v>46</v>
      </c>
      <c r="AB596" s="197"/>
      <c r="AC596" s="86" t="s">
        <v>14</v>
      </c>
      <c r="AD596" s="197" t="s">
        <v>367</v>
      </c>
      <c r="AE596" s="68" t="s">
        <v>15</v>
      </c>
      <c r="AF596" s="121" t="s">
        <v>9</v>
      </c>
      <c r="AG596" s="392" t="s">
        <v>707</v>
      </c>
      <c r="AH596" s="332" t="s">
        <v>728</v>
      </c>
      <c r="AI596" s="357" t="s">
        <v>584</v>
      </c>
      <c r="AJ596" s="123" t="s">
        <v>33</v>
      </c>
      <c r="AK596" s="124" t="s">
        <v>34</v>
      </c>
      <c r="AL596" s="26"/>
      <c r="AN596"/>
      <c r="AO596"/>
      <c r="AP596" s="49"/>
      <c r="AQ596" s="50"/>
      <c r="AR596" s="51"/>
      <c r="AS596" s="89"/>
      <c r="AT596" s="89"/>
      <c r="AU596" s="89"/>
      <c r="AV596" s="89"/>
      <c r="AW596" s="89"/>
      <c r="AX596" s="89"/>
      <c r="AY596" s="89"/>
      <c r="AZ596" s="89"/>
      <c r="BA596" s="62"/>
      <c r="BB596" s="30"/>
      <c r="BD596"/>
      <c r="BF596" s="48"/>
      <c r="BJ596" s="372"/>
      <c r="BO596"/>
      <c r="BQ596"/>
    </row>
    <row r="597" spans="1:95" ht="40.5" hidden="1" customHeight="1">
      <c r="A597" s="74"/>
      <c r="B597" s="115"/>
      <c r="C597" s="116"/>
      <c r="D597" s="117"/>
      <c r="E597" s="276"/>
      <c r="F597" s="276"/>
      <c r="G597" s="118"/>
      <c r="H597" s="277"/>
      <c r="I597" s="331" t="s">
        <v>573</v>
      </c>
      <c r="J597" s="126" t="s">
        <v>38</v>
      </c>
      <c r="K597" s="127" t="s">
        <v>189</v>
      </c>
      <c r="L597" s="127" t="s">
        <v>83</v>
      </c>
      <c r="M597" s="206" t="s">
        <v>35</v>
      </c>
      <c r="N597" s="277" t="s">
        <v>6</v>
      </c>
      <c r="O597" s="428" t="s">
        <v>7</v>
      </c>
      <c r="P597" s="429" t="s">
        <v>7</v>
      </c>
      <c r="Q597" s="431" t="s">
        <v>581</v>
      </c>
      <c r="R597" s="431"/>
      <c r="S597" s="336" t="s">
        <v>582</v>
      </c>
      <c r="T597" s="336" t="s">
        <v>582</v>
      </c>
      <c r="U597" s="331" t="s">
        <v>581</v>
      </c>
      <c r="V597" s="498"/>
      <c r="W597" s="338" t="s">
        <v>81</v>
      </c>
      <c r="X597" s="339" t="s">
        <v>48</v>
      </c>
      <c r="Y597" s="399" t="s">
        <v>526</v>
      </c>
      <c r="Z597" s="340" t="s">
        <v>527</v>
      </c>
      <c r="AA597" s="399" t="s">
        <v>473</v>
      </c>
      <c r="AB597" s="540"/>
      <c r="AC597" s="340" t="s">
        <v>30</v>
      </c>
      <c r="AD597" s="341" t="s">
        <v>665</v>
      </c>
      <c r="AE597" s="342" t="s">
        <v>31</v>
      </c>
      <c r="AF597" s="339" t="s">
        <v>32</v>
      </c>
      <c r="AG597" s="393" t="s">
        <v>708</v>
      </c>
      <c r="AH597" s="340" t="s">
        <v>39</v>
      </c>
      <c r="AI597" s="198" t="s">
        <v>84</v>
      </c>
      <c r="AJ597" s="128"/>
      <c r="AK597" s="129"/>
      <c r="AL597" s="26"/>
      <c r="AN597"/>
      <c r="AO597"/>
      <c r="AP597" s="49"/>
      <c r="AQ597" s="50"/>
      <c r="AR597" s="51"/>
      <c r="AS597" s="89"/>
      <c r="AT597" s="89"/>
      <c r="AU597" s="89"/>
      <c r="AV597" s="89"/>
      <c r="AW597" s="89"/>
      <c r="AX597" s="89"/>
      <c r="AY597" s="89"/>
      <c r="AZ597" s="89"/>
      <c r="BA597" s="62"/>
      <c r="BB597" s="30"/>
      <c r="BD597"/>
      <c r="BF597" s="48"/>
      <c r="BJ597" s="372"/>
      <c r="BO597"/>
      <c r="BQ597"/>
    </row>
    <row r="598" spans="1:95" ht="28.5" hidden="1" customHeight="1" thickBot="1">
      <c r="A598" s="74"/>
      <c r="B598" s="115"/>
      <c r="C598" s="116"/>
      <c r="D598" s="117"/>
      <c r="E598" s="276"/>
      <c r="F598" s="130"/>
      <c r="G598" s="118"/>
      <c r="H598" s="276"/>
      <c r="I598" s="131"/>
      <c r="J598" s="126"/>
      <c r="K598" s="127"/>
      <c r="L598" s="127"/>
      <c r="M598" s="207"/>
      <c r="N598" s="276"/>
      <c r="O598" s="209"/>
      <c r="P598" s="209"/>
      <c r="Q598" s="276"/>
      <c r="R598" s="276"/>
      <c r="S598" s="430"/>
      <c r="T598" s="430"/>
      <c r="U598" s="276"/>
      <c r="V598" s="499"/>
      <c r="W598" s="70"/>
      <c r="X598" s="87"/>
      <c r="Y598" s="278"/>
      <c r="Z598" s="278"/>
      <c r="AA598" s="198" t="s">
        <v>47</v>
      </c>
      <c r="AB598" s="211"/>
      <c r="AC598" s="278"/>
      <c r="AD598" s="229"/>
      <c r="AE598" s="129"/>
      <c r="AF598" s="87"/>
      <c r="AG598" s="400"/>
      <c r="AH598" s="278"/>
      <c r="AI598" s="211"/>
      <c r="AJ598" s="128"/>
      <c r="AK598" s="129"/>
      <c r="AL598" s="26"/>
      <c r="AN598"/>
      <c r="AO598"/>
      <c r="AP598" s="49"/>
      <c r="AQ598" s="50"/>
      <c r="AR598" s="51"/>
      <c r="AS598" s="89"/>
      <c r="AT598" s="89"/>
      <c r="AU598" s="89"/>
      <c r="AV598" s="89"/>
      <c r="AW598" s="89"/>
      <c r="AX598" s="89"/>
      <c r="AY598" s="89"/>
      <c r="AZ598" s="89"/>
      <c r="BA598" s="62"/>
      <c r="BB598" s="30"/>
      <c r="BD598"/>
      <c r="BF598" s="48"/>
      <c r="BJ598" s="372"/>
      <c r="BO598"/>
      <c r="BQ598"/>
    </row>
    <row r="599" spans="1:95" s="17" customFormat="1" ht="24.75" hidden="1" customHeight="1" thickBot="1">
      <c r="A599" s="333" t="s">
        <v>24</v>
      </c>
      <c r="B599" s="133" t="s">
        <v>25</v>
      </c>
      <c r="C599" s="334" t="s">
        <v>68</v>
      </c>
      <c r="D599" s="134" t="s">
        <v>26</v>
      </c>
      <c r="E599" s="335" t="s">
        <v>27</v>
      </c>
      <c r="F599" s="136" t="s">
        <v>36</v>
      </c>
      <c r="G599" s="137" t="s">
        <v>37</v>
      </c>
      <c r="H599" s="138" t="s">
        <v>528</v>
      </c>
      <c r="I599" s="139" t="s">
        <v>1</v>
      </c>
      <c r="J599" s="126"/>
      <c r="K599" s="127"/>
      <c r="L599" s="127"/>
      <c r="M599" s="208" t="s">
        <v>5</v>
      </c>
      <c r="N599" s="77" t="s">
        <v>82</v>
      </c>
      <c r="O599" s="426" t="s">
        <v>749</v>
      </c>
      <c r="P599" s="426" t="s">
        <v>750</v>
      </c>
      <c r="Q599" s="337" t="s">
        <v>10</v>
      </c>
      <c r="R599" s="337"/>
      <c r="S599" s="425" t="s">
        <v>747</v>
      </c>
      <c r="T599" s="425" t="s">
        <v>748</v>
      </c>
      <c r="U599" s="337" t="s">
        <v>13</v>
      </c>
      <c r="V599" s="500"/>
      <c r="W599" s="70"/>
      <c r="X599" s="87"/>
      <c r="Y599" s="278"/>
      <c r="Z599" s="278"/>
      <c r="AA599" s="228" t="s">
        <v>404</v>
      </c>
      <c r="AB599" s="228"/>
      <c r="AC599" s="278"/>
      <c r="AD599" s="115"/>
      <c r="AE599" s="129"/>
      <c r="AF599" s="87"/>
      <c r="AG599" s="400"/>
      <c r="AH599" s="278"/>
      <c r="AI599" s="211"/>
      <c r="AJ599" s="128"/>
      <c r="AK599" s="129"/>
      <c r="AL599" s="26"/>
      <c r="AM599" s="2"/>
      <c r="AN599"/>
      <c r="AO599"/>
      <c r="AP599" s="49"/>
      <c r="AQ599" s="50"/>
      <c r="AR599" s="51"/>
      <c r="AS599" s="89"/>
      <c r="AT599" s="89"/>
      <c r="AU599" s="89"/>
      <c r="AV599" s="89"/>
      <c r="AW599" s="89"/>
      <c r="AX599" s="89"/>
      <c r="AY599" s="89"/>
      <c r="AZ599" s="89"/>
      <c r="BA599" s="62"/>
      <c r="BB599" s="30"/>
      <c r="BC599"/>
      <c r="BD599"/>
      <c r="BE599"/>
      <c r="BF599" s="48"/>
      <c r="BG599"/>
      <c r="BH599"/>
      <c r="BI599"/>
      <c r="BJ599" s="372"/>
    </row>
    <row r="600" spans="1:95" s="17" customFormat="1" ht="16.5" hidden="1" customHeight="1" thickBot="1">
      <c r="A600" s="140"/>
      <c r="B600" s="141"/>
      <c r="C600" s="142"/>
      <c r="D600" s="143"/>
      <c r="E600" s="181"/>
      <c r="F600" s="144" t="s">
        <v>28</v>
      </c>
      <c r="G600" s="145"/>
      <c r="H600" s="146"/>
      <c r="I600" s="147"/>
      <c r="J600" s="148"/>
      <c r="K600" s="149"/>
      <c r="L600" s="149"/>
      <c r="M600" s="78"/>
      <c r="N600" s="79"/>
      <c r="O600" s="427"/>
      <c r="P600" s="210"/>
      <c r="Q600" s="279"/>
      <c r="R600" s="279"/>
      <c r="S600" s="212"/>
      <c r="T600" s="212"/>
      <c r="U600" s="279"/>
      <c r="V600" s="501"/>
      <c r="W600" s="71"/>
      <c r="X600" s="88"/>
      <c r="Y600" s="279"/>
      <c r="Z600" s="279"/>
      <c r="AA600" s="279"/>
      <c r="AB600" s="279"/>
      <c r="AC600" s="279"/>
      <c r="AD600" s="279"/>
      <c r="AE600" s="150"/>
      <c r="AF600" s="88"/>
      <c r="AG600" s="401"/>
      <c r="AH600" s="279"/>
      <c r="AI600" s="212"/>
      <c r="AJ600" s="151"/>
      <c r="AK600" s="150"/>
      <c r="AL600" s="26"/>
      <c r="AM600" s="2"/>
      <c r="AN600"/>
      <c r="AO600"/>
      <c r="AP600" s="49"/>
      <c r="AQ600" s="50"/>
      <c r="AR600" s="51"/>
      <c r="AS600" s="89"/>
      <c r="AT600" s="89"/>
      <c r="AU600" s="89"/>
      <c r="AV600" s="89"/>
      <c r="AW600" s="89"/>
      <c r="AX600" s="89"/>
      <c r="AY600" s="89"/>
      <c r="AZ600" s="89"/>
      <c r="BA600" s="62"/>
      <c r="BB600" s="30"/>
      <c r="BC600"/>
      <c r="BD600"/>
      <c r="BE600"/>
      <c r="BF600" s="48"/>
      <c r="BG600"/>
      <c r="BH600"/>
      <c r="BI600"/>
      <c r="BJ600" s="372"/>
    </row>
    <row r="601" spans="1:95" s="17" customFormat="1" ht="15.75" hidden="1" customHeight="1">
      <c r="A601" s="298">
        <v>1</v>
      </c>
      <c r="B601" s="294">
        <v>2</v>
      </c>
      <c r="C601" s="294">
        <v>3</v>
      </c>
      <c r="D601" s="294">
        <v>4</v>
      </c>
      <c r="E601" s="294">
        <v>5</v>
      </c>
      <c r="F601" s="294">
        <v>6</v>
      </c>
      <c r="G601" s="294">
        <v>7</v>
      </c>
      <c r="H601" s="294">
        <v>8</v>
      </c>
      <c r="I601" s="294">
        <v>9</v>
      </c>
      <c r="J601" s="294">
        <v>10</v>
      </c>
      <c r="K601" s="294">
        <v>11</v>
      </c>
      <c r="L601" s="294">
        <v>12</v>
      </c>
      <c r="M601" s="294">
        <v>13</v>
      </c>
      <c r="N601" s="294">
        <v>14</v>
      </c>
      <c r="O601" s="294">
        <v>15</v>
      </c>
      <c r="P601" s="294"/>
      <c r="Q601" s="294">
        <v>16</v>
      </c>
      <c r="R601" s="294"/>
      <c r="S601" s="294">
        <v>17</v>
      </c>
      <c r="T601" s="294"/>
      <c r="U601" s="294">
        <v>18</v>
      </c>
      <c r="V601" s="294"/>
      <c r="W601" s="294">
        <v>19</v>
      </c>
      <c r="X601" s="294">
        <v>20</v>
      </c>
      <c r="Y601" s="294">
        <v>21</v>
      </c>
      <c r="Z601" s="294">
        <v>22</v>
      </c>
      <c r="AA601" s="294">
        <v>23</v>
      </c>
      <c r="AB601" s="294"/>
      <c r="AC601" s="294">
        <v>24</v>
      </c>
      <c r="AD601" s="294">
        <v>25</v>
      </c>
      <c r="AE601" s="294">
        <v>26</v>
      </c>
      <c r="AF601" s="294">
        <v>27</v>
      </c>
      <c r="AG601" s="294"/>
      <c r="AH601" s="294">
        <v>28</v>
      </c>
      <c r="AI601" s="294">
        <v>29</v>
      </c>
      <c r="AJ601" s="294">
        <v>31</v>
      </c>
      <c r="AK601" s="294">
        <v>32</v>
      </c>
      <c r="AL601" s="27"/>
      <c r="AM601" s="2"/>
      <c r="AN601"/>
      <c r="AO601"/>
      <c r="AP601" s="52"/>
      <c r="AQ601" s="53"/>
      <c r="AR601" s="54"/>
      <c r="AS601" s="281"/>
      <c r="AT601" s="281"/>
      <c r="AU601" s="281"/>
      <c r="AV601" s="281"/>
      <c r="AW601" s="281"/>
      <c r="AX601" s="281"/>
      <c r="AY601" s="281"/>
      <c r="AZ601" s="281"/>
      <c r="BA601" s="55"/>
      <c r="BB601" s="30"/>
      <c r="BC601"/>
      <c r="BD601"/>
      <c r="BE601"/>
      <c r="BF601" s="48"/>
      <c r="BG601"/>
      <c r="BH601"/>
      <c r="BI601"/>
      <c r="BJ601" s="372"/>
    </row>
    <row r="602" spans="1:95" s="239" customFormat="1" ht="105" customHeight="1">
      <c r="A602" s="512">
        <v>1</v>
      </c>
      <c r="B602" s="65" t="s">
        <v>49</v>
      </c>
      <c r="C602" s="60" t="s">
        <v>73</v>
      </c>
      <c r="D602" s="378" t="s">
        <v>272</v>
      </c>
      <c r="E602" s="378" t="s">
        <v>585</v>
      </c>
      <c r="F602" s="382">
        <v>40939</v>
      </c>
      <c r="G602" s="378" t="s">
        <v>668</v>
      </c>
      <c r="H602" s="65" t="s">
        <v>88</v>
      </c>
      <c r="I602" s="521"/>
      <c r="J602" s="90">
        <v>200</v>
      </c>
      <c r="K602" s="241">
        <v>0</v>
      </c>
      <c r="L602" s="403">
        <v>60</v>
      </c>
      <c r="M602" s="396">
        <v>24</v>
      </c>
      <c r="N602" s="396">
        <v>2</v>
      </c>
      <c r="O602" s="396">
        <v>36</v>
      </c>
      <c r="P602" s="396">
        <v>2</v>
      </c>
      <c r="Q602" s="264"/>
      <c r="R602" s="264"/>
      <c r="S602" s="404">
        <v>51.92307692307692</v>
      </c>
      <c r="T602" s="404">
        <v>3.8461538461538463</v>
      </c>
      <c r="U602" s="265">
        <v>0</v>
      </c>
      <c r="V602" s="265">
        <v>0</v>
      </c>
      <c r="W602" s="266">
        <v>10.5</v>
      </c>
      <c r="X602" s="405">
        <v>10</v>
      </c>
      <c r="Y602" s="406">
        <v>11</v>
      </c>
      <c r="Z602" s="272">
        <v>7</v>
      </c>
      <c r="AA602" s="272">
        <v>0</v>
      </c>
      <c r="AB602" s="272"/>
      <c r="AC602" s="267">
        <v>0</v>
      </c>
      <c r="AD602" s="267">
        <v>0</v>
      </c>
      <c r="AE602" s="266">
        <v>354.26923076923077</v>
      </c>
      <c r="AF602" s="407">
        <v>0</v>
      </c>
      <c r="AG602" s="408">
        <v>5.8181818181818183</v>
      </c>
      <c r="AH602" s="409">
        <v>0</v>
      </c>
      <c r="AI602" s="462">
        <v>130.46153846153845</v>
      </c>
      <c r="AJ602" s="410">
        <v>217.98951048951051</v>
      </c>
      <c r="AK602" s="268"/>
      <c r="AL602" s="290">
        <v>0</v>
      </c>
      <c r="AM602" s="463">
        <v>0</v>
      </c>
      <c r="AN602" s="463">
        <v>2</v>
      </c>
      <c r="AO602" s="463">
        <v>0</v>
      </c>
      <c r="AP602" s="36" t="s">
        <v>49</v>
      </c>
      <c r="AQ602" s="66">
        <v>217</v>
      </c>
      <c r="AR602" s="37">
        <v>4100</v>
      </c>
      <c r="AS602" s="315">
        <v>2</v>
      </c>
      <c r="AT602" s="315">
        <v>0</v>
      </c>
      <c r="AU602" s="315">
        <v>0</v>
      </c>
      <c r="AV602" s="315">
        <v>1</v>
      </c>
      <c r="AW602" s="315">
        <v>1</v>
      </c>
      <c r="AX602" s="315">
        <v>2</v>
      </c>
      <c r="AY602" s="316">
        <v>4</v>
      </c>
      <c r="AZ602" s="316">
        <v>0</v>
      </c>
      <c r="BA602" s="316">
        <v>1</v>
      </c>
      <c r="BB602" s="30" t="s">
        <v>49</v>
      </c>
      <c r="BC602" s="30">
        <v>0</v>
      </c>
      <c r="BD602" s="327"/>
      <c r="BE602" t="s">
        <v>99</v>
      </c>
      <c r="BF602" s="48">
        <v>0</v>
      </c>
      <c r="BG602" s="48">
        <v>60</v>
      </c>
      <c r="BH602" s="511"/>
      <c r="BI602" s="48"/>
      <c r="BJ602" s="372"/>
      <c r="BK602" s="238"/>
      <c r="BL602" s="81">
        <f t="shared" ref="BL602:BL606" si="289">M602+AL602+AM602+AN602</f>
        <v>26</v>
      </c>
      <c r="BM602" s="30">
        <f t="shared" ref="BM602:BM606" si="290">BL602+AO602</f>
        <v>26</v>
      </c>
      <c r="BN602" s="230"/>
      <c r="BO602" s="193">
        <f t="shared" ref="BO602:BO606" si="291">AJ602+AI602+AG602+AH602</f>
        <v>354.26923076923077</v>
      </c>
      <c r="BP602" s="193">
        <v>331.67136076097495</v>
      </c>
      <c r="BQ602" s="193"/>
      <c r="BR602" s="30"/>
      <c r="BS602" s="33">
        <f t="shared" ref="BS602:BS606" si="292">BO602-W602-Z602-AA602</f>
        <v>336.76923076923077</v>
      </c>
      <c r="BT602" s="226" t="e">
        <f t="shared" ref="BT602:BT606" si="293">INT(YEARFRAC(F602,$BU$11))</f>
        <v>#REF!</v>
      </c>
      <c r="BV602" s="365"/>
    </row>
    <row r="603" spans="1:95" s="12" customFormat="1" ht="105" customHeight="1">
      <c r="A603" s="512">
        <f t="shared" ref="A603:A612" si="294">A602+1</f>
        <v>2</v>
      </c>
      <c r="B603" s="65" t="s">
        <v>58</v>
      </c>
      <c r="C603" s="60" t="s">
        <v>73</v>
      </c>
      <c r="D603" s="378" t="s">
        <v>273</v>
      </c>
      <c r="E603" s="378" t="s">
        <v>585</v>
      </c>
      <c r="F603" s="382">
        <v>41695</v>
      </c>
      <c r="G603" s="378" t="s">
        <v>668</v>
      </c>
      <c r="H603" s="65" t="s">
        <v>88</v>
      </c>
      <c r="I603" s="521"/>
      <c r="J603" s="90">
        <v>200</v>
      </c>
      <c r="K603" s="241">
        <v>0</v>
      </c>
      <c r="L603" s="403">
        <v>27.894736842105264</v>
      </c>
      <c r="M603" s="396">
        <v>22</v>
      </c>
      <c r="N603" s="396">
        <v>4</v>
      </c>
      <c r="O603" s="396">
        <v>34</v>
      </c>
      <c r="P603" s="396">
        <v>2</v>
      </c>
      <c r="Q603" s="264"/>
      <c r="R603" s="264"/>
      <c r="S603" s="404">
        <v>49.03846153846154</v>
      </c>
      <c r="T603" s="404">
        <v>3.8461538461538463</v>
      </c>
      <c r="U603" s="265">
        <v>0</v>
      </c>
      <c r="V603" s="265">
        <v>0</v>
      </c>
      <c r="W603" s="266">
        <v>10</v>
      </c>
      <c r="X603" s="405">
        <v>10</v>
      </c>
      <c r="Y603" s="406">
        <v>10</v>
      </c>
      <c r="Z603" s="272">
        <v>7</v>
      </c>
      <c r="AA603" s="272">
        <v>0</v>
      </c>
      <c r="AB603" s="272"/>
      <c r="AC603" s="267">
        <v>0</v>
      </c>
      <c r="AD603" s="267">
        <v>0</v>
      </c>
      <c r="AE603" s="266">
        <v>317.77935222672068</v>
      </c>
      <c r="AF603" s="407">
        <v>0</v>
      </c>
      <c r="AG603" s="408">
        <v>5.8181818181818183</v>
      </c>
      <c r="AH603" s="409">
        <v>0</v>
      </c>
      <c r="AI603" s="462">
        <v>130.46153846153845</v>
      </c>
      <c r="AJ603" s="410">
        <v>181.49963194700041</v>
      </c>
      <c r="AK603" s="268"/>
      <c r="AL603" s="290">
        <v>2</v>
      </c>
      <c r="AM603" s="463">
        <v>0</v>
      </c>
      <c r="AN603" s="463">
        <v>2</v>
      </c>
      <c r="AO603" s="463">
        <v>0</v>
      </c>
      <c r="AP603" s="36" t="s">
        <v>58</v>
      </c>
      <c r="AQ603" s="66">
        <v>181</v>
      </c>
      <c r="AR603" s="37">
        <v>2100</v>
      </c>
      <c r="AS603" s="315">
        <v>1</v>
      </c>
      <c r="AT603" s="315">
        <v>1</v>
      </c>
      <c r="AU603" s="315">
        <v>1</v>
      </c>
      <c r="AV603" s="315">
        <v>1</v>
      </c>
      <c r="AW603" s="315">
        <v>0</v>
      </c>
      <c r="AX603" s="315">
        <v>1</v>
      </c>
      <c r="AY603" s="316">
        <v>2</v>
      </c>
      <c r="AZ603" s="316">
        <v>0</v>
      </c>
      <c r="BA603" s="316">
        <v>1</v>
      </c>
      <c r="BB603" s="30" t="s">
        <v>58</v>
      </c>
      <c r="BC603" s="30">
        <v>0</v>
      </c>
      <c r="BD603" s="327"/>
      <c r="BE603" t="s">
        <v>99</v>
      </c>
      <c r="BF603" s="48">
        <v>0</v>
      </c>
      <c r="BG603" s="48">
        <v>27.894736842105264</v>
      </c>
      <c r="BH603" s="511"/>
      <c r="BI603" s="48"/>
      <c r="BJ603" s="372"/>
      <c r="BK603" s="63"/>
      <c r="BL603" s="81">
        <f t="shared" si="289"/>
        <v>26</v>
      </c>
      <c r="BM603" s="30">
        <f t="shared" si="290"/>
        <v>26</v>
      </c>
      <c r="BN603" s="230"/>
      <c r="BO603" s="193">
        <f t="shared" si="291"/>
        <v>317.77935222672068</v>
      </c>
      <c r="BP603" s="193">
        <v>291.32695069526187</v>
      </c>
      <c r="BQ603" s="193"/>
      <c r="BR603" s="30"/>
      <c r="BS603" s="33">
        <f t="shared" si="292"/>
        <v>300.77935222672068</v>
      </c>
      <c r="BT603" s="226" t="e">
        <f t="shared" si="293"/>
        <v>#REF!</v>
      </c>
      <c r="BU603"/>
      <c r="BV603" s="365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</row>
    <row r="604" spans="1:95" s="222" customFormat="1" ht="105" customHeight="1">
      <c r="A604" s="512">
        <f t="shared" si="294"/>
        <v>3</v>
      </c>
      <c r="B604" s="65" t="s">
        <v>65</v>
      </c>
      <c r="C604" s="60" t="s">
        <v>73</v>
      </c>
      <c r="D604" s="378" t="s">
        <v>274</v>
      </c>
      <c r="E604" s="378" t="s">
        <v>585</v>
      </c>
      <c r="F604" s="382">
        <v>41838</v>
      </c>
      <c r="G604" s="378" t="s">
        <v>668</v>
      </c>
      <c r="H604" s="65" t="s">
        <v>88</v>
      </c>
      <c r="I604" s="521"/>
      <c r="J604" s="90">
        <v>200</v>
      </c>
      <c r="K604" s="241">
        <v>0</v>
      </c>
      <c r="L604" s="403">
        <v>13.956521739130434</v>
      </c>
      <c r="M604" s="396">
        <v>22</v>
      </c>
      <c r="N604" s="396">
        <v>4</v>
      </c>
      <c r="O604" s="396">
        <v>36</v>
      </c>
      <c r="P604" s="396">
        <v>2</v>
      </c>
      <c r="Q604" s="264"/>
      <c r="R604" s="264"/>
      <c r="S604" s="404">
        <v>51.92307692307692</v>
      </c>
      <c r="T604" s="404">
        <v>3.8461538461538463</v>
      </c>
      <c r="U604" s="265">
        <v>0</v>
      </c>
      <c r="V604" s="265">
        <v>0</v>
      </c>
      <c r="W604" s="266">
        <v>10.5</v>
      </c>
      <c r="X604" s="405">
        <v>10</v>
      </c>
      <c r="Y604" s="406">
        <v>10</v>
      </c>
      <c r="Z604" s="272">
        <v>7</v>
      </c>
      <c r="AA604" s="272">
        <v>0</v>
      </c>
      <c r="AB604" s="272"/>
      <c r="AC604" s="267">
        <v>0</v>
      </c>
      <c r="AD604" s="267">
        <v>0</v>
      </c>
      <c r="AE604" s="266">
        <v>307.22575250836121</v>
      </c>
      <c r="AF604" s="407">
        <v>0</v>
      </c>
      <c r="AG604" s="408">
        <v>5.7945150501672247</v>
      </c>
      <c r="AH604" s="409">
        <v>0</v>
      </c>
      <c r="AI604" s="462">
        <v>130.46153846153845</v>
      </c>
      <c r="AJ604" s="410">
        <v>170.96969899665552</v>
      </c>
      <c r="AK604" s="268"/>
      <c r="AL604" s="290">
        <v>2</v>
      </c>
      <c r="AM604" s="463">
        <v>0</v>
      </c>
      <c r="AN604" s="463">
        <v>2</v>
      </c>
      <c r="AO604" s="463">
        <v>0</v>
      </c>
      <c r="AP604" s="36" t="s">
        <v>65</v>
      </c>
      <c r="AQ604" s="66">
        <v>170</v>
      </c>
      <c r="AR604" s="37">
        <v>4000</v>
      </c>
      <c r="AS604" s="315">
        <v>1</v>
      </c>
      <c r="AT604" s="315">
        <v>1</v>
      </c>
      <c r="AU604" s="315">
        <v>1</v>
      </c>
      <c r="AV604" s="315">
        <v>0</v>
      </c>
      <c r="AW604" s="315">
        <v>0</v>
      </c>
      <c r="AX604" s="315">
        <v>0</v>
      </c>
      <c r="AY604" s="316">
        <v>4</v>
      </c>
      <c r="AZ604" s="316">
        <v>0</v>
      </c>
      <c r="BA604" s="316">
        <v>0</v>
      </c>
      <c r="BB604" s="30" t="s">
        <v>65</v>
      </c>
      <c r="BC604" s="30">
        <v>0</v>
      </c>
      <c r="BD604" s="327"/>
      <c r="BE604" t="s">
        <v>99</v>
      </c>
      <c r="BF604" s="48">
        <v>0</v>
      </c>
      <c r="BG604" s="48">
        <v>13.956521739130434</v>
      </c>
      <c r="BH604" s="511"/>
      <c r="BI604" s="48"/>
      <c r="BJ604" s="372"/>
      <c r="BK604" s="63"/>
      <c r="BL604" s="81">
        <f t="shared" si="289"/>
        <v>26</v>
      </c>
      <c r="BM604" s="30">
        <f t="shared" si="290"/>
        <v>26</v>
      </c>
      <c r="BN604" s="230"/>
      <c r="BO604" s="193">
        <f t="shared" si="291"/>
        <v>307.22575250836121</v>
      </c>
      <c r="BP604" s="193">
        <v>264.14466799629503</v>
      </c>
      <c r="BQ604" s="193"/>
      <c r="BR604" s="30"/>
      <c r="BS604" s="33">
        <f t="shared" si="292"/>
        <v>289.72575250836121</v>
      </c>
      <c r="BT604" s="226" t="e">
        <f t="shared" si="293"/>
        <v>#REF!</v>
      </c>
      <c r="BU604" s="62"/>
      <c r="BV604" s="365"/>
      <c r="BW604" s="62"/>
      <c r="BX604" s="62"/>
      <c r="BY604" s="62"/>
      <c r="BZ604" s="62"/>
      <c r="CA604" s="62"/>
      <c r="CB604" s="62"/>
      <c r="CC604" s="62"/>
      <c r="CD604" s="62"/>
      <c r="CE604" s="62"/>
      <c r="CF604" s="62"/>
      <c r="CG604" s="62"/>
      <c r="CH604" s="62"/>
      <c r="CI604" s="62"/>
      <c r="CJ604" s="62"/>
      <c r="CK604" s="62"/>
      <c r="CL604" s="62"/>
      <c r="CM604" s="62"/>
      <c r="CN604" s="62"/>
      <c r="CO604" s="62"/>
      <c r="CP604" s="62"/>
      <c r="CQ604" s="62"/>
    </row>
    <row r="605" spans="1:95" s="222" customFormat="1" ht="105" customHeight="1">
      <c r="A605" s="512">
        <f t="shared" si="294"/>
        <v>4</v>
      </c>
      <c r="B605" s="65" t="s">
        <v>66</v>
      </c>
      <c r="C605" s="60" t="s">
        <v>71</v>
      </c>
      <c r="D605" s="378" t="s">
        <v>275</v>
      </c>
      <c r="E605" s="378" t="s">
        <v>585</v>
      </c>
      <c r="F605" s="382">
        <v>41843</v>
      </c>
      <c r="G605" s="378" t="s">
        <v>668</v>
      </c>
      <c r="H605" s="65" t="s">
        <v>88</v>
      </c>
      <c r="I605" s="521"/>
      <c r="J605" s="90">
        <v>200</v>
      </c>
      <c r="K605" s="241">
        <v>0</v>
      </c>
      <c r="L605" s="403">
        <v>67.565217391304344</v>
      </c>
      <c r="M605" s="396">
        <v>23</v>
      </c>
      <c r="N605" s="396">
        <v>3</v>
      </c>
      <c r="O605" s="396">
        <v>36</v>
      </c>
      <c r="P605" s="396">
        <v>2</v>
      </c>
      <c r="Q605" s="264"/>
      <c r="R605" s="264"/>
      <c r="S605" s="404">
        <v>51.92307692307692</v>
      </c>
      <c r="T605" s="404">
        <v>3.8461538461538463</v>
      </c>
      <c r="U605" s="265">
        <v>0</v>
      </c>
      <c r="V605" s="265">
        <v>0</v>
      </c>
      <c r="W605" s="266">
        <v>10.5</v>
      </c>
      <c r="X605" s="405">
        <v>10</v>
      </c>
      <c r="Y605" s="406">
        <v>10</v>
      </c>
      <c r="Z605" s="272">
        <v>7</v>
      </c>
      <c r="AA605" s="272">
        <v>0</v>
      </c>
      <c r="AB605" s="272"/>
      <c r="AC605" s="267">
        <v>0</v>
      </c>
      <c r="AD605" s="267">
        <v>0</v>
      </c>
      <c r="AE605" s="266">
        <v>360.83444816053515</v>
      </c>
      <c r="AF605" s="407">
        <v>0</v>
      </c>
      <c r="AG605" s="408">
        <v>5.8181818181818183</v>
      </c>
      <c r="AH605" s="409">
        <v>0</v>
      </c>
      <c r="AI605" s="462">
        <v>127.07692307692307</v>
      </c>
      <c r="AJ605" s="410">
        <v>227.93934326543027</v>
      </c>
      <c r="AK605" s="268"/>
      <c r="AL605" s="290">
        <v>1</v>
      </c>
      <c r="AM605" s="463">
        <v>0</v>
      </c>
      <c r="AN605" s="463">
        <v>2</v>
      </c>
      <c r="AO605" s="463">
        <v>0</v>
      </c>
      <c r="AP605" s="36" t="s">
        <v>66</v>
      </c>
      <c r="AQ605" s="66">
        <v>227</v>
      </c>
      <c r="AR605" s="37">
        <v>3900</v>
      </c>
      <c r="AS605" s="315">
        <v>2</v>
      </c>
      <c r="AT605" s="315">
        <v>0</v>
      </c>
      <c r="AU605" s="315">
        <v>1</v>
      </c>
      <c r="AV605" s="315">
        <v>0</v>
      </c>
      <c r="AW605" s="315">
        <v>1</v>
      </c>
      <c r="AX605" s="315">
        <v>2</v>
      </c>
      <c r="AY605" s="316">
        <v>3</v>
      </c>
      <c r="AZ605" s="316">
        <v>1</v>
      </c>
      <c r="BA605" s="316">
        <v>4</v>
      </c>
      <c r="BB605" s="30" t="s">
        <v>66</v>
      </c>
      <c r="BC605" s="30">
        <v>0</v>
      </c>
      <c r="BD605" s="327"/>
      <c r="BE605" t="s">
        <v>99</v>
      </c>
      <c r="BF605" s="48">
        <v>0</v>
      </c>
      <c r="BG605" s="48">
        <v>67.565217391304344</v>
      </c>
      <c r="BH605" s="511"/>
      <c r="BI605" s="48"/>
      <c r="BJ605" s="372"/>
      <c r="BK605" s="63"/>
      <c r="BL605" s="81">
        <f t="shared" si="289"/>
        <v>26</v>
      </c>
      <c r="BM605" s="30">
        <f t="shared" si="290"/>
        <v>26</v>
      </c>
      <c r="BN605" s="230"/>
      <c r="BO605" s="193">
        <f t="shared" si="291"/>
        <v>360.83444816053515</v>
      </c>
      <c r="BP605" s="193">
        <v>336.80723259490702</v>
      </c>
      <c r="BQ605" s="193"/>
      <c r="BR605" s="30"/>
      <c r="BS605" s="33">
        <f t="shared" si="292"/>
        <v>343.33444816053515</v>
      </c>
      <c r="BT605" s="226" t="e">
        <f t="shared" si="293"/>
        <v>#REF!</v>
      </c>
      <c r="BU605" s="62"/>
      <c r="BV605" s="365"/>
      <c r="BW605" s="62"/>
      <c r="BX605" s="62"/>
      <c r="BY605" s="62"/>
      <c r="BZ605" s="62"/>
      <c r="CA605" s="62"/>
      <c r="CB605" s="62"/>
      <c r="CC605" s="62"/>
      <c r="CD605" s="62"/>
      <c r="CE605" s="62"/>
      <c r="CF605" s="62"/>
      <c r="CG605" s="62"/>
      <c r="CH605" s="62"/>
      <c r="CI605" s="62"/>
      <c r="CJ605" s="62"/>
      <c r="CK605" s="62"/>
      <c r="CL605" s="62"/>
      <c r="CM605" s="62"/>
      <c r="CN605" s="62"/>
      <c r="CO605" s="62"/>
      <c r="CP605" s="62"/>
      <c r="CQ605" s="62"/>
    </row>
    <row r="606" spans="1:95" s="222" customFormat="1" ht="105" customHeight="1">
      <c r="A606" s="512">
        <f t="shared" si="294"/>
        <v>5</v>
      </c>
      <c r="B606" s="65" t="s">
        <v>361</v>
      </c>
      <c r="C606" s="60" t="s">
        <v>73</v>
      </c>
      <c r="D606" s="378" t="s">
        <v>276</v>
      </c>
      <c r="E606" s="378" t="s">
        <v>585</v>
      </c>
      <c r="F606" s="382">
        <v>43071</v>
      </c>
      <c r="G606" s="378" t="s">
        <v>668</v>
      </c>
      <c r="H606" s="65" t="s">
        <v>88</v>
      </c>
      <c r="I606" s="521"/>
      <c r="J606" s="220">
        <v>220</v>
      </c>
      <c r="K606" s="241">
        <v>122</v>
      </c>
      <c r="L606" s="403">
        <v>39.732128908154571</v>
      </c>
      <c r="M606" s="396">
        <v>24</v>
      </c>
      <c r="N606" s="396">
        <v>2</v>
      </c>
      <c r="O606" s="396">
        <v>38</v>
      </c>
      <c r="P606" s="396">
        <v>2</v>
      </c>
      <c r="Q606" s="264"/>
      <c r="R606" s="264"/>
      <c r="S606" s="404">
        <v>60.288461538461547</v>
      </c>
      <c r="T606" s="404">
        <v>4.2307692307692308</v>
      </c>
      <c r="U606" s="265">
        <v>0</v>
      </c>
      <c r="V606" s="265">
        <v>0</v>
      </c>
      <c r="W606" s="266">
        <v>11</v>
      </c>
      <c r="X606" s="405">
        <v>10</v>
      </c>
      <c r="Y606" s="406">
        <v>6</v>
      </c>
      <c r="Z606" s="272">
        <v>7</v>
      </c>
      <c r="AA606" s="272">
        <v>0</v>
      </c>
      <c r="AB606" s="272"/>
      <c r="AC606" s="267">
        <v>0</v>
      </c>
      <c r="AD606" s="267">
        <v>0</v>
      </c>
      <c r="AE606" s="266">
        <v>480.25135967738532</v>
      </c>
      <c r="AF606" s="407">
        <v>0</v>
      </c>
      <c r="AG606" s="408">
        <v>5.8181818181818183</v>
      </c>
      <c r="AH606" s="409">
        <v>4.5911521633446766</v>
      </c>
      <c r="AI606" s="462">
        <v>204.05769230769232</v>
      </c>
      <c r="AJ606" s="410">
        <v>265.78433338816649</v>
      </c>
      <c r="AK606" s="268"/>
      <c r="AL606" s="290">
        <v>0</v>
      </c>
      <c r="AM606" s="463">
        <v>0</v>
      </c>
      <c r="AN606" s="463">
        <v>2</v>
      </c>
      <c r="AO606" s="463">
        <v>0</v>
      </c>
      <c r="AP606" s="36" t="s">
        <v>361</v>
      </c>
      <c r="AQ606" s="66">
        <v>265</v>
      </c>
      <c r="AR606" s="37">
        <v>3200</v>
      </c>
      <c r="AS606" s="315">
        <v>2</v>
      </c>
      <c r="AT606" s="315">
        <v>1</v>
      </c>
      <c r="AU606" s="315">
        <v>0</v>
      </c>
      <c r="AV606" s="315">
        <v>1</v>
      </c>
      <c r="AW606" s="315">
        <v>1</v>
      </c>
      <c r="AX606" s="315">
        <v>0</v>
      </c>
      <c r="AY606" s="316">
        <v>3</v>
      </c>
      <c r="AZ606" s="316">
        <v>0</v>
      </c>
      <c r="BA606" s="316">
        <v>2</v>
      </c>
      <c r="BB606" s="30" t="s">
        <v>361</v>
      </c>
      <c r="BC606" s="30">
        <v>0</v>
      </c>
      <c r="BD606" s="327">
        <v>122</v>
      </c>
      <c r="BE606" t="s">
        <v>140</v>
      </c>
      <c r="BF606" s="48">
        <v>39.732128908154571</v>
      </c>
      <c r="BG606" s="48">
        <v>0</v>
      </c>
      <c r="BH606" s="511"/>
      <c r="BI606" s="48"/>
      <c r="BJ606" s="372"/>
      <c r="BK606" s="63"/>
      <c r="BL606" s="81">
        <f t="shared" si="289"/>
        <v>26</v>
      </c>
      <c r="BM606" s="30">
        <f t="shared" si="290"/>
        <v>26</v>
      </c>
      <c r="BN606" s="230"/>
      <c r="BO606" s="193">
        <f t="shared" si="291"/>
        <v>480.25135967738532</v>
      </c>
      <c r="BP606" s="193">
        <v>461.03338967941039</v>
      </c>
      <c r="BQ606" s="193"/>
      <c r="BR606" s="30"/>
      <c r="BS606" s="33">
        <f t="shared" si="292"/>
        <v>462.25135967738532</v>
      </c>
      <c r="BT606" s="226" t="e">
        <f t="shared" si="293"/>
        <v>#REF!</v>
      </c>
      <c r="BU606" s="62"/>
      <c r="BV606" s="365"/>
      <c r="BW606" s="62"/>
      <c r="BX606" s="62"/>
      <c r="BY606" s="62"/>
      <c r="BZ606" s="62"/>
      <c r="CA606" s="62"/>
      <c r="CB606" s="62"/>
      <c r="CC606" s="62"/>
      <c r="CD606" s="62"/>
      <c r="CE606" s="62"/>
      <c r="CF606" s="62"/>
      <c r="CG606" s="62"/>
      <c r="CH606" s="62"/>
      <c r="CI606" s="62"/>
      <c r="CJ606" s="62"/>
      <c r="CK606" s="62"/>
      <c r="CL606" s="62"/>
      <c r="CM606" s="62"/>
      <c r="CN606" s="62"/>
      <c r="CO606" s="62"/>
      <c r="CP606" s="62"/>
      <c r="CQ606" s="62"/>
    </row>
    <row r="607" spans="1:95" s="222" customFormat="1" ht="105" customHeight="1">
      <c r="A607" s="512">
        <f t="shared" si="294"/>
        <v>6</v>
      </c>
      <c r="B607" s="65" t="s">
        <v>207</v>
      </c>
      <c r="C607" s="60" t="s">
        <v>73</v>
      </c>
      <c r="D607" s="378" t="s">
        <v>209</v>
      </c>
      <c r="E607" s="378" t="s">
        <v>585</v>
      </c>
      <c r="F607" s="382">
        <v>43817</v>
      </c>
      <c r="G607" s="378" t="s">
        <v>668</v>
      </c>
      <c r="H607" s="65" t="s">
        <v>88</v>
      </c>
      <c r="I607" s="521"/>
      <c r="J607" s="90">
        <v>200</v>
      </c>
      <c r="K607" s="241">
        <v>0</v>
      </c>
      <c r="L607" s="403">
        <v>4.8275862068965516</v>
      </c>
      <c r="M607" s="396">
        <v>23</v>
      </c>
      <c r="N607" s="396">
        <v>3</v>
      </c>
      <c r="O607" s="396">
        <v>38</v>
      </c>
      <c r="P607" s="396">
        <v>2</v>
      </c>
      <c r="Q607" s="264"/>
      <c r="R607" s="264"/>
      <c r="S607" s="404">
        <v>54.807692307692307</v>
      </c>
      <c r="T607" s="404">
        <v>3.8461538461538463</v>
      </c>
      <c r="U607" s="265">
        <v>0</v>
      </c>
      <c r="V607" s="265">
        <v>0</v>
      </c>
      <c r="W607" s="266">
        <v>11</v>
      </c>
      <c r="X607" s="405">
        <v>10</v>
      </c>
      <c r="Y607" s="406">
        <v>4</v>
      </c>
      <c r="Z607" s="272">
        <v>7</v>
      </c>
      <c r="AA607" s="272">
        <v>0</v>
      </c>
      <c r="AB607" s="272"/>
      <c r="AC607" s="267">
        <v>0</v>
      </c>
      <c r="AD607" s="267">
        <v>0</v>
      </c>
      <c r="AE607" s="266">
        <v>295.48143236074276</v>
      </c>
      <c r="AF607" s="407">
        <v>0</v>
      </c>
      <c r="AG607" s="408">
        <v>5.5496286472148553</v>
      </c>
      <c r="AH607" s="409">
        <v>0</v>
      </c>
      <c r="AI607" s="462">
        <v>130.46153846153845</v>
      </c>
      <c r="AJ607" s="410">
        <v>159.47026525198945</v>
      </c>
      <c r="AK607" s="268"/>
      <c r="AL607" s="290">
        <v>1</v>
      </c>
      <c r="AM607" s="463">
        <v>0</v>
      </c>
      <c r="AN607" s="463">
        <v>2</v>
      </c>
      <c r="AO607" s="463">
        <v>0</v>
      </c>
      <c r="AP607" s="36" t="s">
        <v>207</v>
      </c>
      <c r="AQ607" s="66">
        <v>159</v>
      </c>
      <c r="AR607" s="37">
        <v>1900</v>
      </c>
      <c r="AS607" s="315">
        <v>1</v>
      </c>
      <c r="AT607" s="315">
        <v>1</v>
      </c>
      <c r="AU607" s="315">
        <v>0</v>
      </c>
      <c r="AV607" s="315">
        <v>0</v>
      </c>
      <c r="AW607" s="315">
        <v>1</v>
      </c>
      <c r="AX607" s="315">
        <v>4</v>
      </c>
      <c r="AY607" s="316">
        <v>1</v>
      </c>
      <c r="AZ607" s="316">
        <v>1</v>
      </c>
      <c r="BA607" s="316">
        <v>4</v>
      </c>
      <c r="BB607" s="30" t="s">
        <v>1174</v>
      </c>
      <c r="BC607" s="30">
        <v>0</v>
      </c>
      <c r="BD607" s="327"/>
      <c r="BE607" t="s">
        <v>99</v>
      </c>
      <c r="BF607" s="48">
        <v>0</v>
      </c>
      <c r="BG607" s="48">
        <v>4.8275862068965516</v>
      </c>
      <c r="BH607" s="511"/>
      <c r="BI607" s="48"/>
      <c r="BJ607" s="372"/>
      <c r="BK607" s="63"/>
      <c r="BL607" s="81">
        <f t="shared" ref="BL607:BL612" si="295">M607+AL607+AM607+AN607</f>
        <v>26</v>
      </c>
      <c r="BM607" s="30">
        <f t="shared" ref="BM607:BM612" si="296">BL607+AO607</f>
        <v>26</v>
      </c>
      <c r="BN607" s="230"/>
      <c r="BO607" s="193">
        <f t="shared" ref="BO607:BO612" si="297">AJ607+AI607+AG607+AH607</f>
        <v>295.4814323607427</v>
      </c>
      <c r="BP607" s="193">
        <v>284.11439901595276</v>
      </c>
      <c r="BQ607" s="193"/>
      <c r="BR607" s="30"/>
      <c r="BS607" s="33">
        <f t="shared" ref="BS607:BS612" si="298">BO607-W607-Z607-AA607</f>
        <v>277.4814323607427</v>
      </c>
      <c r="BT607" s="226" t="e">
        <f t="shared" ref="BT607:BT612" si="299">INT(YEARFRAC(F607,$BU$11))</f>
        <v>#REF!</v>
      </c>
      <c r="BU607" s="62"/>
      <c r="BV607" s="365"/>
      <c r="BW607" s="62"/>
      <c r="BX607" s="62"/>
      <c r="BY607" s="62"/>
      <c r="BZ607" s="62"/>
      <c r="CA607" s="62"/>
      <c r="CB607" s="62"/>
      <c r="CC607" s="62"/>
      <c r="CD607" s="62"/>
      <c r="CE607" s="62"/>
      <c r="CF607" s="62"/>
      <c r="CG607" s="62"/>
      <c r="CH607" s="62"/>
      <c r="CI607" s="62"/>
      <c r="CJ607" s="62"/>
      <c r="CK607" s="62"/>
      <c r="CL607" s="62"/>
      <c r="CM607" s="62"/>
      <c r="CN607" s="62"/>
      <c r="CO607" s="62"/>
      <c r="CP607" s="62"/>
      <c r="CQ607" s="62"/>
    </row>
    <row r="608" spans="1:95" s="222" customFormat="1" ht="105" customHeight="1">
      <c r="A608" s="512">
        <f t="shared" si="294"/>
        <v>7</v>
      </c>
      <c r="B608" s="491" t="s">
        <v>841</v>
      </c>
      <c r="C608" s="494" t="s">
        <v>73</v>
      </c>
      <c r="D608" s="492" t="s">
        <v>842</v>
      </c>
      <c r="E608" s="492" t="s">
        <v>585</v>
      </c>
      <c r="F608" s="493">
        <v>45106</v>
      </c>
      <c r="G608" s="492" t="s">
        <v>668</v>
      </c>
      <c r="H608" s="491" t="s">
        <v>88</v>
      </c>
      <c r="I608" s="521"/>
      <c r="J608" s="90">
        <v>200</v>
      </c>
      <c r="K608" s="241">
        <v>0</v>
      </c>
      <c r="L608" s="403">
        <v>18.627450980392158</v>
      </c>
      <c r="M608" s="396">
        <v>8</v>
      </c>
      <c r="N608" s="396">
        <v>18</v>
      </c>
      <c r="O608" s="396">
        <v>12</v>
      </c>
      <c r="P608" s="396">
        <v>0</v>
      </c>
      <c r="Q608" s="264"/>
      <c r="R608" s="264"/>
      <c r="S608" s="404">
        <v>17.307692307692307</v>
      </c>
      <c r="T608" s="404">
        <v>0</v>
      </c>
      <c r="U608" s="265">
        <v>0</v>
      </c>
      <c r="V608" s="265">
        <v>0</v>
      </c>
      <c r="W608" s="266">
        <v>3</v>
      </c>
      <c r="X608" s="405">
        <v>10</v>
      </c>
      <c r="Y608" s="406">
        <v>0</v>
      </c>
      <c r="Z608" s="272">
        <v>7</v>
      </c>
      <c r="AA608" s="272">
        <v>0</v>
      </c>
      <c r="AB608" s="272"/>
      <c r="AC608" s="267">
        <v>0</v>
      </c>
      <c r="AD608" s="267">
        <v>0</v>
      </c>
      <c r="AE608" s="266">
        <v>255.93514328808448</v>
      </c>
      <c r="AF608" s="407">
        <v>0</v>
      </c>
      <c r="AG608" s="408">
        <v>4.9187028657616896</v>
      </c>
      <c r="AH608" s="409">
        <v>0</v>
      </c>
      <c r="AI608" s="462">
        <v>120.30769230769232</v>
      </c>
      <c r="AJ608" s="410">
        <v>130.70874811463045</v>
      </c>
      <c r="AK608" s="268"/>
      <c r="AL608" s="290">
        <v>16</v>
      </c>
      <c r="AM608" s="463">
        <v>0</v>
      </c>
      <c r="AN608" s="463">
        <v>2</v>
      </c>
      <c r="AO608" s="463">
        <v>0</v>
      </c>
      <c r="AP608" s="36" t="s">
        <v>841</v>
      </c>
      <c r="AQ608" s="66">
        <v>130</v>
      </c>
      <c r="AR608" s="37">
        <v>2900</v>
      </c>
      <c r="AS608" s="315">
        <v>1</v>
      </c>
      <c r="AT608" s="315">
        <v>0</v>
      </c>
      <c r="AU608" s="315">
        <v>1</v>
      </c>
      <c r="AV608" s="315">
        <v>1</v>
      </c>
      <c r="AW608" s="315">
        <v>0</v>
      </c>
      <c r="AX608" s="315">
        <v>0</v>
      </c>
      <c r="AY608" s="316">
        <v>2</v>
      </c>
      <c r="AZ608" s="316">
        <v>1</v>
      </c>
      <c r="BA608" s="316">
        <v>4</v>
      </c>
      <c r="BB608" s="30" t="s">
        <v>1175</v>
      </c>
      <c r="BC608" s="30">
        <v>0</v>
      </c>
      <c r="BD608" s="327"/>
      <c r="BE608" t="s">
        <v>99</v>
      </c>
      <c r="BF608" s="48">
        <v>0</v>
      </c>
      <c r="BG608" s="48">
        <v>18.627450980392158</v>
      </c>
      <c r="BH608" s="511"/>
      <c r="BI608" s="48"/>
      <c r="BJ608" s="372"/>
      <c r="BK608" s="63"/>
      <c r="BL608" s="81">
        <f t="shared" ref="BL608:BL611" si="300">M608+AL608+AM608+AN608</f>
        <v>26</v>
      </c>
      <c r="BM608" s="30">
        <f t="shared" ref="BM608:BM611" si="301">BL608+AO608</f>
        <v>26</v>
      </c>
      <c r="BN608" s="230"/>
      <c r="BO608" s="193">
        <f t="shared" ref="BO608:BO611" si="302">AJ608+AI608+AG608+AH608</f>
        <v>255.93514328808448</v>
      </c>
      <c r="BP608" s="193">
        <v>245.9255258999317</v>
      </c>
      <c r="BQ608" s="193"/>
      <c r="BR608" s="30"/>
      <c r="BS608" s="33">
        <f t="shared" ref="BS608:BS611" si="303">BO608-W608-Z608-AA608</f>
        <v>245.93514328808448</v>
      </c>
      <c r="BT608" s="226" t="e">
        <f t="shared" ref="BT608:BT611" si="304">INT(YEARFRAC(F608,$BU$11))</f>
        <v>#REF!</v>
      </c>
      <c r="BU608" s="62"/>
      <c r="BV608" s="365"/>
      <c r="BW608" s="62"/>
      <c r="BX608" s="62"/>
      <c r="BY608" s="62"/>
      <c r="BZ608" s="62"/>
      <c r="CA608" s="62"/>
      <c r="CB608" s="62"/>
      <c r="CC608" s="62"/>
      <c r="CD608" s="62"/>
      <c r="CE608" s="62"/>
      <c r="CF608" s="62"/>
      <c r="CG608" s="62"/>
      <c r="CH608" s="62"/>
      <c r="CI608" s="62"/>
      <c r="CJ608" s="62"/>
      <c r="CK608" s="62"/>
      <c r="CL608" s="62"/>
      <c r="CM608" s="62"/>
      <c r="CN608" s="62"/>
      <c r="CO608" s="62"/>
      <c r="CP608" s="62"/>
      <c r="CQ608" s="62"/>
    </row>
    <row r="609" spans="1:95" s="222" customFormat="1" ht="105" customHeight="1">
      <c r="A609" s="512">
        <f t="shared" si="294"/>
        <v>8</v>
      </c>
      <c r="B609" s="534" t="s">
        <v>895</v>
      </c>
      <c r="C609" s="530" t="s">
        <v>73</v>
      </c>
      <c r="D609" s="535" t="s">
        <v>926</v>
      </c>
      <c r="E609" s="535" t="s">
        <v>585</v>
      </c>
      <c r="F609" s="536">
        <v>45231</v>
      </c>
      <c r="G609" s="535" t="s">
        <v>668</v>
      </c>
      <c r="H609" s="534" t="s">
        <v>88</v>
      </c>
      <c r="I609" s="521"/>
      <c r="J609" s="90">
        <v>200</v>
      </c>
      <c r="K609" s="241">
        <v>0</v>
      </c>
      <c r="L609" s="403">
        <v>14.473684210526315</v>
      </c>
      <c r="M609" s="396">
        <v>23</v>
      </c>
      <c r="N609" s="396">
        <v>3</v>
      </c>
      <c r="O609" s="396">
        <v>36</v>
      </c>
      <c r="P609" s="396">
        <v>0</v>
      </c>
      <c r="Q609" s="264"/>
      <c r="R609" s="264"/>
      <c r="S609" s="404">
        <v>51.92307692307692</v>
      </c>
      <c r="T609" s="404">
        <v>0</v>
      </c>
      <c r="U609" s="265">
        <v>0</v>
      </c>
      <c r="V609" s="265">
        <v>0</v>
      </c>
      <c r="W609" s="266">
        <v>9</v>
      </c>
      <c r="X609" s="405">
        <v>10</v>
      </c>
      <c r="Y609" s="406">
        <v>0</v>
      </c>
      <c r="Z609" s="272">
        <v>7</v>
      </c>
      <c r="AA609" s="272">
        <v>0</v>
      </c>
      <c r="AB609" s="272"/>
      <c r="AC609" s="267">
        <v>0</v>
      </c>
      <c r="AD609" s="267">
        <v>0</v>
      </c>
      <c r="AE609" s="266">
        <v>292.39676113360321</v>
      </c>
      <c r="AF609" s="407">
        <v>0</v>
      </c>
      <c r="AG609" s="408">
        <v>5.5279352226720642</v>
      </c>
      <c r="AH609" s="409">
        <v>0</v>
      </c>
      <c r="AI609" s="462">
        <v>122.76923076923076</v>
      </c>
      <c r="AJ609" s="410">
        <v>164.09959514170038</v>
      </c>
      <c r="AK609" s="268"/>
      <c r="AL609" s="290">
        <v>0</v>
      </c>
      <c r="AM609" s="463">
        <v>0</v>
      </c>
      <c r="AN609" s="463">
        <v>3</v>
      </c>
      <c r="AO609" s="463">
        <v>0</v>
      </c>
      <c r="AP609" s="36" t="s">
        <v>895</v>
      </c>
      <c r="AQ609" s="66">
        <v>164</v>
      </c>
      <c r="AR609" s="37">
        <v>400</v>
      </c>
      <c r="AS609" s="315">
        <v>1</v>
      </c>
      <c r="AT609" s="315">
        <v>1</v>
      </c>
      <c r="AU609" s="315">
        <v>0</v>
      </c>
      <c r="AV609" s="315">
        <v>1</v>
      </c>
      <c r="AW609" s="315">
        <v>0</v>
      </c>
      <c r="AX609" s="315">
        <v>4</v>
      </c>
      <c r="AY609" s="316">
        <v>0</v>
      </c>
      <c r="AZ609" s="316">
        <v>0</v>
      </c>
      <c r="BA609" s="316">
        <v>4</v>
      </c>
      <c r="BB609" s="30" t="s">
        <v>1176</v>
      </c>
      <c r="BC609" s="30">
        <v>0</v>
      </c>
      <c r="BD609" s="327"/>
      <c r="BE609" t="s">
        <v>99</v>
      </c>
      <c r="BF609" s="48">
        <v>0</v>
      </c>
      <c r="BG609" s="48">
        <v>14.473684210526315</v>
      </c>
      <c r="BH609" s="511"/>
      <c r="BI609" s="48"/>
      <c r="BJ609" s="372"/>
      <c r="BK609" s="63"/>
      <c r="BL609" s="81">
        <f t="shared" si="300"/>
        <v>26</v>
      </c>
      <c r="BM609" s="30">
        <f t="shared" si="301"/>
        <v>26</v>
      </c>
      <c r="BN609" s="230"/>
      <c r="BO609" s="193">
        <f t="shared" si="302"/>
        <v>292.39676113360321</v>
      </c>
      <c r="BP609" s="193">
        <v>292.39676113360321</v>
      </c>
      <c r="BQ609" s="193"/>
      <c r="BR609" s="30"/>
      <c r="BS609" s="33">
        <f t="shared" si="303"/>
        <v>276.39676113360321</v>
      </c>
      <c r="BT609" s="226" t="e">
        <f t="shared" si="304"/>
        <v>#REF!</v>
      </c>
      <c r="BU609" s="62"/>
      <c r="BV609" s="365"/>
      <c r="BW609" s="62"/>
      <c r="BX609" s="62"/>
      <c r="BY609" s="62"/>
      <c r="BZ609" s="62"/>
      <c r="CA609" s="62"/>
      <c r="CB609" s="62"/>
      <c r="CC609" s="62"/>
      <c r="CD609" s="62"/>
      <c r="CE609" s="62"/>
      <c r="CF609" s="62"/>
      <c r="CG609" s="62"/>
      <c r="CH609" s="62"/>
      <c r="CI609" s="62"/>
      <c r="CJ609" s="62"/>
      <c r="CK609" s="62"/>
      <c r="CL609" s="62"/>
      <c r="CM609" s="62"/>
      <c r="CN609" s="62"/>
      <c r="CO609" s="62"/>
      <c r="CP609" s="62"/>
      <c r="CQ609" s="62"/>
    </row>
    <row r="610" spans="1:95" s="222" customFormat="1" ht="105" customHeight="1">
      <c r="A610" s="512">
        <f t="shared" si="294"/>
        <v>9</v>
      </c>
      <c r="B610" s="534" t="s">
        <v>896</v>
      </c>
      <c r="C610" s="530" t="s">
        <v>73</v>
      </c>
      <c r="D610" s="535" t="s">
        <v>132</v>
      </c>
      <c r="E610" s="535" t="s">
        <v>585</v>
      </c>
      <c r="F610" s="536">
        <v>45233</v>
      </c>
      <c r="G610" s="535" t="s">
        <v>668</v>
      </c>
      <c r="H610" s="534" t="s">
        <v>88</v>
      </c>
      <c r="I610" s="521"/>
      <c r="J610" s="90">
        <v>200</v>
      </c>
      <c r="K610" s="241">
        <v>0</v>
      </c>
      <c r="L610" s="403">
        <v>4.4690265486725664</v>
      </c>
      <c r="M610" s="396">
        <v>21</v>
      </c>
      <c r="N610" s="396">
        <v>5</v>
      </c>
      <c r="O610" s="396">
        <v>34</v>
      </c>
      <c r="P610" s="396">
        <v>0</v>
      </c>
      <c r="Q610" s="264"/>
      <c r="R610" s="264"/>
      <c r="S610" s="404">
        <v>49.03846153846154</v>
      </c>
      <c r="T610" s="404">
        <v>0</v>
      </c>
      <c r="U610" s="265">
        <v>0</v>
      </c>
      <c r="V610" s="265">
        <v>0</v>
      </c>
      <c r="W610" s="266">
        <v>8.5</v>
      </c>
      <c r="X610" s="405">
        <v>9.2307692307692317</v>
      </c>
      <c r="Y610" s="406">
        <v>0</v>
      </c>
      <c r="Z610" s="272">
        <v>7</v>
      </c>
      <c r="AA610" s="272">
        <v>0</v>
      </c>
      <c r="AB610" s="272"/>
      <c r="AC610" s="267">
        <v>0</v>
      </c>
      <c r="AD610" s="267">
        <v>0</v>
      </c>
      <c r="AE610" s="266">
        <v>278.23825731790333</v>
      </c>
      <c r="AF610" s="407">
        <v>15.384615384615385</v>
      </c>
      <c r="AG610" s="408">
        <v>4.9470728386657594</v>
      </c>
      <c r="AH610" s="409">
        <v>0</v>
      </c>
      <c r="AI610" s="462">
        <v>100.6153846153846</v>
      </c>
      <c r="AJ610" s="410">
        <v>157.29118447923764</v>
      </c>
      <c r="AK610" s="268"/>
      <c r="AL610" s="290">
        <v>0</v>
      </c>
      <c r="AM610" s="463">
        <v>0</v>
      </c>
      <c r="AN610" s="463">
        <v>3</v>
      </c>
      <c r="AO610" s="463">
        <v>0</v>
      </c>
      <c r="AP610" s="36" t="s">
        <v>896</v>
      </c>
      <c r="AQ610" s="66">
        <v>157</v>
      </c>
      <c r="AR610" s="37">
        <v>1200</v>
      </c>
      <c r="AS610" s="315">
        <v>1</v>
      </c>
      <c r="AT610" s="315">
        <v>1</v>
      </c>
      <c r="AU610" s="315">
        <v>0</v>
      </c>
      <c r="AV610" s="315">
        <v>0</v>
      </c>
      <c r="AW610" s="315">
        <v>1</v>
      </c>
      <c r="AX610" s="315">
        <v>2</v>
      </c>
      <c r="AY610" s="316">
        <v>1</v>
      </c>
      <c r="AZ610" s="316">
        <v>0</v>
      </c>
      <c r="BA610" s="316">
        <v>2</v>
      </c>
      <c r="BB610" s="30" t="s">
        <v>1177</v>
      </c>
      <c r="BC610" s="30">
        <v>0</v>
      </c>
      <c r="BD610" s="327"/>
      <c r="BE610" t="s">
        <v>99</v>
      </c>
      <c r="BF610" s="48">
        <v>0</v>
      </c>
      <c r="BG610" s="48">
        <v>4.4690265486725664</v>
      </c>
      <c r="BH610" s="511"/>
      <c r="BI610" s="48"/>
      <c r="BJ610" s="372"/>
      <c r="BK610" s="63"/>
      <c r="BL610" s="81">
        <f t="shared" si="300"/>
        <v>24</v>
      </c>
      <c r="BM610" s="30">
        <f t="shared" si="301"/>
        <v>24</v>
      </c>
      <c r="BN610" s="230"/>
      <c r="BO610" s="193">
        <f t="shared" si="302"/>
        <v>262.85364193328797</v>
      </c>
      <c r="BP610" s="193">
        <v>262.85364193328797</v>
      </c>
      <c r="BQ610" s="193"/>
      <c r="BR610" s="30"/>
      <c r="BS610" s="33">
        <f t="shared" si="303"/>
        <v>247.35364193328797</v>
      </c>
      <c r="BT610" s="226" t="e">
        <f t="shared" si="304"/>
        <v>#REF!</v>
      </c>
      <c r="BU610" s="62"/>
      <c r="BV610" s="365"/>
      <c r="BW610" s="62"/>
      <c r="BX610" s="62"/>
      <c r="BY610" s="62"/>
      <c r="BZ610" s="62"/>
      <c r="CA610" s="62"/>
      <c r="CB610" s="62"/>
      <c r="CC610" s="62"/>
      <c r="CD610" s="62"/>
      <c r="CE610" s="62"/>
      <c r="CF610" s="62"/>
      <c r="CG610" s="62"/>
      <c r="CH610" s="62"/>
      <c r="CI610" s="62"/>
      <c r="CJ610" s="62"/>
      <c r="CK610" s="62"/>
      <c r="CL610" s="62"/>
      <c r="CM610" s="62"/>
      <c r="CN610" s="62"/>
      <c r="CO610" s="62"/>
      <c r="CP610" s="62"/>
      <c r="CQ610" s="62"/>
    </row>
    <row r="611" spans="1:95" s="222" customFormat="1" ht="105" customHeight="1">
      <c r="A611" s="512">
        <f t="shared" si="294"/>
        <v>10</v>
      </c>
      <c r="B611" s="534" t="s">
        <v>897</v>
      </c>
      <c r="C611" s="530" t="s">
        <v>73</v>
      </c>
      <c r="D611" s="535" t="s">
        <v>927</v>
      </c>
      <c r="E611" s="535" t="s">
        <v>585</v>
      </c>
      <c r="F611" s="536">
        <v>45236</v>
      </c>
      <c r="G611" s="535" t="s">
        <v>668</v>
      </c>
      <c r="H611" s="534" t="s">
        <v>88</v>
      </c>
      <c r="I611" s="521"/>
      <c r="J611" s="90">
        <v>200</v>
      </c>
      <c r="K611" s="241">
        <v>0</v>
      </c>
      <c r="L611" s="403">
        <v>43.928571428571423</v>
      </c>
      <c r="M611" s="396">
        <v>16.5</v>
      </c>
      <c r="N611" s="396">
        <v>9.5</v>
      </c>
      <c r="O611" s="396">
        <v>30</v>
      </c>
      <c r="P611" s="396">
        <v>2</v>
      </c>
      <c r="Q611" s="264"/>
      <c r="R611" s="264"/>
      <c r="S611" s="404">
        <v>43.269230769230766</v>
      </c>
      <c r="T611" s="404">
        <v>3.8461538461538463</v>
      </c>
      <c r="U611" s="265">
        <v>0</v>
      </c>
      <c r="V611" s="265">
        <v>0</v>
      </c>
      <c r="W611" s="266">
        <v>9</v>
      </c>
      <c r="X611" s="405">
        <v>2.4615384615384617</v>
      </c>
      <c r="Y611" s="406">
        <v>0</v>
      </c>
      <c r="Z611" s="272">
        <v>7</v>
      </c>
      <c r="AA611" s="272">
        <v>0</v>
      </c>
      <c r="AB611" s="272"/>
      <c r="AC611" s="267">
        <v>0</v>
      </c>
      <c r="AD611" s="267">
        <v>0</v>
      </c>
      <c r="AE611" s="266">
        <v>309.50549450549454</v>
      </c>
      <c r="AF611" s="407">
        <v>42.307692307692307</v>
      </c>
      <c r="AG611" s="408">
        <v>5.0239560439560442</v>
      </c>
      <c r="AH611" s="409">
        <v>0</v>
      </c>
      <c r="AI611" s="462">
        <v>59.230769230769226</v>
      </c>
      <c r="AJ611" s="410">
        <v>202.94307692307694</v>
      </c>
      <c r="AK611" s="268"/>
      <c r="AL611" s="290">
        <v>1</v>
      </c>
      <c r="AM611" s="463">
        <v>0</v>
      </c>
      <c r="AN611" s="463">
        <v>3</v>
      </c>
      <c r="AO611" s="463">
        <v>1.5</v>
      </c>
      <c r="AP611" s="36" t="s">
        <v>897</v>
      </c>
      <c r="AQ611" s="66">
        <v>202</v>
      </c>
      <c r="AR611" s="37">
        <v>3900</v>
      </c>
      <c r="AS611" s="315">
        <v>2</v>
      </c>
      <c r="AT611" s="315">
        <v>0</v>
      </c>
      <c r="AU611" s="315">
        <v>0</v>
      </c>
      <c r="AV611" s="315">
        <v>0</v>
      </c>
      <c r="AW611" s="315">
        <v>0</v>
      </c>
      <c r="AX611" s="315">
        <v>2</v>
      </c>
      <c r="AY611" s="316">
        <v>3</v>
      </c>
      <c r="AZ611" s="316">
        <v>1</v>
      </c>
      <c r="BA611" s="316">
        <v>4</v>
      </c>
      <c r="BB611" s="30" t="s">
        <v>1178</v>
      </c>
      <c r="BC611" s="30">
        <v>0</v>
      </c>
      <c r="BD611" s="327"/>
      <c r="BE611" t="s">
        <v>99</v>
      </c>
      <c r="BF611" s="48">
        <v>0</v>
      </c>
      <c r="BG611" s="48">
        <v>43.928571428571423</v>
      </c>
      <c r="BH611" s="511"/>
      <c r="BI611" s="48"/>
      <c r="BJ611" s="372"/>
      <c r="BK611" s="63"/>
      <c r="BL611" s="81">
        <f t="shared" si="300"/>
        <v>20.5</v>
      </c>
      <c r="BM611" s="30">
        <f t="shared" si="301"/>
        <v>22</v>
      </c>
      <c r="BN611" s="230"/>
      <c r="BO611" s="193">
        <f t="shared" si="302"/>
        <v>267.19780219780222</v>
      </c>
      <c r="BP611" s="193">
        <v>267.19780219780222</v>
      </c>
      <c r="BQ611" s="193"/>
      <c r="BR611" s="30"/>
      <c r="BS611" s="33">
        <f t="shared" si="303"/>
        <v>251.19780219780222</v>
      </c>
      <c r="BT611" s="226" t="e">
        <f t="shared" si="304"/>
        <v>#REF!</v>
      </c>
      <c r="BU611" s="62"/>
      <c r="BV611" s="365"/>
      <c r="BW611" s="62"/>
      <c r="BX611" s="62"/>
      <c r="BY611" s="62"/>
      <c r="BZ611" s="62"/>
      <c r="CA611" s="62"/>
      <c r="CB611" s="62"/>
      <c r="CC611" s="62"/>
      <c r="CD611" s="62"/>
      <c r="CE611" s="62"/>
      <c r="CF611" s="62"/>
      <c r="CG611" s="62"/>
      <c r="CH611" s="62"/>
      <c r="CI611" s="62"/>
      <c r="CJ611" s="62"/>
      <c r="CK611" s="62"/>
      <c r="CL611" s="62"/>
      <c r="CM611" s="62"/>
      <c r="CN611" s="62"/>
      <c r="CO611" s="62"/>
      <c r="CP611" s="62"/>
      <c r="CQ611" s="62"/>
    </row>
    <row r="612" spans="1:95" s="222" customFormat="1" ht="105" customHeight="1">
      <c r="A612" s="512">
        <f t="shared" si="294"/>
        <v>11</v>
      </c>
      <c r="B612" s="534" t="s">
        <v>898</v>
      </c>
      <c r="C612" s="530" t="s">
        <v>73</v>
      </c>
      <c r="D612" s="535" t="s">
        <v>928</v>
      </c>
      <c r="E612" s="535" t="s">
        <v>585</v>
      </c>
      <c r="F612" s="536">
        <v>45236</v>
      </c>
      <c r="G612" s="535" t="s">
        <v>668</v>
      </c>
      <c r="H612" s="534" t="s">
        <v>88</v>
      </c>
      <c r="I612" s="521"/>
      <c r="J612" s="90">
        <v>200</v>
      </c>
      <c r="K612" s="241">
        <v>0</v>
      </c>
      <c r="L612" s="403">
        <v>44</v>
      </c>
      <c r="M612" s="396">
        <v>17</v>
      </c>
      <c r="N612" s="396">
        <v>9</v>
      </c>
      <c r="O612" s="396">
        <v>18</v>
      </c>
      <c r="P612" s="396">
        <v>0</v>
      </c>
      <c r="Q612" s="264"/>
      <c r="R612" s="264"/>
      <c r="S612" s="404">
        <v>25.96153846153846</v>
      </c>
      <c r="T612" s="404">
        <v>0</v>
      </c>
      <c r="U612" s="265">
        <v>0</v>
      </c>
      <c r="V612" s="265">
        <v>0</v>
      </c>
      <c r="W612" s="266">
        <v>4.5</v>
      </c>
      <c r="X612" s="405">
        <v>8.4615384615384617</v>
      </c>
      <c r="Y612" s="406">
        <v>0</v>
      </c>
      <c r="Z612" s="272">
        <v>7</v>
      </c>
      <c r="AA612" s="272">
        <v>0</v>
      </c>
      <c r="AB612" s="272"/>
      <c r="AC612" s="267">
        <v>0</v>
      </c>
      <c r="AD612" s="267">
        <v>0</v>
      </c>
      <c r="AE612" s="266">
        <v>289.92307692307691</v>
      </c>
      <c r="AF612" s="407">
        <v>30.76923076923077</v>
      </c>
      <c r="AG612" s="408">
        <v>4.9530769230769227</v>
      </c>
      <c r="AH612" s="409">
        <v>0</v>
      </c>
      <c r="AI612" s="462">
        <v>78.461538461538481</v>
      </c>
      <c r="AJ612" s="410">
        <v>175.73923076923072</v>
      </c>
      <c r="AK612" s="268"/>
      <c r="AL612" s="290">
        <v>2</v>
      </c>
      <c r="AM612" s="463">
        <v>0</v>
      </c>
      <c r="AN612" s="463">
        <v>3</v>
      </c>
      <c r="AO612" s="463">
        <v>0</v>
      </c>
      <c r="AP612" s="36" t="s">
        <v>898</v>
      </c>
      <c r="AQ612" s="66">
        <v>175</v>
      </c>
      <c r="AR612" s="37">
        <v>3000</v>
      </c>
      <c r="AS612" s="315">
        <v>1</v>
      </c>
      <c r="AT612" s="315">
        <v>1</v>
      </c>
      <c r="AU612" s="315">
        <v>1</v>
      </c>
      <c r="AV612" s="315">
        <v>0</v>
      </c>
      <c r="AW612" s="315">
        <v>1</v>
      </c>
      <c r="AX612" s="315">
        <v>0</v>
      </c>
      <c r="AY612" s="316">
        <v>3</v>
      </c>
      <c r="AZ612" s="316">
        <v>0</v>
      </c>
      <c r="BA612" s="316">
        <v>0</v>
      </c>
      <c r="BB612" s="30" t="s">
        <v>1179</v>
      </c>
      <c r="BC612" s="30">
        <v>0</v>
      </c>
      <c r="BD612" s="327"/>
      <c r="BE612" t="s">
        <v>99</v>
      </c>
      <c r="BF612" s="48">
        <v>0</v>
      </c>
      <c r="BG612" s="48">
        <v>44</v>
      </c>
      <c r="BH612" s="511"/>
      <c r="BI612" s="48"/>
      <c r="BJ612" s="372"/>
      <c r="BK612" s="63"/>
      <c r="BL612" s="81">
        <f t="shared" si="295"/>
        <v>22</v>
      </c>
      <c r="BM612" s="30">
        <f t="shared" si="296"/>
        <v>22</v>
      </c>
      <c r="BN612" s="230"/>
      <c r="BO612" s="193">
        <f t="shared" si="297"/>
        <v>259.15384615384613</v>
      </c>
      <c r="BP612" s="193">
        <v>259.15384615384613</v>
      </c>
      <c r="BQ612" s="193"/>
      <c r="BR612" s="30"/>
      <c r="BS612" s="33">
        <f t="shared" si="298"/>
        <v>247.65384615384613</v>
      </c>
      <c r="BT612" s="226" t="e">
        <f t="shared" si="299"/>
        <v>#REF!</v>
      </c>
      <c r="BU612" s="62"/>
      <c r="BV612" s="365"/>
      <c r="BW612" s="62"/>
      <c r="BX612" s="62"/>
      <c r="BY612" s="62"/>
      <c r="BZ612" s="62"/>
      <c r="CA612" s="62"/>
      <c r="CB612" s="62"/>
      <c r="CC612" s="62"/>
      <c r="CD612" s="62"/>
      <c r="CE612" s="62"/>
      <c r="CF612" s="62"/>
      <c r="CG612" s="62"/>
      <c r="CH612" s="62"/>
      <c r="CI612" s="62"/>
      <c r="CJ612" s="62"/>
      <c r="CK612" s="62"/>
      <c r="CL612" s="62"/>
      <c r="CM612" s="62"/>
      <c r="CN612" s="62"/>
      <c r="CO612" s="62"/>
      <c r="CP612" s="62"/>
      <c r="CQ612" s="62"/>
    </row>
    <row r="613" spans="1:95" s="4" customFormat="1" ht="37.5" hidden="1" customHeight="1">
      <c r="A613" s="92"/>
      <c r="B613" s="92"/>
      <c r="C613" s="92"/>
      <c r="D613" s="92" t="s">
        <v>40</v>
      </c>
      <c r="E613" s="92"/>
      <c r="F613" s="92"/>
      <c r="G613" s="184"/>
      <c r="H613" s="92"/>
      <c r="I613" s="92"/>
      <c r="J613" s="152">
        <v>2220</v>
      </c>
      <c r="K613" s="152">
        <v>122</v>
      </c>
      <c r="L613" s="152">
        <v>339.47492425575365</v>
      </c>
      <c r="M613" s="152"/>
      <c r="N613" s="152"/>
      <c r="O613" s="152"/>
      <c r="P613" s="152"/>
      <c r="Q613" s="152"/>
      <c r="R613" s="152"/>
      <c r="S613" s="152">
        <v>507.40384615384613</v>
      </c>
      <c r="T613" s="152"/>
      <c r="U613" s="152">
        <v>0</v>
      </c>
      <c r="V613" s="152"/>
      <c r="W613" s="152">
        <v>97.5</v>
      </c>
      <c r="X613" s="152">
        <v>100.15384615384616</v>
      </c>
      <c r="Y613" s="152">
        <v>51</v>
      </c>
      <c r="Z613" s="152">
        <v>77</v>
      </c>
      <c r="AA613" s="152">
        <v>0</v>
      </c>
      <c r="AB613" s="152"/>
      <c r="AC613" s="152">
        <v>0</v>
      </c>
      <c r="AD613" s="152">
        <v>0</v>
      </c>
      <c r="AE613" s="152">
        <v>3541.8403088711384</v>
      </c>
      <c r="AF613" s="152">
        <v>88.461538461538467</v>
      </c>
      <c r="AG613" s="152">
        <v>59.987614864241834</v>
      </c>
      <c r="AH613" s="152">
        <v>4.5911521633446766</v>
      </c>
      <c r="AI613" s="152">
        <v>1334.3653846153845</v>
      </c>
      <c r="AJ613" s="152">
        <v>2054.4346187666288</v>
      </c>
      <c r="AK613" s="153"/>
      <c r="AM613" s="83"/>
      <c r="BB613" s="84"/>
      <c r="BF613" s="552"/>
      <c r="BJ613" s="372"/>
    </row>
    <row r="614" spans="1:95" s="13" customFormat="1" ht="33" hidden="1" customHeight="1">
      <c r="A614" s="154"/>
      <c r="B614" s="172"/>
      <c r="C614" s="172"/>
      <c r="D614" s="155"/>
      <c r="E614" s="172"/>
      <c r="F614" s="172"/>
      <c r="G614" s="101"/>
      <c r="H614" s="172"/>
      <c r="I614" s="172"/>
      <c r="J614" s="172"/>
      <c r="K614" s="172"/>
      <c r="L614" s="172"/>
      <c r="M614" s="172"/>
      <c r="N614" s="172"/>
      <c r="O614" s="172"/>
      <c r="P614" s="172"/>
      <c r="Q614" s="172"/>
      <c r="R614" s="172"/>
      <c r="S614" s="172"/>
      <c r="T614" s="172"/>
      <c r="U614" s="172"/>
      <c r="V614" s="172"/>
      <c r="W614" s="172"/>
      <c r="X614" s="172"/>
      <c r="Y614" s="172"/>
      <c r="Z614" s="172"/>
      <c r="AA614" s="172"/>
      <c r="AB614" s="172"/>
      <c r="AC614" s="172"/>
      <c r="AD614" s="172"/>
      <c r="AE614" s="172"/>
      <c r="AF614" s="172"/>
      <c r="AG614" s="172"/>
      <c r="AH614" s="172"/>
      <c r="AI614" s="172"/>
      <c r="AJ614" s="156">
        <v>2059.0257709299735</v>
      </c>
      <c r="AK614" s="172"/>
      <c r="AM614" s="2"/>
      <c r="AN614"/>
      <c r="AO614"/>
      <c r="AP614" s="49"/>
      <c r="AQ614" s="50"/>
      <c r="AR614" s="51"/>
      <c r="AS614" s="89"/>
      <c r="AT614" s="89"/>
      <c r="AU614" s="89"/>
      <c r="AV614" s="89"/>
      <c r="AW614" s="89"/>
      <c r="AX614" s="89"/>
      <c r="AY614" s="89"/>
      <c r="AZ614" s="89"/>
      <c r="BA614" s="62"/>
      <c r="BB614" s="30"/>
      <c r="BF614" s="555"/>
      <c r="BG614"/>
      <c r="BJ614" s="372"/>
    </row>
    <row r="615" spans="1:95" ht="49.5" hidden="1" customHeight="1">
      <c r="A615" s="374" t="str">
        <f>A2</f>
        <v>តារាងបើកប្រាក់ឈ្នួលប្រចាំខែ វិច្ឆិកា ឆ្នាំ ២០២៣(លើកទី2​)</v>
      </c>
      <c r="B615" s="174"/>
      <c r="C615" s="174"/>
      <c r="D615" s="157"/>
      <c r="E615" s="157"/>
      <c r="F615" s="170"/>
      <c r="G615" s="101"/>
      <c r="H615" s="174"/>
      <c r="I615" s="174"/>
      <c r="J615" s="174"/>
      <c r="K615" s="174"/>
      <c r="L615" s="174"/>
      <c r="M615" s="174"/>
      <c r="N615" s="174"/>
      <c r="O615" s="174"/>
      <c r="P615" s="174"/>
      <c r="Q615" s="174"/>
      <c r="R615" s="174"/>
      <c r="S615" s="174"/>
      <c r="T615" s="174"/>
      <c r="U615" s="174"/>
      <c r="V615" s="174"/>
      <c r="W615" s="174"/>
      <c r="X615" s="174"/>
      <c r="Y615" s="174"/>
      <c r="Z615" s="174"/>
      <c r="AA615" s="174"/>
      <c r="AB615" s="174"/>
      <c r="AC615" s="174"/>
      <c r="AD615" s="174"/>
      <c r="AE615" s="174"/>
      <c r="AF615" s="174"/>
      <c r="AG615" s="174"/>
      <c r="AH615" s="174"/>
      <c r="AI615" s="174"/>
      <c r="AJ615" s="174"/>
      <c r="AK615" s="174"/>
      <c r="AL615" s="273"/>
      <c r="AN615"/>
      <c r="AO615"/>
      <c r="AP615" s="49"/>
      <c r="AQ615" s="50"/>
      <c r="AR615" s="51"/>
      <c r="AS615" s="89"/>
      <c r="AT615" s="89"/>
      <c r="AU615" s="89"/>
      <c r="AV615" s="89"/>
      <c r="AW615" s="89"/>
      <c r="AX615" s="89"/>
      <c r="AY615" s="89"/>
      <c r="AZ615" s="89"/>
      <c r="BA615" s="89"/>
      <c r="BB615" s="46"/>
      <c r="BD615"/>
      <c r="BF615" s="48"/>
      <c r="BH615" s="1"/>
      <c r="BJ615" s="372"/>
      <c r="BO615"/>
      <c r="BQ615"/>
    </row>
    <row r="616" spans="1:95" s="4" customFormat="1" ht="28.5" hidden="1" customHeight="1">
      <c r="A616" s="375" t="str">
        <f>A3</f>
        <v>LIST OF SALARIES AND ALLOWANCES  (November/  2023)</v>
      </c>
      <c r="B616" s="96"/>
      <c r="C616" s="96"/>
      <c r="D616" s="97"/>
      <c r="E616" s="56"/>
      <c r="F616" s="56"/>
      <c r="G616" s="101"/>
      <c r="H616" s="56"/>
      <c r="I616" s="56"/>
      <c r="J616" s="56"/>
      <c r="K616" s="56"/>
      <c r="L616" s="56"/>
      <c r="M616" s="56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  <c r="AG616" s="56"/>
      <c r="AH616" s="56"/>
      <c r="AI616" s="214"/>
      <c r="AJ616" s="96"/>
      <c r="AK616" s="56"/>
      <c r="AL616" s="274"/>
      <c r="AM616" s="2"/>
      <c r="AN616" s="15"/>
      <c r="AO616" s="15"/>
      <c r="AP616" s="22"/>
      <c r="BD616" s="92"/>
      <c r="BF616" s="552"/>
      <c r="BJ616" s="372"/>
      <c r="BO616" s="15"/>
      <c r="BQ616" s="15"/>
    </row>
    <row r="617" spans="1:95" s="62" customFormat="1" ht="51.75" hidden="1" customHeight="1" thickBot="1">
      <c r="A617" s="355" t="str">
        <f>A4</f>
        <v xml:space="preserve">ក្រុមហ៊ុន Fairdon (Cambodia) Limited </v>
      </c>
      <c r="B617" s="99"/>
      <c r="C617" s="100"/>
      <c r="D617" s="101"/>
      <c r="E617" s="102"/>
      <c r="G617" s="385"/>
      <c r="I617" s="103"/>
      <c r="J617" s="104"/>
      <c r="K617" s="356"/>
      <c r="L617" s="104"/>
      <c r="M617" s="104"/>
      <c r="N617" s="195"/>
      <c r="O617" s="200"/>
      <c r="P617" s="200"/>
      <c r="Q617" s="195"/>
      <c r="R617" s="195"/>
      <c r="S617" s="195"/>
      <c r="T617" s="195"/>
      <c r="U617" s="195"/>
      <c r="V617" s="195"/>
      <c r="W617" s="275"/>
      <c r="X617" s="275"/>
      <c r="Y617" s="227"/>
      <c r="Z617" s="275"/>
      <c r="AA617" s="275"/>
      <c r="AB617" s="543"/>
      <c r="AC617" s="221"/>
      <c r="AE617" s="105"/>
      <c r="AF617" s="105"/>
      <c r="AG617" s="346"/>
      <c r="AH617" s="106"/>
      <c r="AI617" s="106"/>
      <c r="AJ617" s="107"/>
      <c r="AK617" s="106"/>
      <c r="AL617" s="106"/>
      <c r="AM617" s="45"/>
      <c r="AN617" s="190"/>
      <c r="AO617" s="190"/>
      <c r="AP617" s="218"/>
      <c r="BF617" s="551"/>
      <c r="BJ617" s="372"/>
      <c r="BO617" s="190"/>
      <c r="BQ617" s="199"/>
    </row>
    <row r="618" spans="1:95" ht="40.5" hidden="1" customHeight="1" thickBot="1">
      <c r="A618" s="348" t="s">
        <v>564</v>
      </c>
      <c r="B618" s="349" t="s">
        <v>565</v>
      </c>
      <c r="C618" s="353" t="s">
        <v>566</v>
      </c>
      <c r="D618" s="349" t="s">
        <v>567</v>
      </c>
      <c r="E618" s="350" t="s">
        <v>568</v>
      </c>
      <c r="F618" s="350" t="s">
        <v>569</v>
      </c>
      <c r="G618" s="350" t="s">
        <v>570</v>
      </c>
      <c r="H618" s="350" t="s">
        <v>154</v>
      </c>
      <c r="I618" s="351" t="s">
        <v>571</v>
      </c>
      <c r="J618" s="350" t="s">
        <v>563</v>
      </c>
      <c r="K618" s="352" t="s">
        <v>706</v>
      </c>
      <c r="L618" s="352" t="s">
        <v>575</v>
      </c>
      <c r="M618" s="363" t="s">
        <v>574</v>
      </c>
      <c r="N618" s="361"/>
      <c r="O618" s="361"/>
      <c r="P618" s="361"/>
      <c r="Q618" s="361"/>
      <c r="R618" s="361"/>
      <c r="S618" s="361"/>
      <c r="T618" s="361"/>
      <c r="U618" s="361"/>
      <c r="V618" s="361"/>
      <c r="W618" s="361"/>
      <c r="X618" s="361"/>
      <c r="Y618" s="361"/>
      <c r="Z618" s="361"/>
      <c r="AA618" s="361"/>
      <c r="AB618" s="361"/>
      <c r="AC618" s="361"/>
      <c r="AD618" s="361"/>
      <c r="AE618" s="362"/>
      <c r="AF618" s="85" t="s">
        <v>3</v>
      </c>
      <c r="AG618" s="67"/>
      <c r="AH618" s="67"/>
      <c r="AI618" s="67"/>
      <c r="AJ618" s="418" t="s">
        <v>727</v>
      </c>
      <c r="AK618" s="332" t="s">
        <v>572</v>
      </c>
      <c r="AL618" s="25"/>
      <c r="AN618"/>
      <c r="AO618"/>
      <c r="AP618" s="49"/>
      <c r="AQ618" s="50"/>
      <c r="AR618" s="51"/>
      <c r="AS618" s="89"/>
      <c r="AT618" s="89"/>
      <c r="AU618" s="89"/>
      <c r="AV618" s="89"/>
      <c r="AW618" s="89"/>
      <c r="AX618" s="89"/>
      <c r="AY618" s="89"/>
      <c r="AZ618" s="89"/>
      <c r="BA618" s="62"/>
      <c r="BB618" s="30"/>
      <c r="BD618"/>
      <c r="BF618" s="48"/>
      <c r="BJ618" s="372"/>
      <c r="BO618"/>
      <c r="BQ618"/>
    </row>
    <row r="619" spans="1:95" ht="40.5" hidden="1" customHeight="1">
      <c r="A619" s="74"/>
      <c r="B619" s="115"/>
      <c r="C619" s="354"/>
      <c r="D619" s="117"/>
      <c r="E619" s="276"/>
      <c r="F619" s="276"/>
      <c r="G619" s="118"/>
      <c r="H619" s="119"/>
      <c r="I619" s="343" t="s">
        <v>29</v>
      </c>
      <c r="J619" s="330"/>
      <c r="K619" s="176"/>
      <c r="L619" s="176"/>
      <c r="M619" s="437" t="s">
        <v>576</v>
      </c>
      <c r="N619" s="438"/>
      <c r="O619" s="432" t="s">
        <v>751</v>
      </c>
      <c r="P619" s="433"/>
      <c r="Q619" s="446"/>
      <c r="R619" s="488"/>
      <c r="S619" s="437" t="s">
        <v>577</v>
      </c>
      <c r="T619" s="440"/>
      <c r="U619" s="441"/>
      <c r="V619" s="441"/>
      <c r="W619" s="329" t="s">
        <v>578</v>
      </c>
      <c r="X619" s="329" t="s">
        <v>579</v>
      </c>
      <c r="Y619" s="336" t="s">
        <v>580</v>
      </c>
      <c r="Z619" s="86" t="s">
        <v>52</v>
      </c>
      <c r="AA619" s="197" t="s">
        <v>46</v>
      </c>
      <c r="AB619" s="197"/>
      <c r="AC619" s="86" t="s">
        <v>14</v>
      </c>
      <c r="AD619" s="197" t="s">
        <v>367</v>
      </c>
      <c r="AE619" s="68" t="s">
        <v>15</v>
      </c>
      <c r="AF619" s="121" t="s">
        <v>9</v>
      </c>
      <c r="AG619" s="392" t="s">
        <v>707</v>
      </c>
      <c r="AH619" s="332" t="s">
        <v>728</v>
      </c>
      <c r="AI619" s="357" t="s">
        <v>584</v>
      </c>
      <c r="AJ619" s="123" t="s">
        <v>33</v>
      </c>
      <c r="AK619" s="124" t="s">
        <v>34</v>
      </c>
      <c r="AL619" s="26"/>
      <c r="AN619"/>
      <c r="AO619"/>
      <c r="AP619" s="49"/>
      <c r="AQ619" s="50"/>
      <c r="AR619" s="51"/>
      <c r="AS619" s="89"/>
      <c r="AT619" s="89"/>
      <c r="AU619" s="89"/>
      <c r="AV619" s="89"/>
      <c r="AW619" s="89"/>
      <c r="AX619" s="89"/>
      <c r="AY619" s="89"/>
      <c r="AZ619" s="89"/>
      <c r="BA619" s="62"/>
      <c r="BB619" s="30"/>
      <c r="BD619"/>
      <c r="BF619" s="48"/>
      <c r="BJ619" s="372"/>
      <c r="BO619"/>
      <c r="BQ619"/>
    </row>
    <row r="620" spans="1:95" ht="40.5" hidden="1" customHeight="1">
      <c r="A620" s="74"/>
      <c r="B620" s="115"/>
      <c r="C620" s="116"/>
      <c r="D620" s="117"/>
      <c r="E620" s="276"/>
      <c r="F620" s="276"/>
      <c r="G620" s="118"/>
      <c r="H620" s="277"/>
      <c r="I620" s="331" t="s">
        <v>573</v>
      </c>
      <c r="J620" s="126" t="s">
        <v>38</v>
      </c>
      <c r="K620" s="127" t="s">
        <v>189</v>
      </c>
      <c r="L620" s="127" t="s">
        <v>83</v>
      </c>
      <c r="M620" s="206" t="s">
        <v>35</v>
      </c>
      <c r="N620" s="277" t="s">
        <v>6</v>
      </c>
      <c r="O620" s="428" t="s">
        <v>7</v>
      </c>
      <c r="P620" s="429" t="s">
        <v>7</v>
      </c>
      <c r="Q620" s="431" t="s">
        <v>581</v>
      </c>
      <c r="R620" s="431"/>
      <c r="S620" s="336" t="s">
        <v>582</v>
      </c>
      <c r="T620" s="336" t="s">
        <v>582</v>
      </c>
      <c r="U620" s="331" t="s">
        <v>581</v>
      </c>
      <c r="V620" s="498"/>
      <c r="W620" s="338" t="s">
        <v>81</v>
      </c>
      <c r="X620" s="339" t="s">
        <v>48</v>
      </c>
      <c r="Y620" s="399" t="s">
        <v>526</v>
      </c>
      <c r="Z620" s="340" t="s">
        <v>527</v>
      </c>
      <c r="AA620" s="399" t="s">
        <v>473</v>
      </c>
      <c r="AB620" s="540"/>
      <c r="AC620" s="340" t="s">
        <v>30</v>
      </c>
      <c r="AD620" s="341" t="s">
        <v>665</v>
      </c>
      <c r="AE620" s="342" t="s">
        <v>31</v>
      </c>
      <c r="AF620" s="339" t="s">
        <v>32</v>
      </c>
      <c r="AG620" s="393" t="s">
        <v>708</v>
      </c>
      <c r="AH620" s="340" t="s">
        <v>39</v>
      </c>
      <c r="AI620" s="198" t="s">
        <v>84</v>
      </c>
      <c r="AJ620" s="128"/>
      <c r="AK620" s="129"/>
      <c r="AL620" s="26"/>
      <c r="AN620"/>
      <c r="AO620"/>
      <c r="AP620" s="49"/>
      <c r="AQ620" s="50"/>
      <c r="AR620" s="51"/>
      <c r="AS620" s="89"/>
      <c r="AT620" s="89"/>
      <c r="AU620" s="89"/>
      <c r="AV620" s="89"/>
      <c r="AW620" s="89"/>
      <c r="AX620" s="89"/>
      <c r="AY620" s="89"/>
      <c r="AZ620" s="89"/>
      <c r="BA620" s="62"/>
      <c r="BB620" s="30"/>
      <c r="BD620"/>
      <c r="BF620" s="48"/>
      <c r="BJ620" s="372"/>
      <c r="BO620"/>
      <c r="BQ620"/>
    </row>
    <row r="621" spans="1:95" ht="28.5" hidden="1" customHeight="1" thickBot="1">
      <c r="A621" s="74"/>
      <c r="B621" s="115"/>
      <c r="C621" s="116"/>
      <c r="D621" s="117"/>
      <c r="E621" s="276"/>
      <c r="F621" s="130"/>
      <c r="G621" s="118"/>
      <c r="H621" s="276"/>
      <c r="I621" s="131"/>
      <c r="J621" s="126"/>
      <c r="K621" s="127"/>
      <c r="L621" s="127"/>
      <c r="M621" s="207"/>
      <c r="N621" s="276"/>
      <c r="O621" s="209"/>
      <c r="P621" s="209"/>
      <c r="Q621" s="276"/>
      <c r="R621" s="276"/>
      <c r="S621" s="430"/>
      <c r="T621" s="430"/>
      <c r="U621" s="276"/>
      <c r="V621" s="499"/>
      <c r="W621" s="70"/>
      <c r="X621" s="87"/>
      <c r="Y621" s="278"/>
      <c r="Z621" s="278"/>
      <c r="AA621" s="198" t="s">
        <v>47</v>
      </c>
      <c r="AB621" s="211"/>
      <c r="AC621" s="278"/>
      <c r="AD621" s="229"/>
      <c r="AE621" s="129"/>
      <c r="AF621" s="87"/>
      <c r="AG621" s="400"/>
      <c r="AH621" s="278"/>
      <c r="AI621" s="211"/>
      <c r="AJ621" s="128"/>
      <c r="AK621" s="129"/>
      <c r="AL621" s="26"/>
      <c r="AN621"/>
      <c r="AO621"/>
      <c r="AP621" s="49"/>
      <c r="AQ621" s="50"/>
      <c r="AR621" s="51"/>
      <c r="AS621" s="89"/>
      <c r="AT621" s="89"/>
      <c r="AU621" s="89"/>
      <c r="AV621" s="89"/>
      <c r="AW621" s="89"/>
      <c r="AX621" s="89"/>
      <c r="AY621" s="89"/>
      <c r="AZ621" s="89"/>
      <c r="BA621" s="62"/>
      <c r="BB621" s="30"/>
      <c r="BD621"/>
      <c r="BF621" s="48"/>
      <c r="BJ621" s="372"/>
      <c r="BO621"/>
      <c r="BQ621"/>
    </row>
    <row r="622" spans="1:95" s="17" customFormat="1" ht="24.75" hidden="1" customHeight="1" thickBot="1">
      <c r="A622" s="333" t="s">
        <v>24</v>
      </c>
      <c r="B622" s="133" t="s">
        <v>25</v>
      </c>
      <c r="C622" s="334" t="s">
        <v>68</v>
      </c>
      <c r="D622" s="134" t="s">
        <v>26</v>
      </c>
      <c r="E622" s="335" t="s">
        <v>27</v>
      </c>
      <c r="F622" s="136" t="s">
        <v>36</v>
      </c>
      <c r="G622" s="137" t="s">
        <v>37</v>
      </c>
      <c r="H622" s="138" t="s">
        <v>528</v>
      </c>
      <c r="I622" s="139" t="s">
        <v>1</v>
      </c>
      <c r="J622" s="126"/>
      <c r="K622" s="127"/>
      <c r="L622" s="127"/>
      <c r="M622" s="208" t="s">
        <v>5</v>
      </c>
      <c r="N622" s="77" t="s">
        <v>82</v>
      </c>
      <c r="O622" s="426" t="s">
        <v>749</v>
      </c>
      <c r="P622" s="426" t="s">
        <v>750</v>
      </c>
      <c r="Q622" s="337" t="s">
        <v>10</v>
      </c>
      <c r="R622" s="337"/>
      <c r="S622" s="425" t="s">
        <v>747</v>
      </c>
      <c r="T622" s="425" t="s">
        <v>748</v>
      </c>
      <c r="U622" s="337" t="s">
        <v>13</v>
      </c>
      <c r="V622" s="500"/>
      <c r="W622" s="70"/>
      <c r="X622" s="87"/>
      <c r="Y622" s="278"/>
      <c r="Z622" s="278"/>
      <c r="AA622" s="228" t="s">
        <v>404</v>
      </c>
      <c r="AB622" s="228"/>
      <c r="AC622" s="278"/>
      <c r="AD622" s="115"/>
      <c r="AE622" s="129"/>
      <c r="AF622" s="87"/>
      <c r="AG622" s="400"/>
      <c r="AH622" s="278"/>
      <c r="AI622" s="211"/>
      <c r="AJ622" s="128"/>
      <c r="AK622" s="129"/>
      <c r="AL622" s="26"/>
      <c r="AM622" s="2"/>
      <c r="AN622"/>
      <c r="AO622"/>
      <c r="AP622" s="49"/>
      <c r="AQ622" s="50"/>
      <c r="AR622" s="51"/>
      <c r="AS622" s="89"/>
      <c r="AT622" s="89"/>
      <c r="AU622" s="89"/>
      <c r="AV622" s="89"/>
      <c r="AW622" s="89"/>
      <c r="AX622" s="89"/>
      <c r="AY622" s="89"/>
      <c r="AZ622" s="89"/>
      <c r="BA622" s="62"/>
      <c r="BB622" s="30"/>
      <c r="BC622"/>
      <c r="BD622"/>
      <c r="BE622"/>
      <c r="BF622" s="48"/>
      <c r="BG622"/>
      <c r="BH622"/>
      <c r="BI622"/>
      <c r="BJ622" s="372"/>
    </row>
    <row r="623" spans="1:95" s="17" customFormat="1" ht="16.5" hidden="1" customHeight="1" thickBot="1">
      <c r="A623" s="140"/>
      <c r="B623" s="141"/>
      <c r="C623" s="142"/>
      <c r="D623" s="143"/>
      <c r="E623" s="181"/>
      <c r="F623" s="144" t="s">
        <v>28</v>
      </c>
      <c r="G623" s="145"/>
      <c r="H623" s="146"/>
      <c r="I623" s="147"/>
      <c r="J623" s="148"/>
      <c r="K623" s="149"/>
      <c r="L623" s="149"/>
      <c r="M623" s="78"/>
      <c r="N623" s="79"/>
      <c r="O623" s="427"/>
      <c r="P623" s="210"/>
      <c r="Q623" s="279"/>
      <c r="R623" s="279"/>
      <c r="S623" s="212"/>
      <c r="T623" s="212"/>
      <c r="U623" s="279"/>
      <c r="V623" s="501"/>
      <c r="W623" s="71"/>
      <c r="X623" s="88"/>
      <c r="Y623" s="279"/>
      <c r="Z623" s="279"/>
      <c r="AA623" s="279"/>
      <c r="AB623" s="279"/>
      <c r="AC623" s="279"/>
      <c r="AD623" s="279"/>
      <c r="AE623" s="150"/>
      <c r="AF623" s="88"/>
      <c r="AG623" s="401"/>
      <c r="AH623" s="279"/>
      <c r="AI623" s="212"/>
      <c r="AJ623" s="151"/>
      <c r="AK623" s="150"/>
      <c r="AL623" s="26"/>
      <c r="AM623" s="2"/>
      <c r="AN623"/>
      <c r="AO623"/>
      <c r="AP623" s="49"/>
      <c r="AQ623" s="50"/>
      <c r="AR623" s="51"/>
      <c r="AS623" s="89"/>
      <c r="AT623" s="89"/>
      <c r="AU623" s="89"/>
      <c r="AV623" s="89"/>
      <c r="AW623" s="89"/>
      <c r="AX623" s="89"/>
      <c r="AY623" s="89"/>
      <c r="AZ623" s="89"/>
      <c r="BA623" s="62"/>
      <c r="BB623" s="30"/>
      <c r="BC623"/>
      <c r="BD623"/>
      <c r="BE623"/>
      <c r="BF623" s="48"/>
      <c r="BG623"/>
      <c r="BH623"/>
      <c r="BI623"/>
      <c r="BJ623" s="372"/>
    </row>
    <row r="624" spans="1:95" s="17" customFormat="1" ht="15.75" hidden="1" customHeight="1">
      <c r="A624" s="298">
        <v>1</v>
      </c>
      <c r="B624" s="294">
        <v>2</v>
      </c>
      <c r="C624" s="294">
        <v>3</v>
      </c>
      <c r="D624" s="294">
        <v>4</v>
      </c>
      <c r="E624" s="294">
        <v>5</v>
      </c>
      <c r="F624" s="294">
        <v>6</v>
      </c>
      <c r="G624" s="294">
        <v>7</v>
      </c>
      <c r="H624" s="294">
        <v>8</v>
      </c>
      <c r="I624" s="294">
        <v>9</v>
      </c>
      <c r="J624" s="294">
        <v>10</v>
      </c>
      <c r="K624" s="294">
        <v>11</v>
      </c>
      <c r="L624" s="294">
        <v>12</v>
      </c>
      <c r="M624" s="294">
        <v>13</v>
      </c>
      <c r="N624" s="294">
        <v>14</v>
      </c>
      <c r="O624" s="294">
        <v>15</v>
      </c>
      <c r="P624" s="294"/>
      <c r="Q624" s="294">
        <v>16</v>
      </c>
      <c r="R624" s="294"/>
      <c r="S624" s="294">
        <v>17</v>
      </c>
      <c r="T624" s="294"/>
      <c r="U624" s="294">
        <v>18</v>
      </c>
      <c r="V624" s="294"/>
      <c r="W624" s="294">
        <v>19</v>
      </c>
      <c r="X624" s="294">
        <v>20</v>
      </c>
      <c r="Y624" s="294">
        <v>21</v>
      </c>
      <c r="Z624" s="294">
        <v>22</v>
      </c>
      <c r="AA624" s="294">
        <v>23</v>
      </c>
      <c r="AB624" s="294"/>
      <c r="AC624" s="294">
        <v>24</v>
      </c>
      <c r="AD624" s="294">
        <v>25</v>
      </c>
      <c r="AE624" s="294">
        <v>26</v>
      </c>
      <c r="AF624" s="294">
        <v>27</v>
      </c>
      <c r="AG624" s="294"/>
      <c r="AH624" s="294">
        <v>28</v>
      </c>
      <c r="AI624" s="294">
        <v>29</v>
      </c>
      <c r="AJ624" s="294">
        <v>31</v>
      </c>
      <c r="AK624" s="294">
        <v>32</v>
      </c>
      <c r="AL624" s="27"/>
      <c r="AM624" s="2"/>
      <c r="AN624"/>
      <c r="AO624"/>
      <c r="AP624" s="52"/>
      <c r="AQ624" s="53"/>
      <c r="AR624" s="54"/>
      <c r="AS624" s="281"/>
      <c r="AT624" s="281"/>
      <c r="AU624" s="281"/>
      <c r="AV624" s="281"/>
      <c r="AW624" s="281"/>
      <c r="AX624" s="281"/>
      <c r="AY624" s="281"/>
      <c r="AZ624" s="281"/>
      <c r="BA624" s="55"/>
      <c r="BB624" s="30"/>
      <c r="BC624"/>
      <c r="BD624"/>
      <c r="BE624"/>
      <c r="BF624" s="48"/>
      <c r="BG624"/>
      <c r="BH624"/>
      <c r="BI624"/>
      <c r="BJ624" s="372"/>
    </row>
    <row r="625" spans="1:95" s="222" customFormat="1" ht="108" customHeight="1">
      <c r="A625" s="512">
        <v>12</v>
      </c>
      <c r="B625" s="65" t="s">
        <v>374</v>
      </c>
      <c r="C625" s="60" t="s">
        <v>71</v>
      </c>
      <c r="D625" s="378" t="s">
        <v>123</v>
      </c>
      <c r="E625" s="378" t="s">
        <v>585</v>
      </c>
      <c r="F625" s="382">
        <v>44324</v>
      </c>
      <c r="G625" s="378" t="s">
        <v>668</v>
      </c>
      <c r="H625" s="65" t="s">
        <v>293</v>
      </c>
      <c r="I625" s="521"/>
      <c r="J625" s="90">
        <v>200</v>
      </c>
      <c r="K625" s="241">
        <v>10</v>
      </c>
      <c r="L625" s="403">
        <v>0</v>
      </c>
      <c r="M625" s="396">
        <v>20</v>
      </c>
      <c r="N625" s="396">
        <v>6</v>
      </c>
      <c r="O625" s="396">
        <v>32</v>
      </c>
      <c r="P625" s="396">
        <v>0</v>
      </c>
      <c r="Q625" s="264"/>
      <c r="R625" s="264"/>
      <c r="S625" s="404">
        <v>46.153846153846153</v>
      </c>
      <c r="T625" s="404">
        <v>0</v>
      </c>
      <c r="U625" s="265">
        <v>0</v>
      </c>
      <c r="V625" s="265">
        <v>0</v>
      </c>
      <c r="W625" s="266">
        <v>8</v>
      </c>
      <c r="X625" s="405">
        <v>0</v>
      </c>
      <c r="Y625" s="406">
        <v>3</v>
      </c>
      <c r="Z625" s="272">
        <v>7</v>
      </c>
      <c r="AA625" s="272">
        <v>0</v>
      </c>
      <c r="AB625" s="272"/>
      <c r="AC625" s="267">
        <v>0</v>
      </c>
      <c r="AD625" s="267">
        <v>0</v>
      </c>
      <c r="AE625" s="266">
        <v>274.15384615384613</v>
      </c>
      <c r="AF625" s="407">
        <v>30.76923076923077</v>
      </c>
      <c r="AG625" s="408">
        <v>4.5676923076923073</v>
      </c>
      <c r="AH625" s="409">
        <v>0</v>
      </c>
      <c r="AI625" s="462">
        <v>94.538461538461547</v>
      </c>
      <c r="AJ625" s="410">
        <v>144.2784615384615</v>
      </c>
      <c r="AK625" s="268"/>
      <c r="AL625" s="290">
        <v>0</v>
      </c>
      <c r="AM625" s="463">
        <v>0</v>
      </c>
      <c r="AN625" s="463">
        <v>2</v>
      </c>
      <c r="AO625" s="463">
        <v>4</v>
      </c>
      <c r="AP625" s="36" t="s">
        <v>374</v>
      </c>
      <c r="AQ625" s="66">
        <v>144</v>
      </c>
      <c r="AR625" s="37">
        <v>1100</v>
      </c>
      <c r="AS625" s="315">
        <v>1</v>
      </c>
      <c r="AT625" s="315">
        <v>0</v>
      </c>
      <c r="AU625" s="315">
        <v>2</v>
      </c>
      <c r="AV625" s="315">
        <v>0</v>
      </c>
      <c r="AW625" s="315">
        <v>0</v>
      </c>
      <c r="AX625" s="315">
        <v>4</v>
      </c>
      <c r="AY625" s="316">
        <v>1</v>
      </c>
      <c r="AZ625" s="316">
        <v>0</v>
      </c>
      <c r="BA625" s="316">
        <v>1</v>
      </c>
      <c r="BB625" s="30" t="s">
        <v>1180</v>
      </c>
      <c r="BC625" s="30">
        <v>0</v>
      </c>
      <c r="BD625" s="327">
        <v>10</v>
      </c>
      <c r="BE625" t="s">
        <v>140</v>
      </c>
      <c r="BF625" s="48">
        <v>0</v>
      </c>
      <c r="BG625" s="48">
        <v>0</v>
      </c>
      <c r="BH625" s="511"/>
      <c r="BI625" s="48"/>
      <c r="BJ625" s="372"/>
      <c r="BK625" s="63"/>
      <c r="BL625" s="81">
        <f t="shared" ref="BL625:BL632" si="305">M625+AL625+AM625+AN625</f>
        <v>22</v>
      </c>
      <c r="BM625" s="30">
        <f t="shared" ref="BM625:BM632" si="306">BL625+AO625</f>
        <v>26</v>
      </c>
      <c r="BN625" s="230"/>
      <c r="BO625" s="193">
        <f t="shared" ref="BO625:BO632" si="307">AJ625+AI625+AG625+AH625</f>
        <v>243.38461538461536</v>
      </c>
      <c r="BP625" s="193">
        <v>247.96726212186184</v>
      </c>
      <c r="BQ625" s="193"/>
      <c r="BR625" s="30"/>
      <c r="BS625" s="33">
        <f t="shared" ref="BS625:BS632" si="308">BO625-W625-Z625-AA625</f>
        <v>228.38461538461536</v>
      </c>
      <c r="BT625" s="226" t="e">
        <f t="shared" ref="BT625:BT632" si="309">INT(YEARFRAC(F625,$BU$11))</f>
        <v>#REF!</v>
      </c>
      <c r="BU625" s="62"/>
      <c r="BV625" s="365"/>
      <c r="BW625" s="62"/>
      <c r="BX625" s="62"/>
      <c r="BY625" s="62"/>
      <c r="BZ625" s="62"/>
      <c r="CA625" s="62"/>
      <c r="CB625" s="62"/>
      <c r="CC625" s="62"/>
      <c r="CD625" s="62"/>
      <c r="CE625" s="62"/>
      <c r="CF625" s="62"/>
      <c r="CG625" s="62"/>
      <c r="CH625" s="62"/>
      <c r="CI625" s="62"/>
      <c r="CJ625" s="62"/>
      <c r="CK625" s="62"/>
      <c r="CL625" s="62"/>
      <c r="CM625" s="62"/>
      <c r="CN625" s="62"/>
      <c r="CO625" s="62"/>
      <c r="CP625" s="62"/>
      <c r="CQ625" s="62"/>
    </row>
    <row r="626" spans="1:95" s="222" customFormat="1" ht="108" customHeight="1">
      <c r="A626" s="512">
        <f>A625+1</f>
        <v>13</v>
      </c>
      <c r="B626" s="65" t="s">
        <v>375</v>
      </c>
      <c r="C626" s="60" t="s">
        <v>71</v>
      </c>
      <c r="D626" s="378" t="s">
        <v>124</v>
      </c>
      <c r="E626" s="378" t="s">
        <v>585</v>
      </c>
      <c r="F626" s="382">
        <v>44329</v>
      </c>
      <c r="G626" s="378" t="s">
        <v>668</v>
      </c>
      <c r="H626" s="65" t="s">
        <v>293</v>
      </c>
      <c r="I626" s="521"/>
      <c r="J626" s="90">
        <v>200</v>
      </c>
      <c r="K626" s="241">
        <v>0</v>
      </c>
      <c r="L626" s="403">
        <v>15</v>
      </c>
      <c r="M626" s="396">
        <v>24</v>
      </c>
      <c r="N626" s="396">
        <v>2</v>
      </c>
      <c r="O626" s="396">
        <v>38</v>
      </c>
      <c r="P626" s="396">
        <v>2</v>
      </c>
      <c r="Q626" s="264"/>
      <c r="R626" s="264"/>
      <c r="S626" s="404">
        <v>54.807692307692307</v>
      </c>
      <c r="T626" s="404">
        <v>3.8461538461538463</v>
      </c>
      <c r="U626" s="265">
        <v>0</v>
      </c>
      <c r="V626" s="265">
        <v>0</v>
      </c>
      <c r="W626" s="266">
        <v>11</v>
      </c>
      <c r="X626" s="405">
        <v>10</v>
      </c>
      <c r="Y626" s="406">
        <v>3</v>
      </c>
      <c r="Z626" s="272">
        <v>7</v>
      </c>
      <c r="AA626" s="272">
        <v>0</v>
      </c>
      <c r="AB626" s="272"/>
      <c r="AC626" s="267">
        <v>0</v>
      </c>
      <c r="AD626" s="267">
        <v>0</v>
      </c>
      <c r="AE626" s="266">
        <v>304.65384615384619</v>
      </c>
      <c r="AF626" s="407">
        <v>0</v>
      </c>
      <c r="AG626" s="408">
        <v>5.7330769230769238</v>
      </c>
      <c r="AH626" s="409">
        <v>0</v>
      </c>
      <c r="AI626" s="462">
        <v>130.46153846153845</v>
      </c>
      <c r="AJ626" s="410">
        <v>168.4592307692308</v>
      </c>
      <c r="AK626" s="268"/>
      <c r="AL626" s="290">
        <v>0</v>
      </c>
      <c r="AM626" s="463">
        <v>0</v>
      </c>
      <c r="AN626" s="463">
        <v>2</v>
      </c>
      <c r="AO626" s="463">
        <v>0</v>
      </c>
      <c r="AP626" s="36" t="s">
        <v>375</v>
      </c>
      <c r="AQ626" s="66">
        <v>168</v>
      </c>
      <c r="AR626" s="37">
        <v>1900</v>
      </c>
      <c r="AS626" s="315">
        <v>1</v>
      </c>
      <c r="AT626" s="315">
        <v>1</v>
      </c>
      <c r="AU626" s="315">
        <v>0</v>
      </c>
      <c r="AV626" s="315">
        <v>1</v>
      </c>
      <c r="AW626" s="315">
        <v>1</v>
      </c>
      <c r="AX626" s="315">
        <v>3</v>
      </c>
      <c r="AY626" s="316">
        <v>1</v>
      </c>
      <c r="AZ626" s="316">
        <v>1</v>
      </c>
      <c r="BA626" s="316">
        <v>4</v>
      </c>
      <c r="BB626" s="30" t="s">
        <v>1181</v>
      </c>
      <c r="BC626" s="30">
        <v>0</v>
      </c>
      <c r="BD626" s="327"/>
      <c r="BE626" t="s">
        <v>99</v>
      </c>
      <c r="BF626" s="48">
        <v>0</v>
      </c>
      <c r="BG626" s="48">
        <v>15</v>
      </c>
      <c r="BH626" s="511"/>
      <c r="BI626" s="48"/>
      <c r="BJ626" s="372"/>
      <c r="BK626" s="63"/>
      <c r="BL626" s="81">
        <f t="shared" si="305"/>
        <v>26</v>
      </c>
      <c r="BM626" s="30">
        <f t="shared" si="306"/>
        <v>26</v>
      </c>
      <c r="BN626" s="230"/>
      <c r="BO626" s="193">
        <f t="shared" si="307"/>
        <v>304.65384615384613</v>
      </c>
      <c r="BP626" s="193">
        <v>285.77203679388992</v>
      </c>
      <c r="BQ626" s="193"/>
      <c r="BR626" s="30"/>
      <c r="BS626" s="33">
        <f t="shared" si="308"/>
        <v>286.65384615384613</v>
      </c>
      <c r="BT626" s="226" t="e">
        <f t="shared" si="309"/>
        <v>#REF!</v>
      </c>
      <c r="BU626" s="62"/>
      <c r="BV626" s="365"/>
      <c r="BW626" s="62"/>
      <c r="BX626" s="62"/>
      <c r="BY626" s="62"/>
      <c r="BZ626" s="62"/>
      <c r="CA626" s="62"/>
      <c r="CB626" s="62"/>
      <c r="CC626" s="62"/>
      <c r="CD626" s="62"/>
      <c r="CE626" s="62"/>
      <c r="CF626" s="62"/>
      <c r="CG626" s="62"/>
      <c r="CH626" s="62"/>
      <c r="CI626" s="62"/>
      <c r="CJ626" s="62"/>
      <c r="CK626" s="62"/>
      <c r="CL626" s="62"/>
      <c r="CM626" s="62"/>
      <c r="CN626" s="62"/>
      <c r="CO626" s="62"/>
      <c r="CP626" s="62"/>
      <c r="CQ626" s="62"/>
    </row>
    <row r="627" spans="1:95" s="222" customFormat="1" ht="108" customHeight="1">
      <c r="A627" s="512">
        <f t="shared" ref="A627:A632" si="310">A626+1</f>
        <v>14</v>
      </c>
      <c r="B627" s="65" t="s">
        <v>327</v>
      </c>
      <c r="C627" s="60" t="s">
        <v>73</v>
      </c>
      <c r="D627" s="378" t="s">
        <v>328</v>
      </c>
      <c r="E627" s="378" t="s">
        <v>585</v>
      </c>
      <c r="F627" s="382">
        <v>44060</v>
      </c>
      <c r="G627" s="378" t="s">
        <v>668</v>
      </c>
      <c r="H627" s="65" t="s">
        <v>293</v>
      </c>
      <c r="I627" s="521"/>
      <c r="J627" s="90">
        <v>200</v>
      </c>
      <c r="K627" s="241">
        <v>25</v>
      </c>
      <c r="L627" s="403">
        <v>0</v>
      </c>
      <c r="M627" s="396">
        <v>24</v>
      </c>
      <c r="N627" s="396">
        <v>2</v>
      </c>
      <c r="O627" s="396">
        <v>38</v>
      </c>
      <c r="P627" s="396">
        <v>2</v>
      </c>
      <c r="Q627" s="264"/>
      <c r="R627" s="264"/>
      <c r="S627" s="404">
        <v>54.807692307692307</v>
      </c>
      <c r="T627" s="404">
        <v>3.8461538461538463</v>
      </c>
      <c r="U627" s="265">
        <v>0</v>
      </c>
      <c r="V627" s="265">
        <v>0</v>
      </c>
      <c r="W627" s="266">
        <v>11</v>
      </c>
      <c r="X627" s="405">
        <v>10</v>
      </c>
      <c r="Y627" s="406">
        <v>4</v>
      </c>
      <c r="Z627" s="272">
        <v>7</v>
      </c>
      <c r="AA627" s="272">
        <v>0</v>
      </c>
      <c r="AB627" s="272"/>
      <c r="AC627" s="267">
        <v>0</v>
      </c>
      <c r="AD627" s="267">
        <v>0</v>
      </c>
      <c r="AE627" s="266">
        <v>315.65384615384619</v>
      </c>
      <c r="AF627" s="407">
        <v>0</v>
      </c>
      <c r="AG627" s="408">
        <v>5.8181818181818183</v>
      </c>
      <c r="AH627" s="409">
        <v>0</v>
      </c>
      <c r="AI627" s="462">
        <v>142.96153846153845</v>
      </c>
      <c r="AJ627" s="410">
        <v>166.87412587412592</v>
      </c>
      <c r="AK627" s="268"/>
      <c r="AL627" s="290">
        <v>0</v>
      </c>
      <c r="AM627" s="463">
        <v>0</v>
      </c>
      <c r="AN627" s="463">
        <v>2</v>
      </c>
      <c r="AO627" s="463">
        <v>0</v>
      </c>
      <c r="AP627" s="36" t="s">
        <v>327</v>
      </c>
      <c r="AQ627" s="66">
        <v>166</v>
      </c>
      <c r="AR627" s="37">
        <v>3600</v>
      </c>
      <c r="AS627" s="315">
        <v>1</v>
      </c>
      <c r="AT627" s="315">
        <v>1</v>
      </c>
      <c r="AU627" s="315">
        <v>0</v>
      </c>
      <c r="AV627" s="315">
        <v>1</v>
      </c>
      <c r="AW627" s="315">
        <v>1</v>
      </c>
      <c r="AX627" s="315">
        <v>1</v>
      </c>
      <c r="AY627" s="316">
        <v>3</v>
      </c>
      <c r="AZ627" s="316">
        <v>1</v>
      </c>
      <c r="BA627" s="316">
        <v>1</v>
      </c>
      <c r="BB627" s="30" t="s">
        <v>1182</v>
      </c>
      <c r="BC627" s="30">
        <v>0</v>
      </c>
      <c r="BD627" s="327">
        <v>25</v>
      </c>
      <c r="BE627" t="s">
        <v>140</v>
      </c>
      <c r="BF627" s="48">
        <v>0</v>
      </c>
      <c r="BG627" s="48">
        <v>0</v>
      </c>
      <c r="BH627" s="511"/>
      <c r="BI627" s="48"/>
      <c r="BJ627" s="372"/>
      <c r="BK627" s="63"/>
      <c r="BL627" s="81">
        <f t="shared" si="305"/>
        <v>26</v>
      </c>
      <c r="BM627" s="30">
        <f t="shared" si="306"/>
        <v>26</v>
      </c>
      <c r="BN627" s="230"/>
      <c r="BO627" s="193">
        <f t="shared" si="307"/>
        <v>315.65384615384619</v>
      </c>
      <c r="BP627" s="193">
        <v>314.19130436268745</v>
      </c>
      <c r="BQ627" s="193"/>
      <c r="BR627" s="30"/>
      <c r="BS627" s="33">
        <f t="shared" si="308"/>
        <v>297.65384615384619</v>
      </c>
      <c r="BT627" s="226" t="e">
        <f t="shared" si="309"/>
        <v>#REF!</v>
      </c>
      <c r="BU627" s="62"/>
      <c r="BV627" s="365"/>
      <c r="BW627" s="62"/>
      <c r="BX627" s="62"/>
      <c r="BY627" s="62"/>
      <c r="BZ627" s="62"/>
      <c r="CA627" s="62"/>
      <c r="CB627" s="62"/>
      <c r="CC627" s="62"/>
      <c r="CD627" s="62"/>
      <c r="CE627" s="62"/>
      <c r="CF627" s="62"/>
      <c r="CG627" s="62"/>
      <c r="CH627" s="62"/>
      <c r="CI627" s="62"/>
      <c r="CJ627" s="62"/>
      <c r="CK627" s="62"/>
      <c r="CL627" s="62"/>
      <c r="CM627" s="62"/>
      <c r="CN627" s="62"/>
      <c r="CO627" s="62"/>
      <c r="CP627" s="62"/>
      <c r="CQ627" s="62"/>
    </row>
    <row r="628" spans="1:95" s="222" customFormat="1" ht="108" customHeight="1">
      <c r="A628" s="512">
        <f t="shared" si="310"/>
        <v>15</v>
      </c>
      <c r="B628" s="65" t="s">
        <v>362</v>
      </c>
      <c r="C628" s="204" t="s">
        <v>71</v>
      </c>
      <c r="D628" s="378" t="s">
        <v>107</v>
      </c>
      <c r="E628" s="378" t="s">
        <v>585</v>
      </c>
      <c r="F628" s="382">
        <v>43557</v>
      </c>
      <c r="G628" s="378" t="s">
        <v>668</v>
      </c>
      <c r="H628" s="65" t="s">
        <v>293</v>
      </c>
      <c r="I628" s="521"/>
      <c r="J628" s="90">
        <v>200</v>
      </c>
      <c r="K628" s="241">
        <v>0</v>
      </c>
      <c r="L628" s="403">
        <v>4.8275862068965516</v>
      </c>
      <c r="M628" s="396">
        <v>23</v>
      </c>
      <c r="N628" s="396">
        <v>3</v>
      </c>
      <c r="O628" s="396">
        <v>38</v>
      </c>
      <c r="P628" s="396">
        <v>2</v>
      </c>
      <c r="Q628" s="264"/>
      <c r="R628" s="264"/>
      <c r="S628" s="404">
        <v>54.807692307692307</v>
      </c>
      <c r="T628" s="404">
        <v>3.8461538461538463</v>
      </c>
      <c r="U628" s="265">
        <v>0</v>
      </c>
      <c r="V628" s="265">
        <v>0</v>
      </c>
      <c r="W628" s="266">
        <v>11</v>
      </c>
      <c r="X628" s="405">
        <v>10</v>
      </c>
      <c r="Y628" s="406">
        <v>5</v>
      </c>
      <c r="Z628" s="272">
        <v>7</v>
      </c>
      <c r="AA628" s="272">
        <v>0</v>
      </c>
      <c r="AB628" s="272"/>
      <c r="AC628" s="267">
        <v>0</v>
      </c>
      <c r="AD628" s="267">
        <v>0</v>
      </c>
      <c r="AE628" s="266">
        <v>296.48143236074276</v>
      </c>
      <c r="AF628" s="407">
        <v>0</v>
      </c>
      <c r="AG628" s="408">
        <v>5.5696286472148548</v>
      </c>
      <c r="AH628" s="409">
        <v>0</v>
      </c>
      <c r="AI628" s="462">
        <v>130.46153846153845</v>
      </c>
      <c r="AJ628" s="410">
        <v>160.45026525198946</v>
      </c>
      <c r="AK628" s="268"/>
      <c r="AL628" s="290">
        <v>1</v>
      </c>
      <c r="AM628" s="463">
        <v>0</v>
      </c>
      <c r="AN628" s="463">
        <v>2</v>
      </c>
      <c r="AO628" s="463">
        <v>0</v>
      </c>
      <c r="AP628" s="36" t="s">
        <v>362</v>
      </c>
      <c r="AQ628" s="66">
        <v>160</v>
      </c>
      <c r="AR628" s="37">
        <v>1900</v>
      </c>
      <c r="AS628" s="315">
        <v>1</v>
      </c>
      <c r="AT628" s="315">
        <v>1</v>
      </c>
      <c r="AU628" s="315">
        <v>0</v>
      </c>
      <c r="AV628" s="315">
        <v>1</v>
      </c>
      <c r="AW628" s="315">
        <v>0</v>
      </c>
      <c r="AX628" s="315">
        <v>0</v>
      </c>
      <c r="AY628" s="316">
        <v>1</v>
      </c>
      <c r="AZ628" s="316">
        <v>1</v>
      </c>
      <c r="BA628" s="316">
        <v>4</v>
      </c>
      <c r="BB628" s="30" t="s">
        <v>1183</v>
      </c>
      <c r="BC628" s="30">
        <v>0</v>
      </c>
      <c r="BD628" s="327"/>
      <c r="BE628" t="s">
        <v>99</v>
      </c>
      <c r="BF628" s="48">
        <v>0</v>
      </c>
      <c r="BG628" s="48">
        <v>4.8275862068965516</v>
      </c>
      <c r="BH628" s="511"/>
      <c r="BI628" s="48"/>
      <c r="BJ628" s="372"/>
      <c r="BK628" s="63"/>
      <c r="BL628" s="81">
        <f t="shared" si="305"/>
        <v>26</v>
      </c>
      <c r="BM628" s="30">
        <f t="shared" si="306"/>
        <v>26</v>
      </c>
      <c r="BN628" s="230"/>
      <c r="BO628" s="193">
        <f t="shared" si="307"/>
        <v>296.48143236074276</v>
      </c>
      <c r="BP628" s="193">
        <v>285.37042756898751</v>
      </c>
      <c r="BQ628" s="193"/>
      <c r="BR628" s="30"/>
      <c r="BS628" s="33">
        <f t="shared" si="308"/>
        <v>278.48143236074276</v>
      </c>
      <c r="BT628" s="226" t="e">
        <f t="shared" si="309"/>
        <v>#REF!</v>
      </c>
      <c r="BU628" s="62"/>
      <c r="BV628" s="365"/>
      <c r="BW628" s="62"/>
      <c r="BX628" s="62"/>
      <c r="BY628" s="62"/>
      <c r="BZ628" s="62"/>
      <c r="CA628" s="62"/>
      <c r="CB628" s="62"/>
      <c r="CC628" s="62"/>
      <c r="CD628" s="62"/>
      <c r="CE628" s="62"/>
      <c r="CF628" s="62"/>
      <c r="CG628" s="62"/>
      <c r="CH628" s="62"/>
      <c r="CI628" s="62"/>
      <c r="CJ628" s="62"/>
      <c r="CK628" s="62"/>
      <c r="CL628" s="62"/>
      <c r="CM628" s="62"/>
      <c r="CN628" s="62"/>
      <c r="CO628" s="62"/>
      <c r="CP628" s="62"/>
      <c r="CQ628" s="62"/>
    </row>
    <row r="629" spans="1:95" s="222" customFormat="1" ht="108" customHeight="1">
      <c r="A629" s="512">
        <f t="shared" si="310"/>
        <v>16</v>
      </c>
      <c r="B629" s="65" t="s">
        <v>376</v>
      </c>
      <c r="C629" s="60" t="s">
        <v>71</v>
      </c>
      <c r="D629" s="378" t="s">
        <v>146</v>
      </c>
      <c r="E629" s="378" t="s">
        <v>585</v>
      </c>
      <c r="F629" s="382">
        <v>44340</v>
      </c>
      <c r="G629" s="378" t="s">
        <v>668</v>
      </c>
      <c r="H629" s="65" t="s">
        <v>293</v>
      </c>
      <c r="I629" s="521"/>
      <c r="J629" s="90">
        <v>200</v>
      </c>
      <c r="K629" s="241">
        <v>0</v>
      </c>
      <c r="L629" s="403">
        <v>10</v>
      </c>
      <c r="M629" s="396">
        <v>24</v>
      </c>
      <c r="N629" s="396">
        <v>2</v>
      </c>
      <c r="O629" s="396">
        <v>38</v>
      </c>
      <c r="P629" s="396">
        <v>2</v>
      </c>
      <c r="Q629" s="264"/>
      <c r="R629" s="264"/>
      <c r="S629" s="404">
        <v>54.807692307692307</v>
      </c>
      <c r="T629" s="404">
        <v>3.8461538461538463</v>
      </c>
      <c r="U629" s="265">
        <v>0</v>
      </c>
      <c r="V629" s="265">
        <v>0</v>
      </c>
      <c r="W629" s="266">
        <v>11</v>
      </c>
      <c r="X629" s="405">
        <v>10</v>
      </c>
      <c r="Y629" s="406">
        <v>3</v>
      </c>
      <c r="Z629" s="272">
        <v>7</v>
      </c>
      <c r="AA629" s="272">
        <v>0</v>
      </c>
      <c r="AB629" s="272"/>
      <c r="AC629" s="267">
        <v>0</v>
      </c>
      <c r="AD629" s="267">
        <v>0</v>
      </c>
      <c r="AE629" s="266">
        <v>299.65384615384619</v>
      </c>
      <c r="AF629" s="407">
        <v>0</v>
      </c>
      <c r="AG629" s="408">
        <v>5.6330769230769242</v>
      </c>
      <c r="AH629" s="409">
        <v>0</v>
      </c>
      <c r="AI629" s="462">
        <v>130.46153846153845</v>
      </c>
      <c r="AJ629" s="410">
        <v>163.55923076923082</v>
      </c>
      <c r="AK629" s="268"/>
      <c r="AL629" s="290">
        <v>0</v>
      </c>
      <c r="AM629" s="463">
        <v>0</v>
      </c>
      <c r="AN629" s="463">
        <v>2</v>
      </c>
      <c r="AO629" s="463">
        <v>0</v>
      </c>
      <c r="AP629" s="36" t="s">
        <v>376</v>
      </c>
      <c r="AQ629" s="66">
        <v>163</v>
      </c>
      <c r="AR629" s="37">
        <v>2300</v>
      </c>
      <c r="AS629" s="315">
        <v>1</v>
      </c>
      <c r="AT629" s="315">
        <v>1</v>
      </c>
      <c r="AU629" s="315">
        <v>0</v>
      </c>
      <c r="AV629" s="315">
        <v>1</v>
      </c>
      <c r="AW629" s="315">
        <v>0</v>
      </c>
      <c r="AX629" s="315">
        <v>3</v>
      </c>
      <c r="AY629" s="316">
        <v>2</v>
      </c>
      <c r="AZ629" s="316">
        <v>0</v>
      </c>
      <c r="BA629" s="316">
        <v>3</v>
      </c>
      <c r="BB629" s="30" t="s">
        <v>1184</v>
      </c>
      <c r="BC629" s="30">
        <v>0</v>
      </c>
      <c r="BD629" s="327"/>
      <c r="BE629" t="s">
        <v>99</v>
      </c>
      <c r="BF629" s="48">
        <v>0</v>
      </c>
      <c r="BG629" s="48">
        <v>10</v>
      </c>
      <c r="BH629" s="511"/>
      <c r="BI629" s="48"/>
      <c r="BJ629" s="372"/>
      <c r="BK629" s="63"/>
      <c r="BL629" s="81">
        <f t="shared" si="305"/>
        <v>26</v>
      </c>
      <c r="BM629" s="30">
        <f t="shared" si="306"/>
        <v>26</v>
      </c>
      <c r="BN629" s="230"/>
      <c r="BO629" s="193">
        <f t="shared" si="307"/>
        <v>299.65384615384619</v>
      </c>
      <c r="BP629" s="193">
        <v>278.88285970883976</v>
      </c>
      <c r="BQ629" s="193"/>
      <c r="BR629" s="30"/>
      <c r="BS629" s="33">
        <f t="shared" si="308"/>
        <v>281.65384615384619</v>
      </c>
      <c r="BT629" s="226" t="e">
        <f t="shared" si="309"/>
        <v>#REF!</v>
      </c>
      <c r="BU629" s="62"/>
      <c r="BV629" s="365"/>
      <c r="BW629" s="62"/>
      <c r="BX629" s="62"/>
      <c r="BY629" s="62"/>
      <c r="BZ629" s="62"/>
      <c r="CA629" s="62"/>
      <c r="CB629" s="62"/>
      <c r="CC629" s="62"/>
      <c r="CD629" s="62"/>
      <c r="CE629" s="62"/>
      <c r="CF629" s="62"/>
      <c r="CG629" s="62"/>
      <c r="CH629" s="62"/>
      <c r="CI629" s="62"/>
      <c r="CJ629" s="62"/>
      <c r="CK629" s="62"/>
      <c r="CL629" s="62"/>
      <c r="CM629" s="62"/>
      <c r="CN629" s="62"/>
      <c r="CO629" s="62"/>
      <c r="CP629" s="62"/>
      <c r="CQ629" s="62"/>
    </row>
    <row r="630" spans="1:95" s="222" customFormat="1" ht="108" customHeight="1">
      <c r="A630" s="512">
        <f t="shared" si="310"/>
        <v>17</v>
      </c>
      <c r="B630" s="65" t="s">
        <v>377</v>
      </c>
      <c r="C630" s="60" t="s">
        <v>71</v>
      </c>
      <c r="D630" s="378" t="s">
        <v>147</v>
      </c>
      <c r="E630" s="378" t="s">
        <v>585</v>
      </c>
      <c r="F630" s="382">
        <v>44340</v>
      </c>
      <c r="G630" s="378" t="s">
        <v>668</v>
      </c>
      <c r="H630" s="65" t="s">
        <v>293</v>
      </c>
      <c r="I630" s="521"/>
      <c r="J630" s="90">
        <v>200</v>
      </c>
      <c r="K630" s="241">
        <v>0</v>
      </c>
      <c r="L630" s="403">
        <v>58.956521739130437</v>
      </c>
      <c r="M630" s="396">
        <v>23.5</v>
      </c>
      <c r="N630" s="396">
        <v>2.5</v>
      </c>
      <c r="O630" s="396">
        <v>36</v>
      </c>
      <c r="P630" s="396">
        <v>2</v>
      </c>
      <c r="Q630" s="264"/>
      <c r="R630" s="264"/>
      <c r="S630" s="404">
        <v>51.92307692307692</v>
      </c>
      <c r="T630" s="404">
        <v>3.8461538461538463</v>
      </c>
      <c r="U630" s="265">
        <v>0</v>
      </c>
      <c r="V630" s="265">
        <v>0</v>
      </c>
      <c r="W630" s="266">
        <v>10.5</v>
      </c>
      <c r="X630" s="405">
        <v>8</v>
      </c>
      <c r="Y630" s="406">
        <v>3</v>
      </c>
      <c r="Z630" s="272">
        <v>7</v>
      </c>
      <c r="AA630" s="272">
        <v>0</v>
      </c>
      <c r="AB630" s="272"/>
      <c r="AC630" s="267">
        <v>0</v>
      </c>
      <c r="AD630" s="267">
        <v>0</v>
      </c>
      <c r="AE630" s="266">
        <v>343.22575250836121</v>
      </c>
      <c r="AF630" s="407">
        <v>3.8461538461538463</v>
      </c>
      <c r="AG630" s="408">
        <v>5.8181818181818183</v>
      </c>
      <c r="AH630" s="409">
        <v>0</v>
      </c>
      <c r="AI630" s="462">
        <v>130.46153846153845</v>
      </c>
      <c r="AJ630" s="410">
        <v>203.09987838248708</v>
      </c>
      <c r="AK630" s="268"/>
      <c r="AL630" s="290">
        <v>0</v>
      </c>
      <c r="AM630" s="463">
        <v>0</v>
      </c>
      <c r="AN630" s="463">
        <v>2</v>
      </c>
      <c r="AO630" s="463">
        <v>0.5</v>
      </c>
      <c r="AP630" s="36" t="s">
        <v>377</v>
      </c>
      <c r="AQ630" s="66">
        <v>203</v>
      </c>
      <c r="AR630" s="37">
        <v>400</v>
      </c>
      <c r="AS630" s="315">
        <v>2</v>
      </c>
      <c r="AT630" s="315">
        <v>0</v>
      </c>
      <c r="AU630" s="315">
        <v>0</v>
      </c>
      <c r="AV630" s="315">
        <v>0</v>
      </c>
      <c r="AW630" s="315">
        <v>0</v>
      </c>
      <c r="AX630" s="315">
        <v>3</v>
      </c>
      <c r="AY630" s="316">
        <v>0</v>
      </c>
      <c r="AZ630" s="316">
        <v>0</v>
      </c>
      <c r="BA630" s="316">
        <v>4</v>
      </c>
      <c r="BB630" s="30" t="s">
        <v>1185</v>
      </c>
      <c r="BC630" s="30">
        <v>0</v>
      </c>
      <c r="BD630" s="327"/>
      <c r="BE630" t="s">
        <v>99</v>
      </c>
      <c r="BF630" s="48">
        <v>0</v>
      </c>
      <c r="BG630" s="48">
        <v>58.956521739130437</v>
      </c>
      <c r="BH630" s="511"/>
      <c r="BI630" s="48"/>
      <c r="BJ630" s="372"/>
      <c r="BK630" s="63"/>
      <c r="BL630" s="81">
        <f t="shared" si="305"/>
        <v>25.5</v>
      </c>
      <c r="BM630" s="30">
        <f t="shared" si="306"/>
        <v>26</v>
      </c>
      <c r="BN630" s="230"/>
      <c r="BO630" s="193">
        <f t="shared" si="307"/>
        <v>339.37959866220734</v>
      </c>
      <c r="BP630" s="193">
        <v>326.87443033987557</v>
      </c>
      <c r="BQ630" s="193"/>
      <c r="BR630" s="30"/>
      <c r="BS630" s="33">
        <f t="shared" si="308"/>
        <v>321.87959866220734</v>
      </c>
      <c r="BT630" s="226" t="e">
        <f t="shared" si="309"/>
        <v>#REF!</v>
      </c>
      <c r="BU630" s="62"/>
      <c r="BV630" s="365"/>
      <c r="BW630" s="62"/>
      <c r="BX630" s="62"/>
      <c r="BY630" s="62"/>
      <c r="BZ630" s="62"/>
      <c r="CA630" s="62"/>
      <c r="CB630" s="62"/>
      <c r="CC630" s="62"/>
      <c r="CD630" s="62"/>
      <c r="CE630" s="62"/>
      <c r="CF630" s="62"/>
      <c r="CG630" s="62"/>
      <c r="CH630" s="62"/>
      <c r="CI630" s="62"/>
      <c r="CJ630" s="62"/>
      <c r="CK630" s="62"/>
      <c r="CL630" s="62"/>
      <c r="CM630" s="62"/>
      <c r="CN630" s="62"/>
      <c r="CO630" s="62"/>
      <c r="CP630" s="62"/>
      <c r="CQ630" s="62"/>
    </row>
    <row r="631" spans="1:95" s="222" customFormat="1" ht="108" customHeight="1">
      <c r="A631" s="512">
        <f t="shared" si="310"/>
        <v>18</v>
      </c>
      <c r="B631" s="65" t="s">
        <v>399</v>
      </c>
      <c r="C631" s="60" t="s">
        <v>71</v>
      </c>
      <c r="D631" s="378" t="s">
        <v>148</v>
      </c>
      <c r="E631" s="378" t="s">
        <v>585</v>
      </c>
      <c r="F631" s="382">
        <v>44348</v>
      </c>
      <c r="G631" s="378" t="s">
        <v>668</v>
      </c>
      <c r="H631" s="65" t="s">
        <v>293</v>
      </c>
      <c r="I631" s="521"/>
      <c r="J631" s="90">
        <v>200</v>
      </c>
      <c r="K631" s="241">
        <v>20</v>
      </c>
      <c r="L631" s="403">
        <v>53.217391304347828</v>
      </c>
      <c r="M631" s="396">
        <v>21</v>
      </c>
      <c r="N631" s="525">
        <v>5</v>
      </c>
      <c r="O631" s="396">
        <v>34</v>
      </c>
      <c r="P631" s="396">
        <v>2</v>
      </c>
      <c r="Q631" s="264"/>
      <c r="R631" s="264"/>
      <c r="S631" s="404">
        <v>49.03846153846154</v>
      </c>
      <c r="T631" s="404">
        <v>3.8461538461538463</v>
      </c>
      <c r="U631" s="265">
        <v>0</v>
      </c>
      <c r="V631" s="265">
        <v>0</v>
      </c>
      <c r="W631" s="266">
        <v>10</v>
      </c>
      <c r="X631" s="405">
        <v>10</v>
      </c>
      <c r="Y631" s="406">
        <v>3</v>
      </c>
      <c r="Z631" s="272">
        <v>7</v>
      </c>
      <c r="AA631" s="272">
        <v>0</v>
      </c>
      <c r="AB631" s="272"/>
      <c r="AC631" s="267">
        <v>26.088049443524859</v>
      </c>
      <c r="AD631" s="267">
        <v>0</v>
      </c>
      <c r="AE631" s="266">
        <v>382.19005613248811</v>
      </c>
      <c r="AF631" s="407">
        <v>15.384615384615385</v>
      </c>
      <c r="AG631" s="408">
        <v>5.8181818181818183</v>
      </c>
      <c r="AH631" s="409">
        <v>0</v>
      </c>
      <c r="AI631" s="462">
        <v>137.07692307692307</v>
      </c>
      <c r="AJ631" s="410">
        <v>223.91033585276787</v>
      </c>
      <c r="AK631" s="546"/>
      <c r="AL631" s="290">
        <v>1</v>
      </c>
      <c r="AM631" s="463">
        <v>2</v>
      </c>
      <c r="AN631" s="463">
        <v>2</v>
      </c>
      <c r="AO631" s="463">
        <v>0</v>
      </c>
      <c r="AP631" s="36" t="s">
        <v>399</v>
      </c>
      <c r="AQ631" s="66">
        <v>223</v>
      </c>
      <c r="AR631" s="37">
        <v>3700</v>
      </c>
      <c r="AS631" s="315">
        <v>2</v>
      </c>
      <c r="AT631" s="315">
        <v>0</v>
      </c>
      <c r="AU631" s="315">
        <v>1</v>
      </c>
      <c r="AV631" s="315">
        <v>0</v>
      </c>
      <c r="AW631" s="315">
        <v>0</v>
      </c>
      <c r="AX631" s="315">
        <v>3</v>
      </c>
      <c r="AY631" s="316">
        <v>3</v>
      </c>
      <c r="AZ631" s="316">
        <v>1</v>
      </c>
      <c r="BA631" s="316">
        <v>2</v>
      </c>
      <c r="BB631" s="30" t="s">
        <v>1186</v>
      </c>
      <c r="BC631" s="30">
        <v>0</v>
      </c>
      <c r="BD631" s="327">
        <v>20</v>
      </c>
      <c r="BE631" t="s">
        <v>99</v>
      </c>
      <c r="BF631" s="48">
        <v>0</v>
      </c>
      <c r="BG631" s="48">
        <v>53.217391304347828</v>
      </c>
      <c r="BH631" s="511"/>
      <c r="BI631" s="48"/>
      <c r="BJ631" s="372"/>
      <c r="BK631" s="63"/>
      <c r="BL631" s="81">
        <f t="shared" si="305"/>
        <v>26</v>
      </c>
      <c r="BM631" s="30">
        <f t="shared" si="306"/>
        <v>26</v>
      </c>
      <c r="BN631" s="230"/>
      <c r="BO631" s="193">
        <f t="shared" si="307"/>
        <v>366.80544074787275</v>
      </c>
      <c r="BP631" s="193">
        <v>339.14464276582316</v>
      </c>
      <c r="BQ631" s="193"/>
      <c r="BR631" s="30"/>
      <c r="BS631" s="33">
        <f t="shared" si="308"/>
        <v>349.80544074787275</v>
      </c>
      <c r="BT631" s="226" t="e">
        <f t="shared" si="309"/>
        <v>#REF!</v>
      </c>
      <c r="BU631" s="62"/>
      <c r="BV631" s="365"/>
      <c r="BW631" s="62"/>
      <c r="BX631" s="62"/>
      <c r="BY631" s="62"/>
      <c r="BZ631" s="62"/>
      <c r="CA631" s="62"/>
      <c r="CB631" s="62"/>
      <c r="CC631" s="62"/>
      <c r="CD631" s="62"/>
      <c r="CE631" s="62"/>
      <c r="CF631" s="62"/>
      <c r="CG631" s="62"/>
      <c r="CH631" s="62"/>
      <c r="CI631" s="62"/>
      <c r="CJ631" s="62"/>
      <c r="CK631" s="62"/>
      <c r="CL631" s="62"/>
      <c r="CM631" s="62"/>
      <c r="CN631" s="62"/>
      <c r="CO631" s="62"/>
      <c r="CP631" s="62"/>
      <c r="CQ631" s="62"/>
    </row>
    <row r="632" spans="1:95" s="222" customFormat="1" ht="108" customHeight="1">
      <c r="A632" s="512">
        <f t="shared" si="310"/>
        <v>19</v>
      </c>
      <c r="B632" s="65" t="s">
        <v>400</v>
      </c>
      <c r="C632" s="60" t="s">
        <v>71</v>
      </c>
      <c r="D632" s="378" t="s">
        <v>402</v>
      </c>
      <c r="E632" s="378" t="s">
        <v>585</v>
      </c>
      <c r="F632" s="382">
        <v>44350</v>
      </c>
      <c r="G632" s="378" t="s">
        <v>668</v>
      </c>
      <c r="H632" s="65" t="s">
        <v>293</v>
      </c>
      <c r="I632" s="521"/>
      <c r="J632" s="90">
        <v>200</v>
      </c>
      <c r="K632" s="241">
        <v>0</v>
      </c>
      <c r="L632" s="403">
        <v>9.2920353982300892</v>
      </c>
      <c r="M632" s="396">
        <v>22</v>
      </c>
      <c r="N632" s="396">
        <v>4</v>
      </c>
      <c r="O632" s="396">
        <v>34</v>
      </c>
      <c r="P632" s="396">
        <v>0</v>
      </c>
      <c r="Q632" s="264"/>
      <c r="R632" s="264"/>
      <c r="S632" s="404">
        <v>49.03846153846154</v>
      </c>
      <c r="T632" s="404">
        <v>0</v>
      </c>
      <c r="U632" s="265">
        <v>0</v>
      </c>
      <c r="V632" s="265">
        <v>0</v>
      </c>
      <c r="W632" s="266">
        <v>8.5</v>
      </c>
      <c r="X632" s="405">
        <v>8</v>
      </c>
      <c r="Y632" s="406">
        <v>3</v>
      </c>
      <c r="Z632" s="272">
        <v>7</v>
      </c>
      <c r="AA632" s="272">
        <v>0</v>
      </c>
      <c r="AB632" s="272"/>
      <c r="AC632" s="267">
        <v>0</v>
      </c>
      <c r="AD632" s="267">
        <v>0</v>
      </c>
      <c r="AE632" s="266">
        <v>284.83049693669165</v>
      </c>
      <c r="AF632" s="407">
        <v>7.6923076923076925</v>
      </c>
      <c r="AG632" s="408">
        <v>5.2327637848876796</v>
      </c>
      <c r="AH632" s="409">
        <v>0</v>
      </c>
      <c r="AI632" s="462">
        <v>130.46153846153845</v>
      </c>
      <c r="AJ632" s="410">
        <v>141.44388699795783</v>
      </c>
      <c r="AK632" s="546"/>
      <c r="AL632" s="290">
        <v>1</v>
      </c>
      <c r="AM632" s="463">
        <v>0</v>
      </c>
      <c r="AN632" s="463">
        <v>2</v>
      </c>
      <c r="AO632" s="463">
        <v>1</v>
      </c>
      <c r="AP632" s="36" t="s">
        <v>400</v>
      </c>
      <c r="AQ632" s="66">
        <v>141</v>
      </c>
      <c r="AR632" s="37">
        <v>1800</v>
      </c>
      <c r="AS632" s="315">
        <v>1</v>
      </c>
      <c r="AT632" s="315">
        <v>0</v>
      </c>
      <c r="AU632" s="315">
        <v>2</v>
      </c>
      <c r="AV632" s="315">
        <v>0</v>
      </c>
      <c r="AW632" s="315">
        <v>0</v>
      </c>
      <c r="AX632" s="315">
        <v>1</v>
      </c>
      <c r="AY632" s="316">
        <v>1</v>
      </c>
      <c r="AZ632" s="316">
        <v>1</v>
      </c>
      <c r="BA632" s="316">
        <v>3</v>
      </c>
      <c r="BB632" s="30" t="s">
        <v>1187</v>
      </c>
      <c r="BC632" s="30">
        <v>0</v>
      </c>
      <c r="BD632" s="327"/>
      <c r="BE632" t="s">
        <v>99</v>
      </c>
      <c r="BF632" s="48">
        <v>0</v>
      </c>
      <c r="BG632" s="48">
        <v>9.2920353982300892</v>
      </c>
      <c r="BH632" s="511"/>
      <c r="BI632" s="48"/>
      <c r="BJ632" s="372"/>
      <c r="BK632" s="63"/>
      <c r="BL632" s="81">
        <f t="shared" si="305"/>
        <v>25</v>
      </c>
      <c r="BM632" s="30">
        <f t="shared" si="306"/>
        <v>26</v>
      </c>
      <c r="BN632" s="230"/>
      <c r="BO632" s="193">
        <f t="shared" si="307"/>
        <v>277.13818924438397</v>
      </c>
      <c r="BP632" s="193">
        <v>284.26403076686807</v>
      </c>
      <c r="BQ632" s="193"/>
      <c r="BR632" s="30"/>
      <c r="BS632" s="33">
        <f t="shared" si="308"/>
        <v>261.63818924438397</v>
      </c>
      <c r="BT632" s="226" t="e">
        <f t="shared" si="309"/>
        <v>#REF!</v>
      </c>
      <c r="BU632" s="62"/>
      <c r="BV632" s="365"/>
      <c r="BW632" s="62"/>
      <c r="BX632" s="62"/>
      <c r="BY632" s="62"/>
      <c r="BZ632" s="62"/>
      <c r="CA632" s="62"/>
      <c r="CB632" s="62"/>
      <c r="CC632" s="62"/>
      <c r="CD632" s="62"/>
      <c r="CE632" s="62"/>
      <c r="CF632" s="62"/>
      <c r="CG632" s="62"/>
      <c r="CH632" s="62"/>
      <c r="CI632" s="62"/>
      <c r="CJ632" s="62"/>
      <c r="CK632" s="62"/>
      <c r="CL632" s="62"/>
      <c r="CM632" s="62"/>
      <c r="CN632" s="62"/>
      <c r="CO632" s="62"/>
      <c r="CP632" s="62"/>
      <c r="CQ632" s="62"/>
    </row>
    <row r="633" spans="1:95" s="4" customFormat="1" ht="37.5" hidden="1" customHeight="1">
      <c r="A633" s="92"/>
      <c r="B633" s="92"/>
      <c r="C633" s="92"/>
      <c r="D633" s="92" t="s">
        <v>40</v>
      </c>
      <c r="E633" s="92"/>
      <c r="F633" s="92"/>
      <c r="G633" s="184"/>
      <c r="H633" s="92"/>
      <c r="I633" s="92"/>
      <c r="J633" s="152">
        <v>1600</v>
      </c>
      <c r="K633" s="152">
        <v>55</v>
      </c>
      <c r="L633" s="152">
        <v>151.29353464860492</v>
      </c>
      <c r="M633" s="152"/>
      <c r="N633" s="152"/>
      <c r="O633" s="152"/>
      <c r="P633" s="152"/>
      <c r="Q633" s="152"/>
      <c r="R633" s="152"/>
      <c r="S633" s="152">
        <v>415.38461538461542</v>
      </c>
      <c r="T633" s="152"/>
      <c r="U633" s="152">
        <v>0</v>
      </c>
      <c r="V633" s="152"/>
      <c r="W633" s="152">
        <v>81</v>
      </c>
      <c r="X633" s="152">
        <v>66</v>
      </c>
      <c r="Y633" s="152">
        <v>27</v>
      </c>
      <c r="Z633" s="152">
        <v>56</v>
      </c>
      <c r="AA633" s="152">
        <v>0</v>
      </c>
      <c r="AB633" s="152"/>
      <c r="AC633" s="152">
        <v>26.088049443524859</v>
      </c>
      <c r="AD633" s="152">
        <v>0</v>
      </c>
      <c r="AE633" s="152">
        <v>2500.8431225536688</v>
      </c>
      <c r="AF633" s="152">
        <v>57.692307692307693</v>
      </c>
      <c r="AG633" s="152">
        <v>44.190784040494144</v>
      </c>
      <c r="AH633" s="152">
        <v>0</v>
      </c>
      <c r="AI633" s="152">
        <v>1026.8846153846152</v>
      </c>
      <c r="AJ633" s="152">
        <v>1372.0754154362514</v>
      </c>
      <c r="AK633" s="153"/>
      <c r="AM633" s="83"/>
      <c r="BB633" s="84"/>
      <c r="BF633" s="552"/>
      <c r="BJ633" s="372"/>
    </row>
    <row r="634" spans="1:95" s="4" customFormat="1" ht="37.5" hidden="1" customHeight="1">
      <c r="A634" s="92"/>
      <c r="B634" s="92"/>
      <c r="C634" s="92"/>
      <c r="D634" s="92"/>
      <c r="E634" s="92"/>
      <c r="F634" s="92"/>
      <c r="G634" s="101"/>
      <c r="H634" s="92"/>
      <c r="I634" s="92"/>
      <c r="J634" s="152"/>
      <c r="K634" s="152"/>
      <c r="L634" s="152"/>
      <c r="M634" s="152"/>
      <c r="N634" s="152"/>
      <c r="O634" s="152"/>
      <c r="P634" s="152"/>
      <c r="Q634" s="152"/>
      <c r="R634" s="152"/>
      <c r="S634" s="152"/>
      <c r="T634" s="152"/>
      <c r="U634" s="152"/>
      <c r="V634" s="152"/>
      <c r="W634" s="152"/>
      <c r="X634" s="152"/>
      <c r="Y634" s="152"/>
      <c r="Z634" s="152"/>
      <c r="AA634" s="152"/>
      <c r="AB634" s="152"/>
      <c r="AC634" s="152"/>
      <c r="AD634" s="152"/>
      <c r="AE634" s="152"/>
      <c r="AF634" s="152"/>
      <c r="AG634" s="152"/>
      <c r="AH634" s="152"/>
      <c r="AI634" s="152"/>
      <c r="AJ634" s="156">
        <v>1372.0754154362514</v>
      </c>
      <c r="AK634" s="153"/>
      <c r="AM634" s="83"/>
      <c r="BB634" s="84"/>
      <c r="BF634" s="552"/>
      <c r="BJ634" s="372"/>
    </row>
    <row r="635" spans="1:95" s="13" customFormat="1" ht="15.75" hidden="1" customHeight="1">
      <c r="A635" s="154"/>
      <c r="B635" s="172"/>
      <c r="C635" s="172"/>
      <c r="D635" s="155"/>
      <c r="E635" s="172"/>
      <c r="F635" s="172"/>
      <c r="G635" s="101"/>
      <c r="H635" s="172"/>
      <c r="I635" s="172"/>
      <c r="J635" s="172"/>
      <c r="K635" s="172"/>
      <c r="L635" s="172"/>
      <c r="M635" s="172"/>
      <c r="N635" s="172"/>
      <c r="O635" s="172"/>
      <c r="P635" s="172"/>
      <c r="Q635" s="172"/>
      <c r="R635" s="172"/>
      <c r="S635" s="172"/>
      <c r="T635" s="172"/>
      <c r="U635" s="172"/>
      <c r="V635" s="172"/>
      <c r="W635" s="172"/>
      <c r="X635" s="172"/>
      <c r="Y635" s="172"/>
      <c r="Z635" s="172"/>
      <c r="AA635" s="172"/>
      <c r="AB635" s="172"/>
      <c r="AC635" s="172"/>
      <c r="AD635" s="172"/>
      <c r="AE635" s="172"/>
      <c r="AF635" s="172"/>
      <c r="AG635" s="172"/>
      <c r="AH635" s="172"/>
      <c r="AI635" s="172"/>
      <c r="AJ635" s="156"/>
      <c r="AK635" s="172"/>
      <c r="AM635" s="2"/>
      <c r="AN635"/>
      <c r="AO635"/>
      <c r="AP635" s="49"/>
      <c r="AQ635" s="50"/>
      <c r="AR635" s="51"/>
      <c r="AS635" s="89"/>
      <c r="AT635" s="89"/>
      <c r="AU635" s="89"/>
      <c r="AV635" s="89"/>
      <c r="AW635" s="89"/>
      <c r="AX635" s="89"/>
      <c r="AY635" s="89"/>
      <c r="AZ635" s="89"/>
      <c r="BA635" s="62"/>
      <c r="BB635" s="30"/>
      <c r="BF635" s="555"/>
      <c r="BG635"/>
      <c r="BJ635" s="372"/>
    </row>
    <row r="636" spans="1:95" ht="17.25" hidden="1" customHeight="1">
      <c r="A636" s="177"/>
      <c r="B636" s="170"/>
      <c r="C636" s="170"/>
      <c r="D636" s="183"/>
      <c r="E636" s="102"/>
      <c r="F636" s="102"/>
      <c r="G636" s="101"/>
      <c r="H636" s="62"/>
      <c r="I636" s="62"/>
      <c r="J636" s="178"/>
      <c r="K636" s="178"/>
      <c r="L636" s="178"/>
      <c r="M636" s="178"/>
      <c r="N636" s="178"/>
      <c r="O636" s="178"/>
      <c r="P636" s="178"/>
      <c r="Q636" s="178"/>
      <c r="R636" s="178"/>
      <c r="S636" s="178"/>
      <c r="T636" s="178"/>
      <c r="U636" s="178"/>
      <c r="V636" s="178"/>
      <c r="W636" s="178"/>
      <c r="X636" s="178"/>
      <c r="Y636" s="178"/>
      <c r="Z636" s="178"/>
      <c r="AA636" s="178"/>
      <c r="AB636" s="178"/>
      <c r="AC636" s="178"/>
      <c r="AD636" s="178"/>
      <c r="AE636" s="178"/>
      <c r="AF636" s="178"/>
      <c r="AG636" s="178"/>
      <c r="AH636" s="178"/>
      <c r="AI636" s="178"/>
      <c r="AJ636" s="178"/>
      <c r="AK636" s="63"/>
      <c r="AN636"/>
      <c r="AO636"/>
      <c r="AP636" s="49"/>
      <c r="AQ636" s="50"/>
      <c r="AR636" s="51"/>
      <c r="AS636" s="89"/>
      <c r="AT636" s="89"/>
      <c r="AU636" s="89"/>
      <c r="AV636" s="89"/>
      <c r="AW636" s="89"/>
      <c r="AX636" s="89"/>
      <c r="AY636" s="89"/>
      <c r="AZ636" s="89"/>
      <c r="BA636" s="62"/>
      <c r="BB636" s="30"/>
      <c r="BD636"/>
      <c r="BF636" s="48"/>
      <c r="BJ636" s="372"/>
      <c r="BO636"/>
      <c r="BQ636"/>
    </row>
    <row r="637" spans="1:95" ht="49.5" hidden="1" customHeight="1">
      <c r="A637" s="374" t="str">
        <f>A2</f>
        <v>តារាងបើកប្រាក់ឈ្នួលប្រចាំខែ វិច្ឆិកា ឆ្នាំ ២០២៣(លើកទី2​)</v>
      </c>
      <c r="B637" s="174"/>
      <c r="C637" s="174"/>
      <c r="D637" s="157"/>
      <c r="E637" s="157"/>
      <c r="F637" s="170"/>
      <c r="G637" s="101"/>
      <c r="H637" s="174"/>
      <c r="I637" s="174"/>
      <c r="J637" s="174"/>
      <c r="K637" s="174"/>
      <c r="L637" s="174"/>
      <c r="M637" s="174"/>
      <c r="N637" s="174"/>
      <c r="O637" s="174"/>
      <c r="P637" s="174"/>
      <c r="Q637" s="174"/>
      <c r="R637" s="174"/>
      <c r="S637" s="174"/>
      <c r="T637" s="174"/>
      <c r="U637" s="174"/>
      <c r="V637" s="174"/>
      <c r="W637" s="174"/>
      <c r="X637" s="174"/>
      <c r="Y637" s="174"/>
      <c r="Z637" s="174"/>
      <c r="AA637" s="174"/>
      <c r="AB637" s="174"/>
      <c r="AC637" s="174"/>
      <c r="AD637" s="174"/>
      <c r="AE637" s="174"/>
      <c r="AF637" s="174"/>
      <c r="AG637" s="174"/>
      <c r="AH637" s="174"/>
      <c r="AI637" s="174"/>
      <c r="AJ637" s="174"/>
      <c r="AK637" s="174"/>
      <c r="AL637" s="273"/>
      <c r="AN637"/>
      <c r="AO637"/>
      <c r="AP637" s="49"/>
      <c r="AQ637" s="50"/>
      <c r="AR637" s="51"/>
      <c r="AS637" s="89"/>
      <c r="AT637" s="89"/>
      <c r="AU637" s="89"/>
      <c r="AV637" s="89"/>
      <c r="AW637" s="89"/>
      <c r="AX637" s="89"/>
      <c r="AY637" s="89"/>
      <c r="AZ637" s="89"/>
      <c r="BA637" s="89"/>
      <c r="BB637" s="46"/>
      <c r="BD637"/>
      <c r="BF637" s="48"/>
      <c r="BH637" s="1"/>
      <c r="BJ637" s="372"/>
      <c r="BO637"/>
      <c r="BQ637"/>
    </row>
    <row r="638" spans="1:95" s="4" customFormat="1" ht="28.5" hidden="1" customHeight="1">
      <c r="A638" s="375" t="str">
        <f>A3</f>
        <v>LIST OF SALARIES AND ALLOWANCES  (November/  2023)</v>
      </c>
      <c r="B638" s="96"/>
      <c r="C638" s="96"/>
      <c r="D638" s="97"/>
      <c r="E638" s="56"/>
      <c r="F638" s="56"/>
      <c r="G638" s="101"/>
      <c r="H638" s="56"/>
      <c r="I638" s="56"/>
      <c r="J638" s="56"/>
      <c r="K638" s="56"/>
      <c r="L638" s="56"/>
      <c r="M638" s="56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  <c r="AG638" s="56"/>
      <c r="AH638" s="56"/>
      <c r="AI638" s="214"/>
      <c r="AJ638" s="96"/>
      <c r="AK638" s="56"/>
      <c r="AL638" s="274"/>
      <c r="AM638" s="2"/>
      <c r="AN638" s="15"/>
      <c r="AO638" s="15"/>
      <c r="AP638" s="22"/>
      <c r="BD638" s="92"/>
      <c r="BF638" s="552"/>
      <c r="BJ638" s="372"/>
      <c r="BO638" s="15"/>
      <c r="BQ638" s="15"/>
    </row>
    <row r="639" spans="1:95" s="62" customFormat="1" ht="51.75" hidden="1" customHeight="1" thickBot="1">
      <c r="A639" s="355" t="str">
        <f>A4</f>
        <v xml:space="preserve">ក្រុមហ៊ុន Fairdon (Cambodia) Limited </v>
      </c>
      <c r="B639" s="99"/>
      <c r="C639" s="100"/>
      <c r="D639" s="101"/>
      <c r="E639" s="102"/>
      <c r="G639" s="385"/>
      <c r="I639" s="103"/>
      <c r="J639" s="104"/>
      <c r="K639" s="356"/>
      <c r="L639" s="104"/>
      <c r="M639" s="104"/>
      <c r="N639" s="195"/>
      <c r="O639" s="200"/>
      <c r="P639" s="200"/>
      <c r="Q639" s="195"/>
      <c r="R639" s="195"/>
      <c r="S639" s="195"/>
      <c r="T639" s="195"/>
      <c r="U639" s="195"/>
      <c r="V639" s="195"/>
      <c r="W639" s="275"/>
      <c r="X639" s="275"/>
      <c r="Y639" s="227"/>
      <c r="Z639" s="275"/>
      <c r="AA639" s="275"/>
      <c r="AB639" s="543"/>
      <c r="AC639" s="221"/>
      <c r="AE639" s="105"/>
      <c r="AF639" s="105"/>
      <c r="AG639" s="346"/>
      <c r="AH639" s="106"/>
      <c r="AI639" s="106"/>
      <c r="AJ639" s="107"/>
      <c r="AK639" s="106"/>
      <c r="AL639" s="106"/>
      <c r="AM639" s="45"/>
      <c r="AN639" s="190"/>
      <c r="AO639" s="190"/>
      <c r="AP639" s="218"/>
      <c r="BF639" s="551"/>
      <c r="BJ639" s="372"/>
      <c r="BO639" s="190"/>
      <c r="BQ639" s="199"/>
    </row>
    <row r="640" spans="1:95" ht="40.5" hidden="1" customHeight="1" thickBot="1">
      <c r="A640" s="348" t="s">
        <v>564</v>
      </c>
      <c r="B640" s="349" t="s">
        <v>565</v>
      </c>
      <c r="C640" s="353" t="s">
        <v>566</v>
      </c>
      <c r="D640" s="349" t="s">
        <v>567</v>
      </c>
      <c r="E640" s="350" t="s">
        <v>568</v>
      </c>
      <c r="F640" s="350" t="s">
        <v>569</v>
      </c>
      <c r="G640" s="350" t="s">
        <v>570</v>
      </c>
      <c r="H640" s="350" t="s">
        <v>154</v>
      </c>
      <c r="I640" s="351" t="s">
        <v>571</v>
      </c>
      <c r="J640" s="350" t="s">
        <v>563</v>
      </c>
      <c r="K640" s="352" t="s">
        <v>706</v>
      </c>
      <c r="L640" s="352" t="s">
        <v>575</v>
      </c>
      <c r="M640" s="363" t="s">
        <v>574</v>
      </c>
      <c r="N640" s="361"/>
      <c r="O640" s="361"/>
      <c r="P640" s="361"/>
      <c r="Q640" s="361"/>
      <c r="R640" s="361"/>
      <c r="S640" s="361"/>
      <c r="T640" s="361"/>
      <c r="U640" s="361"/>
      <c r="V640" s="361"/>
      <c r="W640" s="361"/>
      <c r="X640" s="361"/>
      <c r="Y640" s="361"/>
      <c r="Z640" s="361"/>
      <c r="AA640" s="361"/>
      <c r="AB640" s="361"/>
      <c r="AC640" s="361"/>
      <c r="AD640" s="361"/>
      <c r="AE640" s="362"/>
      <c r="AF640" s="85" t="s">
        <v>3</v>
      </c>
      <c r="AG640" s="67"/>
      <c r="AH640" s="67"/>
      <c r="AI640" s="67"/>
      <c r="AJ640" s="418" t="s">
        <v>727</v>
      </c>
      <c r="AK640" s="332" t="s">
        <v>572</v>
      </c>
      <c r="AL640" s="25"/>
      <c r="AN640"/>
      <c r="AO640"/>
      <c r="AP640" s="49"/>
      <c r="AQ640" s="50"/>
      <c r="AR640" s="51"/>
      <c r="AS640" s="89"/>
      <c r="AT640" s="89"/>
      <c r="AU640" s="89"/>
      <c r="AV640" s="89"/>
      <c r="AW640" s="89"/>
      <c r="AX640" s="89"/>
      <c r="AY640" s="89"/>
      <c r="AZ640" s="89"/>
      <c r="BA640" s="62"/>
      <c r="BB640" s="30"/>
      <c r="BD640"/>
      <c r="BF640" s="48"/>
      <c r="BJ640" s="372"/>
      <c r="BO640"/>
      <c r="BQ640"/>
    </row>
    <row r="641" spans="1:74" ht="40.5" hidden="1" customHeight="1">
      <c r="A641" s="74"/>
      <c r="B641" s="115"/>
      <c r="C641" s="354"/>
      <c r="D641" s="117"/>
      <c r="E641" s="276"/>
      <c r="F641" s="276"/>
      <c r="G641" s="118"/>
      <c r="H641" s="119"/>
      <c r="I641" s="343" t="s">
        <v>29</v>
      </c>
      <c r="J641" s="330"/>
      <c r="K641" s="176"/>
      <c r="L641" s="176"/>
      <c r="M641" s="437" t="s">
        <v>576</v>
      </c>
      <c r="N641" s="438"/>
      <c r="O641" s="432" t="s">
        <v>751</v>
      </c>
      <c r="P641" s="433"/>
      <c r="Q641" s="446"/>
      <c r="R641" s="488"/>
      <c r="S641" s="437" t="s">
        <v>577</v>
      </c>
      <c r="T641" s="440"/>
      <c r="U641" s="441"/>
      <c r="V641" s="441"/>
      <c r="W641" s="329" t="s">
        <v>578</v>
      </c>
      <c r="X641" s="329" t="s">
        <v>579</v>
      </c>
      <c r="Y641" s="336" t="s">
        <v>580</v>
      </c>
      <c r="Z641" s="86" t="s">
        <v>52</v>
      </c>
      <c r="AA641" s="197" t="s">
        <v>46</v>
      </c>
      <c r="AB641" s="197"/>
      <c r="AC641" s="86" t="s">
        <v>14</v>
      </c>
      <c r="AD641" s="197" t="s">
        <v>367</v>
      </c>
      <c r="AE641" s="68" t="s">
        <v>15</v>
      </c>
      <c r="AF641" s="121" t="s">
        <v>9</v>
      </c>
      <c r="AG641" s="392" t="s">
        <v>707</v>
      </c>
      <c r="AH641" s="332" t="s">
        <v>728</v>
      </c>
      <c r="AI641" s="357" t="s">
        <v>584</v>
      </c>
      <c r="AJ641" s="123" t="s">
        <v>33</v>
      </c>
      <c r="AK641" s="124" t="s">
        <v>34</v>
      </c>
      <c r="AL641" s="26"/>
      <c r="AN641"/>
      <c r="AO641"/>
      <c r="AP641" s="49"/>
      <c r="AQ641" s="50"/>
      <c r="AR641" s="51"/>
      <c r="AS641" s="89"/>
      <c r="AT641" s="89"/>
      <c r="AU641" s="89"/>
      <c r="AV641" s="89"/>
      <c r="AW641" s="89"/>
      <c r="AX641" s="89"/>
      <c r="AY641" s="89"/>
      <c r="AZ641" s="89"/>
      <c r="BA641" s="62"/>
      <c r="BB641" s="30"/>
      <c r="BD641"/>
      <c r="BF641" s="48"/>
      <c r="BJ641" s="372"/>
      <c r="BO641"/>
      <c r="BQ641"/>
    </row>
    <row r="642" spans="1:74" ht="40.5" hidden="1" customHeight="1">
      <c r="A642" s="74"/>
      <c r="B642" s="115"/>
      <c r="C642" s="116"/>
      <c r="D642" s="117"/>
      <c r="E642" s="276"/>
      <c r="F642" s="276"/>
      <c r="G642" s="118"/>
      <c r="H642" s="277"/>
      <c r="I642" s="331" t="s">
        <v>573</v>
      </c>
      <c r="J642" s="126" t="s">
        <v>38</v>
      </c>
      <c r="K642" s="127" t="s">
        <v>189</v>
      </c>
      <c r="L642" s="127" t="s">
        <v>83</v>
      </c>
      <c r="M642" s="206" t="s">
        <v>35</v>
      </c>
      <c r="N642" s="277" t="s">
        <v>6</v>
      </c>
      <c r="O642" s="428" t="s">
        <v>7</v>
      </c>
      <c r="P642" s="429" t="s">
        <v>7</v>
      </c>
      <c r="Q642" s="431" t="s">
        <v>581</v>
      </c>
      <c r="R642" s="431"/>
      <c r="S642" s="336" t="s">
        <v>582</v>
      </c>
      <c r="T642" s="336" t="s">
        <v>582</v>
      </c>
      <c r="U642" s="331" t="s">
        <v>581</v>
      </c>
      <c r="V642" s="498"/>
      <c r="W642" s="338" t="s">
        <v>81</v>
      </c>
      <c r="X642" s="339" t="s">
        <v>48</v>
      </c>
      <c r="Y642" s="399" t="s">
        <v>526</v>
      </c>
      <c r="Z642" s="340" t="s">
        <v>527</v>
      </c>
      <c r="AA642" s="399" t="s">
        <v>473</v>
      </c>
      <c r="AB642" s="540"/>
      <c r="AC642" s="340" t="s">
        <v>30</v>
      </c>
      <c r="AD642" s="341" t="s">
        <v>665</v>
      </c>
      <c r="AE642" s="342" t="s">
        <v>31</v>
      </c>
      <c r="AF642" s="339" t="s">
        <v>32</v>
      </c>
      <c r="AG642" s="393" t="s">
        <v>708</v>
      </c>
      <c r="AH642" s="340" t="s">
        <v>39</v>
      </c>
      <c r="AI642" s="198" t="s">
        <v>84</v>
      </c>
      <c r="AJ642" s="128"/>
      <c r="AK642" s="129"/>
      <c r="AL642" s="26"/>
      <c r="AN642"/>
      <c r="AO642"/>
      <c r="AP642" s="49"/>
      <c r="AQ642" s="50"/>
      <c r="AR642" s="51"/>
      <c r="AS642" s="89"/>
      <c r="AT642" s="89"/>
      <c r="AU642" s="89"/>
      <c r="AV642" s="89"/>
      <c r="AW642" s="89"/>
      <c r="AX642" s="89"/>
      <c r="AY642" s="89"/>
      <c r="AZ642" s="89"/>
      <c r="BA642" s="62"/>
      <c r="BB642" s="30"/>
      <c r="BD642"/>
      <c r="BF642" s="48"/>
      <c r="BJ642" s="372"/>
      <c r="BO642"/>
      <c r="BQ642"/>
    </row>
    <row r="643" spans="1:74" ht="28.5" hidden="1" customHeight="1" thickBot="1">
      <c r="A643" s="74"/>
      <c r="B643" s="115"/>
      <c r="C643" s="116"/>
      <c r="D643" s="117"/>
      <c r="E643" s="276"/>
      <c r="F643" s="130"/>
      <c r="G643" s="118"/>
      <c r="H643" s="276"/>
      <c r="I643" s="131"/>
      <c r="J643" s="126"/>
      <c r="K643" s="127"/>
      <c r="L643" s="127"/>
      <c r="M643" s="207"/>
      <c r="N643" s="276"/>
      <c r="O643" s="209"/>
      <c r="P643" s="209"/>
      <c r="Q643" s="276"/>
      <c r="R643" s="276"/>
      <c r="S643" s="430"/>
      <c r="T643" s="430"/>
      <c r="U643" s="276"/>
      <c r="V643" s="499"/>
      <c r="W643" s="70"/>
      <c r="X643" s="87"/>
      <c r="Y643" s="278"/>
      <c r="Z643" s="278"/>
      <c r="AA643" s="198" t="s">
        <v>47</v>
      </c>
      <c r="AB643" s="211"/>
      <c r="AC643" s="278"/>
      <c r="AD643" s="229"/>
      <c r="AE643" s="129"/>
      <c r="AF643" s="87"/>
      <c r="AG643" s="400"/>
      <c r="AH643" s="278"/>
      <c r="AI643" s="211"/>
      <c r="AJ643" s="128"/>
      <c r="AK643" s="129"/>
      <c r="AL643" s="26"/>
      <c r="AN643"/>
      <c r="AO643"/>
      <c r="AP643" s="49"/>
      <c r="AQ643" s="50"/>
      <c r="AR643" s="51"/>
      <c r="AS643" s="89"/>
      <c r="AT643" s="89"/>
      <c r="AU643" s="89"/>
      <c r="AV643" s="89"/>
      <c r="AW643" s="89"/>
      <c r="AX643" s="89"/>
      <c r="AY643" s="89"/>
      <c r="AZ643" s="89"/>
      <c r="BA643" s="62"/>
      <c r="BB643" s="30"/>
      <c r="BD643"/>
      <c r="BF643" s="48"/>
      <c r="BJ643" s="372"/>
      <c r="BO643"/>
      <c r="BQ643"/>
    </row>
    <row r="644" spans="1:74" s="17" customFormat="1" ht="24.75" hidden="1" customHeight="1" thickBot="1">
      <c r="A644" s="333" t="s">
        <v>24</v>
      </c>
      <c r="B644" s="133" t="s">
        <v>25</v>
      </c>
      <c r="C644" s="334" t="s">
        <v>68</v>
      </c>
      <c r="D644" s="134" t="s">
        <v>26</v>
      </c>
      <c r="E644" s="335" t="s">
        <v>27</v>
      </c>
      <c r="F644" s="136" t="s">
        <v>36</v>
      </c>
      <c r="G644" s="137" t="s">
        <v>37</v>
      </c>
      <c r="H644" s="138" t="s">
        <v>528</v>
      </c>
      <c r="I644" s="139" t="s">
        <v>1</v>
      </c>
      <c r="J644" s="126"/>
      <c r="K644" s="127"/>
      <c r="L644" s="127"/>
      <c r="M644" s="208" t="s">
        <v>5</v>
      </c>
      <c r="N644" s="77" t="s">
        <v>82</v>
      </c>
      <c r="O644" s="426" t="s">
        <v>749</v>
      </c>
      <c r="P644" s="426" t="s">
        <v>750</v>
      </c>
      <c r="Q644" s="337" t="s">
        <v>10</v>
      </c>
      <c r="R644" s="337"/>
      <c r="S644" s="425" t="s">
        <v>747</v>
      </c>
      <c r="T644" s="425" t="s">
        <v>748</v>
      </c>
      <c r="U644" s="337" t="s">
        <v>13</v>
      </c>
      <c r="V644" s="500"/>
      <c r="W644" s="70"/>
      <c r="X644" s="87"/>
      <c r="Y644" s="278"/>
      <c r="Z644" s="278"/>
      <c r="AA644" s="228" t="s">
        <v>404</v>
      </c>
      <c r="AB644" s="228"/>
      <c r="AC644" s="278"/>
      <c r="AD644" s="115"/>
      <c r="AE644" s="129"/>
      <c r="AF644" s="87"/>
      <c r="AG644" s="400"/>
      <c r="AH644" s="278"/>
      <c r="AI644" s="211"/>
      <c r="AJ644" s="128"/>
      <c r="AK644" s="129"/>
      <c r="AL644" s="26"/>
      <c r="AM644" s="2"/>
      <c r="AN644"/>
      <c r="AO644"/>
      <c r="AP644" s="49"/>
      <c r="AQ644" s="50"/>
      <c r="AR644" s="51"/>
      <c r="AS644" s="89"/>
      <c r="AT644" s="89"/>
      <c r="AU644" s="89"/>
      <c r="AV644" s="89"/>
      <c r="AW644" s="89"/>
      <c r="AX644" s="89"/>
      <c r="AY644" s="89"/>
      <c r="AZ644" s="89"/>
      <c r="BA644" s="62"/>
      <c r="BB644" s="30"/>
      <c r="BC644"/>
      <c r="BD644"/>
      <c r="BE644"/>
      <c r="BF644" s="48"/>
      <c r="BG644"/>
      <c r="BH644"/>
      <c r="BI644"/>
      <c r="BJ644" s="372"/>
    </row>
    <row r="645" spans="1:74" s="17" customFormat="1" ht="16.5" hidden="1" customHeight="1" thickBot="1">
      <c r="A645" s="140"/>
      <c r="B645" s="141"/>
      <c r="C645" s="142"/>
      <c r="D645" s="143"/>
      <c r="E645" s="181"/>
      <c r="F645" s="144" t="s">
        <v>28</v>
      </c>
      <c r="G645" s="145"/>
      <c r="H645" s="146"/>
      <c r="I645" s="147"/>
      <c r="J645" s="148"/>
      <c r="K645" s="149"/>
      <c r="L645" s="149"/>
      <c r="M645" s="78"/>
      <c r="N645" s="79"/>
      <c r="O645" s="427"/>
      <c r="P645" s="210"/>
      <c r="Q645" s="279"/>
      <c r="R645" s="279"/>
      <c r="S645" s="212"/>
      <c r="T645" s="212"/>
      <c r="U645" s="279"/>
      <c r="V645" s="501"/>
      <c r="W645" s="71"/>
      <c r="X645" s="88"/>
      <c r="Y645" s="279"/>
      <c r="Z645" s="279"/>
      <c r="AA645" s="279"/>
      <c r="AB645" s="279"/>
      <c r="AC645" s="279"/>
      <c r="AD645" s="279"/>
      <c r="AE645" s="150"/>
      <c r="AF645" s="88"/>
      <c r="AG645" s="401"/>
      <c r="AH645" s="279"/>
      <c r="AI645" s="212"/>
      <c r="AJ645" s="151"/>
      <c r="AK645" s="150"/>
      <c r="AL645" s="26"/>
      <c r="AM645" s="2"/>
      <c r="AN645"/>
      <c r="AO645"/>
      <c r="AP645" s="49"/>
      <c r="AQ645" s="50"/>
      <c r="AR645" s="51"/>
      <c r="AS645" s="89"/>
      <c r="AT645" s="89"/>
      <c r="AU645" s="89"/>
      <c r="AV645" s="89"/>
      <c r="AW645" s="89"/>
      <c r="AX645" s="89"/>
      <c r="AY645" s="89"/>
      <c r="AZ645" s="89"/>
      <c r="BA645" s="62"/>
      <c r="BB645" s="30"/>
      <c r="BC645"/>
      <c r="BD645"/>
      <c r="BE645"/>
      <c r="BF645" s="48"/>
      <c r="BG645"/>
      <c r="BH645"/>
      <c r="BI645"/>
      <c r="BJ645" s="372"/>
    </row>
    <row r="646" spans="1:74" s="17" customFormat="1" ht="15.75" hidden="1" customHeight="1">
      <c r="A646" s="298">
        <v>1</v>
      </c>
      <c r="B646" s="294">
        <v>2</v>
      </c>
      <c r="C646" s="294">
        <v>3</v>
      </c>
      <c r="D646" s="294">
        <v>4</v>
      </c>
      <c r="E646" s="294">
        <v>5</v>
      </c>
      <c r="F646" s="294">
        <v>6</v>
      </c>
      <c r="G646" s="294">
        <v>7</v>
      </c>
      <c r="H646" s="294">
        <v>8</v>
      </c>
      <c r="I646" s="294">
        <v>9</v>
      </c>
      <c r="J646" s="294">
        <v>10</v>
      </c>
      <c r="K646" s="294">
        <v>11</v>
      </c>
      <c r="L646" s="294">
        <v>12</v>
      </c>
      <c r="M646" s="294">
        <v>13</v>
      </c>
      <c r="N646" s="294">
        <v>14</v>
      </c>
      <c r="O646" s="294">
        <v>15</v>
      </c>
      <c r="P646" s="294"/>
      <c r="Q646" s="294">
        <v>16</v>
      </c>
      <c r="R646" s="294"/>
      <c r="S646" s="294">
        <v>17</v>
      </c>
      <c r="T646" s="294"/>
      <c r="U646" s="294">
        <v>18</v>
      </c>
      <c r="V646" s="294"/>
      <c r="W646" s="294">
        <v>19</v>
      </c>
      <c r="X646" s="294">
        <v>20</v>
      </c>
      <c r="Y646" s="294">
        <v>21</v>
      </c>
      <c r="Z646" s="294">
        <v>22</v>
      </c>
      <c r="AA646" s="294">
        <v>23</v>
      </c>
      <c r="AB646" s="294"/>
      <c r="AC646" s="294">
        <v>24</v>
      </c>
      <c r="AD646" s="294">
        <v>25</v>
      </c>
      <c r="AE646" s="294">
        <v>26</v>
      </c>
      <c r="AF646" s="294">
        <v>27</v>
      </c>
      <c r="AG646" s="294"/>
      <c r="AH646" s="294">
        <v>28</v>
      </c>
      <c r="AI646" s="294">
        <v>29</v>
      </c>
      <c r="AJ646" s="294">
        <v>31</v>
      </c>
      <c r="AK646" s="294">
        <v>32</v>
      </c>
      <c r="AL646" s="27"/>
      <c r="AM646" s="2"/>
      <c r="AN646"/>
      <c r="AO646"/>
      <c r="AP646" s="52"/>
      <c r="AQ646" s="53"/>
      <c r="AR646" s="54"/>
      <c r="AS646" s="281"/>
      <c r="AT646" s="281"/>
      <c r="AU646" s="281"/>
      <c r="AV646" s="281"/>
      <c r="AW646" s="281"/>
      <c r="AX646" s="281"/>
      <c r="AY646" s="281"/>
      <c r="AZ646" s="281"/>
      <c r="BA646" s="55"/>
      <c r="BB646" s="30"/>
      <c r="BC646"/>
      <c r="BD646"/>
      <c r="BE646"/>
      <c r="BF646" s="48"/>
      <c r="BG646"/>
      <c r="BH646"/>
      <c r="BI646"/>
      <c r="BJ646" s="372"/>
    </row>
    <row r="647" spans="1:74" ht="94.5" customHeight="1">
      <c r="A647" s="512">
        <v>20</v>
      </c>
      <c r="B647" s="65" t="s">
        <v>401</v>
      </c>
      <c r="C647" s="60" t="s">
        <v>71</v>
      </c>
      <c r="D647" s="378" t="s">
        <v>131</v>
      </c>
      <c r="E647" s="378" t="s">
        <v>585</v>
      </c>
      <c r="F647" s="382">
        <v>44350</v>
      </c>
      <c r="G647" s="378" t="s">
        <v>668</v>
      </c>
      <c r="H647" s="65" t="s">
        <v>293</v>
      </c>
      <c r="I647" s="521"/>
      <c r="J647" s="90">
        <v>200</v>
      </c>
      <c r="K647" s="241">
        <v>0</v>
      </c>
      <c r="L647" s="403">
        <v>10</v>
      </c>
      <c r="M647" s="396">
        <v>24</v>
      </c>
      <c r="N647" s="396">
        <v>2</v>
      </c>
      <c r="O647" s="396">
        <v>38</v>
      </c>
      <c r="P647" s="396">
        <v>0</v>
      </c>
      <c r="Q647" s="264"/>
      <c r="R647" s="264"/>
      <c r="S647" s="404">
        <v>54.807692307692307</v>
      </c>
      <c r="T647" s="404">
        <v>0</v>
      </c>
      <c r="U647" s="265">
        <v>0</v>
      </c>
      <c r="V647" s="265">
        <v>0</v>
      </c>
      <c r="W647" s="266">
        <v>9.5</v>
      </c>
      <c r="X647" s="405">
        <v>10</v>
      </c>
      <c r="Y647" s="406">
        <v>3</v>
      </c>
      <c r="Z647" s="272">
        <v>7</v>
      </c>
      <c r="AA647" s="272">
        <v>0</v>
      </c>
      <c r="AB647" s="272"/>
      <c r="AC647" s="267">
        <v>0</v>
      </c>
      <c r="AD647" s="267">
        <v>0</v>
      </c>
      <c r="AE647" s="266">
        <v>294.30769230769232</v>
      </c>
      <c r="AF647" s="407">
        <v>0</v>
      </c>
      <c r="AG647" s="408">
        <v>5.5561538461538467</v>
      </c>
      <c r="AH647" s="409">
        <v>0</v>
      </c>
      <c r="AI647" s="462">
        <v>130.46153846153845</v>
      </c>
      <c r="AJ647" s="410">
        <v>158.29000000000002</v>
      </c>
      <c r="AK647" s="546"/>
      <c r="AL647" s="290">
        <v>0</v>
      </c>
      <c r="AM647" s="463">
        <v>0</v>
      </c>
      <c r="AN647" s="463">
        <v>2</v>
      </c>
      <c r="AO647" s="463">
        <v>0</v>
      </c>
      <c r="AP647" s="36" t="s">
        <v>401</v>
      </c>
      <c r="AQ647" s="66">
        <v>158</v>
      </c>
      <c r="AR647" s="37">
        <v>1200</v>
      </c>
      <c r="AS647" s="315">
        <v>1</v>
      </c>
      <c r="AT647" s="315">
        <v>1</v>
      </c>
      <c r="AU647" s="315">
        <v>0</v>
      </c>
      <c r="AV647" s="315">
        <v>0</v>
      </c>
      <c r="AW647" s="315">
        <v>1</v>
      </c>
      <c r="AX647" s="315">
        <v>3</v>
      </c>
      <c r="AY647" s="316">
        <v>1</v>
      </c>
      <c r="AZ647" s="316">
        <v>0</v>
      </c>
      <c r="BA647" s="316">
        <v>2</v>
      </c>
      <c r="BB647" s="30" t="s">
        <v>1188</v>
      </c>
      <c r="BC647" s="30">
        <v>0</v>
      </c>
      <c r="BD647" s="327"/>
      <c r="BE647" t="s">
        <v>99</v>
      </c>
      <c r="BF647" s="48">
        <v>0</v>
      </c>
      <c r="BG647" s="48">
        <v>10</v>
      </c>
      <c r="BH647" s="511"/>
      <c r="BI647" s="48"/>
      <c r="BJ647" s="372"/>
      <c r="BK647" s="63"/>
      <c r="BL647" s="81">
        <f t="shared" ref="BL647:BL658" si="311">M647+AL647+AM647+AN647</f>
        <v>26</v>
      </c>
      <c r="BM647" s="30">
        <f t="shared" ref="BM647:BM658" si="312">BL647+AO647</f>
        <v>26</v>
      </c>
      <c r="BN647" s="230"/>
      <c r="BO647" s="193">
        <f t="shared" ref="BO647:BO658" si="313">AJ647+AI647+AG647+AH647</f>
        <v>294.30769230769232</v>
      </c>
      <c r="BP647" s="193">
        <v>286.10331911582</v>
      </c>
      <c r="BQ647" s="193"/>
      <c r="BR647" s="30"/>
      <c r="BS647" s="33">
        <f t="shared" ref="BS647:BS658" si="314">BO647-W647-Z647-AA647</f>
        <v>277.80769230769232</v>
      </c>
      <c r="BT647" s="226" t="e">
        <f t="shared" ref="BT647:BT658" si="315">INT(YEARFRAC(F647,$BU$11))</f>
        <v>#REF!</v>
      </c>
      <c r="BV647" s="365"/>
    </row>
    <row r="648" spans="1:74" ht="94.5" customHeight="1">
      <c r="A648" s="512">
        <f>A647+1</f>
        <v>21</v>
      </c>
      <c r="B648" s="65" t="s">
        <v>427</v>
      </c>
      <c r="C648" s="60" t="s">
        <v>71</v>
      </c>
      <c r="D648" s="378" t="s">
        <v>430</v>
      </c>
      <c r="E648" s="378" t="s">
        <v>585</v>
      </c>
      <c r="F648" s="382">
        <v>44428</v>
      </c>
      <c r="G648" s="378" t="s">
        <v>668</v>
      </c>
      <c r="H648" s="65" t="s">
        <v>88</v>
      </c>
      <c r="I648" s="521"/>
      <c r="J648" s="90">
        <v>200</v>
      </c>
      <c r="K648" s="241">
        <v>0</v>
      </c>
      <c r="L648" s="403">
        <v>14.736842105263158</v>
      </c>
      <c r="M648" s="396">
        <v>23.5</v>
      </c>
      <c r="N648" s="396">
        <v>2.5</v>
      </c>
      <c r="O648" s="396">
        <v>34</v>
      </c>
      <c r="P648" s="396">
        <v>2</v>
      </c>
      <c r="Q648" s="264"/>
      <c r="R648" s="264"/>
      <c r="S648" s="404">
        <v>49.03846153846154</v>
      </c>
      <c r="T648" s="404">
        <v>3.8461538461538463</v>
      </c>
      <c r="U648" s="265">
        <v>0</v>
      </c>
      <c r="V648" s="265">
        <v>0</v>
      </c>
      <c r="W648" s="266">
        <v>10</v>
      </c>
      <c r="X648" s="405">
        <v>8</v>
      </c>
      <c r="Y648" s="406">
        <v>3</v>
      </c>
      <c r="Z648" s="272">
        <v>7</v>
      </c>
      <c r="AA648" s="272">
        <v>0</v>
      </c>
      <c r="AB648" s="272"/>
      <c r="AC648" s="267">
        <v>0</v>
      </c>
      <c r="AD648" s="267">
        <v>0</v>
      </c>
      <c r="AE648" s="266">
        <v>295.62145748987859</v>
      </c>
      <c r="AF648" s="407">
        <v>3.8461538461538463</v>
      </c>
      <c r="AG648" s="408">
        <v>5.4955060728744947</v>
      </c>
      <c r="AH648" s="409">
        <v>0</v>
      </c>
      <c r="AI648" s="462">
        <v>123.69230769230768</v>
      </c>
      <c r="AJ648" s="410">
        <v>162.58748987854256</v>
      </c>
      <c r="AK648" s="268"/>
      <c r="AL648" s="290">
        <v>0</v>
      </c>
      <c r="AM648" s="463">
        <v>0</v>
      </c>
      <c r="AN648" s="463">
        <v>2</v>
      </c>
      <c r="AO648" s="463">
        <v>0.5</v>
      </c>
      <c r="AP648" s="36" t="s">
        <v>427</v>
      </c>
      <c r="AQ648" s="66">
        <v>162</v>
      </c>
      <c r="AR648" s="37">
        <v>2400</v>
      </c>
      <c r="AS648" s="315">
        <v>1</v>
      </c>
      <c r="AT648" s="315">
        <v>1</v>
      </c>
      <c r="AU648" s="315">
        <v>0</v>
      </c>
      <c r="AV648" s="315">
        <v>1</v>
      </c>
      <c r="AW648" s="315">
        <v>0</v>
      </c>
      <c r="AX648" s="315">
        <v>2</v>
      </c>
      <c r="AY648" s="316">
        <v>2</v>
      </c>
      <c r="AZ648" s="316">
        <v>0</v>
      </c>
      <c r="BA648" s="316">
        <v>4</v>
      </c>
      <c r="BB648" s="30" t="s">
        <v>1189</v>
      </c>
      <c r="BC648" s="30">
        <v>0</v>
      </c>
      <c r="BD648" s="327"/>
      <c r="BE648" t="s">
        <v>99</v>
      </c>
      <c r="BF648" s="48">
        <v>0</v>
      </c>
      <c r="BG648" s="48">
        <v>14.736842105263158</v>
      </c>
      <c r="BH648" s="511"/>
      <c r="BI648" s="48"/>
      <c r="BJ648" s="372"/>
      <c r="BK648" s="63"/>
      <c r="BL648" s="81">
        <f t="shared" si="311"/>
        <v>25.5</v>
      </c>
      <c r="BM648" s="30">
        <f t="shared" si="312"/>
        <v>26</v>
      </c>
      <c r="BN648" s="230"/>
      <c r="BO648" s="193">
        <f t="shared" si="313"/>
        <v>291.77530364372473</v>
      </c>
      <c r="BP648" s="193">
        <v>286.0331023750561</v>
      </c>
      <c r="BQ648" s="193"/>
      <c r="BR648" s="30"/>
      <c r="BS648" s="33">
        <f t="shared" si="314"/>
        <v>274.77530364372473</v>
      </c>
      <c r="BT648" s="226" t="e">
        <f t="shared" si="315"/>
        <v>#REF!</v>
      </c>
      <c r="BV648" s="365"/>
    </row>
    <row r="649" spans="1:74" ht="94.5" customHeight="1">
      <c r="A649" s="512">
        <f t="shared" ref="A649:A658" si="316">A648+1</f>
        <v>22</v>
      </c>
      <c r="B649" s="65" t="s">
        <v>428</v>
      </c>
      <c r="C649" s="60" t="s">
        <v>71</v>
      </c>
      <c r="D649" s="378" t="s">
        <v>431</v>
      </c>
      <c r="E649" s="378" t="s">
        <v>585</v>
      </c>
      <c r="F649" s="382">
        <v>44428</v>
      </c>
      <c r="G649" s="378" t="s">
        <v>668</v>
      </c>
      <c r="H649" s="65" t="s">
        <v>88</v>
      </c>
      <c r="I649" s="521"/>
      <c r="J649" s="90">
        <v>200</v>
      </c>
      <c r="K649" s="241">
        <v>0</v>
      </c>
      <c r="L649" s="403">
        <v>4.375</v>
      </c>
      <c r="M649" s="396">
        <v>20.5</v>
      </c>
      <c r="N649" s="396">
        <v>5.5</v>
      </c>
      <c r="O649" s="396">
        <v>32</v>
      </c>
      <c r="P649" s="396">
        <v>0</v>
      </c>
      <c r="Q649" s="264"/>
      <c r="R649" s="264"/>
      <c r="S649" s="404">
        <v>46.153846153846153</v>
      </c>
      <c r="T649" s="404">
        <v>0</v>
      </c>
      <c r="U649" s="265">
        <v>0</v>
      </c>
      <c r="V649" s="265">
        <v>0</v>
      </c>
      <c r="W649" s="266">
        <v>8</v>
      </c>
      <c r="X649" s="405">
        <v>0</v>
      </c>
      <c r="Y649" s="406">
        <v>3</v>
      </c>
      <c r="Z649" s="272">
        <v>7</v>
      </c>
      <c r="AA649" s="272">
        <v>0</v>
      </c>
      <c r="AB649" s="272"/>
      <c r="AC649" s="267">
        <v>0</v>
      </c>
      <c r="AD649" s="267">
        <v>0</v>
      </c>
      <c r="AE649" s="266">
        <v>268.52884615384619</v>
      </c>
      <c r="AF649" s="407">
        <v>23.076923076923077</v>
      </c>
      <c r="AG649" s="408">
        <v>4.6090384615384625</v>
      </c>
      <c r="AH649" s="409">
        <v>0</v>
      </c>
      <c r="AI649" s="462">
        <v>130.46153846153845</v>
      </c>
      <c r="AJ649" s="410">
        <v>110.38134615384621</v>
      </c>
      <c r="AK649" s="268"/>
      <c r="AL649" s="290">
        <v>0.5</v>
      </c>
      <c r="AM649" s="463">
        <v>0</v>
      </c>
      <c r="AN649" s="463">
        <v>2</v>
      </c>
      <c r="AO649" s="463">
        <v>3</v>
      </c>
      <c r="AP649" s="36" t="s">
        <v>428</v>
      </c>
      <c r="AQ649" s="66">
        <v>110</v>
      </c>
      <c r="AR649" s="37">
        <v>1600</v>
      </c>
      <c r="AS649" s="315">
        <v>1</v>
      </c>
      <c r="AT649" s="315">
        <v>0</v>
      </c>
      <c r="AU649" s="315">
        <v>0</v>
      </c>
      <c r="AV649" s="315">
        <v>1</v>
      </c>
      <c r="AW649" s="315">
        <v>0</v>
      </c>
      <c r="AX649" s="315">
        <v>0</v>
      </c>
      <c r="AY649" s="316">
        <v>1</v>
      </c>
      <c r="AZ649" s="316">
        <v>1</v>
      </c>
      <c r="BA649" s="316">
        <v>1</v>
      </c>
      <c r="BB649" s="30" t="s">
        <v>1190</v>
      </c>
      <c r="BC649" s="30">
        <v>0</v>
      </c>
      <c r="BD649" s="327"/>
      <c r="BE649" t="s">
        <v>99</v>
      </c>
      <c r="BF649" s="48">
        <v>0</v>
      </c>
      <c r="BG649" s="48">
        <v>4.375</v>
      </c>
      <c r="BH649" s="511"/>
      <c r="BI649" s="48"/>
      <c r="BJ649" s="372"/>
      <c r="BK649" s="63"/>
      <c r="BL649" s="81">
        <f t="shared" si="311"/>
        <v>23</v>
      </c>
      <c r="BM649" s="30">
        <f t="shared" si="312"/>
        <v>26</v>
      </c>
      <c r="BN649" s="230"/>
      <c r="BO649" s="193">
        <f t="shared" si="313"/>
        <v>245.45192307692312</v>
      </c>
      <c r="BP649" s="193">
        <v>281.3704687310846</v>
      </c>
      <c r="BQ649" s="193"/>
      <c r="BR649" s="30"/>
      <c r="BS649" s="33">
        <f t="shared" si="314"/>
        <v>230.45192307692312</v>
      </c>
      <c r="BT649" s="226" t="e">
        <f t="shared" si="315"/>
        <v>#REF!</v>
      </c>
      <c r="BV649" s="365"/>
    </row>
    <row r="650" spans="1:74" ht="94.5" customHeight="1">
      <c r="A650" s="512">
        <f t="shared" si="316"/>
        <v>23</v>
      </c>
      <c r="B650" s="242" t="s">
        <v>429</v>
      </c>
      <c r="C650" s="243" t="s">
        <v>71</v>
      </c>
      <c r="D650" s="380" t="s">
        <v>432</v>
      </c>
      <c r="E650" s="380" t="s">
        <v>585</v>
      </c>
      <c r="F650" s="384">
        <v>44428</v>
      </c>
      <c r="G650" s="380" t="s">
        <v>668</v>
      </c>
      <c r="H650" s="242" t="s">
        <v>88</v>
      </c>
      <c r="I650" s="521"/>
      <c r="J650" s="253">
        <v>200</v>
      </c>
      <c r="K650" s="394">
        <v>0</v>
      </c>
      <c r="L650" s="395">
        <v>0</v>
      </c>
      <c r="M650" s="396">
        <v>0</v>
      </c>
      <c r="N650" s="390">
        <v>26</v>
      </c>
      <c r="O650" s="396">
        <v>0</v>
      </c>
      <c r="P650" s="396">
        <v>0</v>
      </c>
      <c r="Q650" s="264"/>
      <c r="R650" s="244"/>
      <c r="S650" s="389">
        <v>0</v>
      </c>
      <c r="T650" s="389">
        <v>0</v>
      </c>
      <c r="U650" s="269">
        <v>0</v>
      </c>
      <c r="V650" s="269">
        <v>0</v>
      </c>
      <c r="W650" s="266">
        <v>0</v>
      </c>
      <c r="X650" s="405">
        <v>0</v>
      </c>
      <c r="Y650" s="406">
        <v>0</v>
      </c>
      <c r="Z650" s="272"/>
      <c r="AA650" s="284">
        <v>0</v>
      </c>
      <c r="AB650" s="284"/>
      <c r="AC650" s="245">
        <v>0</v>
      </c>
      <c r="AD650" s="267">
        <v>130.67040368806485</v>
      </c>
      <c r="AE650" s="270">
        <v>330.67040368806488</v>
      </c>
      <c r="AF650" s="529">
        <v>200</v>
      </c>
      <c r="AG650" s="408">
        <v>2.6134080737612977</v>
      </c>
      <c r="AH650" s="411">
        <v>0</v>
      </c>
      <c r="AI650" s="462">
        <v>128.05699561430356</v>
      </c>
      <c r="AJ650" s="410">
        <v>0</v>
      </c>
      <c r="AK650" s="533" t="s">
        <v>891</v>
      </c>
      <c r="AL650" s="290">
        <v>0</v>
      </c>
      <c r="AM650" s="463">
        <v>0</v>
      </c>
      <c r="AN650" s="463"/>
      <c r="AO650" s="463">
        <v>0</v>
      </c>
      <c r="AP650" s="36" t="s">
        <v>429</v>
      </c>
      <c r="AQ650" s="66">
        <v>0</v>
      </c>
      <c r="AR650" s="37">
        <v>0</v>
      </c>
      <c r="AS650" s="315">
        <v>0</v>
      </c>
      <c r="AT650" s="315">
        <v>0</v>
      </c>
      <c r="AU650" s="315">
        <v>0</v>
      </c>
      <c r="AV650" s="315">
        <v>0</v>
      </c>
      <c r="AW650" s="315">
        <v>0</v>
      </c>
      <c r="AX650" s="315">
        <v>0</v>
      </c>
      <c r="AY650" s="316">
        <v>0</v>
      </c>
      <c r="AZ650" s="316">
        <v>0</v>
      </c>
      <c r="BA650" s="316">
        <v>0</v>
      </c>
      <c r="BB650" s="30" t="s">
        <v>1191</v>
      </c>
      <c r="BC650" s="30">
        <v>0</v>
      </c>
      <c r="BD650" s="327"/>
      <c r="BE650" t="s">
        <v>99</v>
      </c>
      <c r="BF650" s="48">
        <v>0</v>
      </c>
      <c r="BG650" s="48">
        <v>0</v>
      </c>
      <c r="BH650" s="511"/>
      <c r="BI650" s="48"/>
      <c r="BJ650" s="372"/>
      <c r="BK650" s="63"/>
      <c r="BL650" s="81">
        <f t="shared" si="311"/>
        <v>0</v>
      </c>
      <c r="BM650" s="30">
        <f t="shared" si="312"/>
        <v>0</v>
      </c>
      <c r="BN650" s="230"/>
      <c r="BO650" s="193">
        <f t="shared" si="313"/>
        <v>130.67040368806485</v>
      </c>
      <c r="BP650" s="193">
        <v>244.20483104298486</v>
      </c>
      <c r="BQ650" s="193"/>
      <c r="BR650" s="30"/>
      <c r="BS650" s="33">
        <f t="shared" si="314"/>
        <v>130.67040368806485</v>
      </c>
      <c r="BT650" s="226" t="e">
        <f t="shared" si="315"/>
        <v>#REF!</v>
      </c>
      <c r="BV650" s="365"/>
    </row>
    <row r="651" spans="1:74" ht="94.5" customHeight="1">
      <c r="A651" s="512">
        <f t="shared" si="316"/>
        <v>24</v>
      </c>
      <c r="B651" s="65" t="s">
        <v>443</v>
      </c>
      <c r="C651" s="60" t="s">
        <v>71</v>
      </c>
      <c r="D651" s="378" t="s">
        <v>445</v>
      </c>
      <c r="E651" s="378" t="s">
        <v>585</v>
      </c>
      <c r="F651" s="382">
        <v>44485</v>
      </c>
      <c r="G651" s="378" t="s">
        <v>668</v>
      </c>
      <c r="H651" s="65" t="s">
        <v>88</v>
      </c>
      <c r="I651" s="521"/>
      <c r="J651" s="90">
        <v>200</v>
      </c>
      <c r="K651" s="241">
        <v>5</v>
      </c>
      <c r="L651" s="403">
        <v>0</v>
      </c>
      <c r="M651" s="396">
        <v>20</v>
      </c>
      <c r="N651" s="396">
        <v>6</v>
      </c>
      <c r="O651" s="396">
        <v>26</v>
      </c>
      <c r="P651" s="396">
        <v>0</v>
      </c>
      <c r="Q651" s="264"/>
      <c r="R651" s="264"/>
      <c r="S651" s="404">
        <v>37.5</v>
      </c>
      <c r="T651" s="404">
        <v>0</v>
      </c>
      <c r="U651" s="265">
        <v>0</v>
      </c>
      <c r="V651" s="265">
        <v>0</v>
      </c>
      <c r="W651" s="266">
        <v>6.5</v>
      </c>
      <c r="X651" s="405">
        <v>0</v>
      </c>
      <c r="Y651" s="406">
        <v>3</v>
      </c>
      <c r="Z651" s="272">
        <v>7</v>
      </c>
      <c r="AA651" s="272">
        <v>0</v>
      </c>
      <c r="AB651" s="272"/>
      <c r="AC651" s="267">
        <v>0</v>
      </c>
      <c r="AD651" s="267">
        <v>0</v>
      </c>
      <c r="AE651" s="266">
        <v>259</v>
      </c>
      <c r="AF651" s="407">
        <v>30.76923076923077</v>
      </c>
      <c r="AG651" s="408">
        <v>4.2946153846153843</v>
      </c>
      <c r="AH651" s="409">
        <v>0</v>
      </c>
      <c r="AI651" s="462">
        <v>99.730769230769241</v>
      </c>
      <c r="AJ651" s="410">
        <v>124.20538461538462</v>
      </c>
      <c r="AK651" s="268"/>
      <c r="AL651" s="290">
        <v>0</v>
      </c>
      <c r="AM651" s="463">
        <v>0</v>
      </c>
      <c r="AN651" s="463">
        <v>2</v>
      </c>
      <c r="AO651" s="463">
        <v>4</v>
      </c>
      <c r="AP651" s="36" t="s">
        <v>443</v>
      </c>
      <c r="AQ651" s="66">
        <v>124</v>
      </c>
      <c r="AR651" s="37">
        <v>800</v>
      </c>
      <c r="AS651" s="315">
        <v>1</v>
      </c>
      <c r="AT651" s="315">
        <v>0</v>
      </c>
      <c r="AU651" s="315">
        <v>1</v>
      </c>
      <c r="AV651" s="315">
        <v>0</v>
      </c>
      <c r="AW651" s="315">
        <v>0</v>
      </c>
      <c r="AX651" s="315">
        <v>4</v>
      </c>
      <c r="AY651" s="316">
        <v>0</v>
      </c>
      <c r="AZ651" s="316">
        <v>1</v>
      </c>
      <c r="BA651" s="316">
        <v>3</v>
      </c>
      <c r="BB651" s="30" t="s">
        <v>1192</v>
      </c>
      <c r="BC651" s="30">
        <v>0</v>
      </c>
      <c r="BD651" s="327">
        <v>5</v>
      </c>
      <c r="BE651" t="s">
        <v>140</v>
      </c>
      <c r="BF651" s="48">
        <v>0</v>
      </c>
      <c r="BG651" s="48">
        <v>0</v>
      </c>
      <c r="BH651" s="511"/>
      <c r="BI651" s="48"/>
      <c r="BJ651" s="372"/>
      <c r="BK651" s="63"/>
      <c r="BL651" s="81">
        <f t="shared" si="311"/>
        <v>22</v>
      </c>
      <c r="BM651" s="30">
        <f t="shared" si="312"/>
        <v>26</v>
      </c>
      <c r="BN651" s="230"/>
      <c r="BO651" s="193">
        <f t="shared" si="313"/>
        <v>228.23076923076923</v>
      </c>
      <c r="BP651" s="193">
        <v>246.53293424382863</v>
      </c>
      <c r="BQ651" s="193"/>
      <c r="BR651" s="30"/>
      <c r="BS651" s="33">
        <f t="shared" si="314"/>
        <v>214.73076923076923</v>
      </c>
      <c r="BT651" s="226" t="e">
        <f t="shared" si="315"/>
        <v>#REF!</v>
      </c>
      <c r="BV651" s="365"/>
    </row>
    <row r="652" spans="1:74" ht="94.5" customHeight="1">
      <c r="A652" s="512">
        <f t="shared" si="316"/>
        <v>25</v>
      </c>
      <c r="B652" s="65" t="s">
        <v>444</v>
      </c>
      <c r="C652" s="60" t="s">
        <v>71</v>
      </c>
      <c r="D652" s="378" t="s">
        <v>94</v>
      </c>
      <c r="E652" s="378" t="s">
        <v>585</v>
      </c>
      <c r="F652" s="382">
        <v>44490</v>
      </c>
      <c r="G652" s="378" t="s">
        <v>668</v>
      </c>
      <c r="H652" s="65" t="s">
        <v>88</v>
      </c>
      <c r="I652" s="521"/>
      <c r="J652" s="90">
        <v>200</v>
      </c>
      <c r="K652" s="241">
        <v>5</v>
      </c>
      <c r="L652" s="403">
        <v>0</v>
      </c>
      <c r="M652" s="396">
        <v>21.5</v>
      </c>
      <c r="N652" s="396">
        <v>4.5</v>
      </c>
      <c r="O652" s="396">
        <v>32</v>
      </c>
      <c r="P652" s="396">
        <v>2</v>
      </c>
      <c r="Q652" s="264"/>
      <c r="R652" s="264"/>
      <c r="S652" s="404">
        <v>46.153846153846153</v>
      </c>
      <c r="T652" s="404">
        <v>3.8461538461538463</v>
      </c>
      <c r="U652" s="265">
        <v>0</v>
      </c>
      <c r="V652" s="265">
        <v>0</v>
      </c>
      <c r="W652" s="266">
        <v>9.5</v>
      </c>
      <c r="X652" s="405">
        <v>10</v>
      </c>
      <c r="Y652" s="406">
        <v>3</v>
      </c>
      <c r="Z652" s="272">
        <v>7</v>
      </c>
      <c r="AA652" s="272">
        <v>0</v>
      </c>
      <c r="AB652" s="272"/>
      <c r="AC652" s="267">
        <v>16.355863242280783</v>
      </c>
      <c r="AD652" s="267">
        <v>0</v>
      </c>
      <c r="AE652" s="266">
        <v>300.85586324228086</v>
      </c>
      <c r="AF652" s="407">
        <v>11.538461538461538</v>
      </c>
      <c r="AG652" s="408">
        <v>5.4563480340763864</v>
      </c>
      <c r="AH652" s="409">
        <v>0</v>
      </c>
      <c r="AI652" s="462">
        <v>126.19230769230768</v>
      </c>
      <c r="AJ652" s="410">
        <v>157.66874597743524</v>
      </c>
      <c r="AK652" s="268"/>
      <c r="AL652" s="290">
        <v>1</v>
      </c>
      <c r="AM652" s="463">
        <v>1.5</v>
      </c>
      <c r="AN652" s="463">
        <v>2</v>
      </c>
      <c r="AO652" s="463">
        <v>0</v>
      </c>
      <c r="AP652" s="36" t="s">
        <v>444</v>
      </c>
      <c r="AQ652" s="66">
        <v>157</v>
      </c>
      <c r="AR652" s="37">
        <v>2800</v>
      </c>
      <c r="AS652" s="315">
        <v>1</v>
      </c>
      <c r="AT652" s="315">
        <v>1</v>
      </c>
      <c r="AU652" s="315">
        <v>0</v>
      </c>
      <c r="AV652" s="315">
        <v>0</v>
      </c>
      <c r="AW652" s="315">
        <v>1</v>
      </c>
      <c r="AX652" s="315">
        <v>2</v>
      </c>
      <c r="AY652" s="316">
        <v>2</v>
      </c>
      <c r="AZ652" s="316">
        <v>1</v>
      </c>
      <c r="BA652" s="316">
        <v>3</v>
      </c>
      <c r="BB652" s="30" t="s">
        <v>1193</v>
      </c>
      <c r="BC652" s="30">
        <v>0</v>
      </c>
      <c r="BD652" s="327">
        <v>5</v>
      </c>
      <c r="BE652" t="s">
        <v>140</v>
      </c>
      <c r="BF652" s="48">
        <v>0</v>
      </c>
      <c r="BG652" s="48">
        <v>0</v>
      </c>
      <c r="BH652" s="511"/>
      <c r="BI652" s="48"/>
      <c r="BJ652" s="372"/>
      <c r="BK652" s="63"/>
      <c r="BL652" s="81">
        <f t="shared" si="311"/>
        <v>26</v>
      </c>
      <c r="BM652" s="30">
        <f t="shared" si="312"/>
        <v>26</v>
      </c>
      <c r="BN652" s="230"/>
      <c r="BO652" s="193">
        <f t="shared" si="313"/>
        <v>289.31740170381926</v>
      </c>
      <c r="BP652" s="193">
        <v>283.5016295328669</v>
      </c>
      <c r="BQ652" s="193"/>
      <c r="BR652" s="30"/>
      <c r="BS652" s="33">
        <f t="shared" si="314"/>
        <v>272.81740170381926</v>
      </c>
      <c r="BT652" s="226" t="e">
        <f t="shared" si="315"/>
        <v>#REF!</v>
      </c>
      <c r="BV652" s="365"/>
    </row>
    <row r="653" spans="1:74" ht="94.5" customHeight="1">
      <c r="A653" s="512">
        <f t="shared" si="316"/>
        <v>26</v>
      </c>
      <c r="B653" s="65" t="s">
        <v>485</v>
      </c>
      <c r="C653" s="60" t="s">
        <v>71</v>
      </c>
      <c r="D653" s="378" t="s">
        <v>208</v>
      </c>
      <c r="E653" s="378" t="s">
        <v>585</v>
      </c>
      <c r="F653" s="382">
        <v>44538</v>
      </c>
      <c r="G653" s="378" t="s">
        <v>668</v>
      </c>
      <c r="H653" s="65" t="s">
        <v>88</v>
      </c>
      <c r="I653" s="521"/>
      <c r="J653" s="90">
        <v>200</v>
      </c>
      <c r="K653" s="241">
        <v>0</v>
      </c>
      <c r="L653" s="403">
        <v>10</v>
      </c>
      <c r="M653" s="396">
        <v>24</v>
      </c>
      <c r="N653" s="396">
        <v>2</v>
      </c>
      <c r="O653" s="396">
        <v>38</v>
      </c>
      <c r="P653" s="396">
        <v>2</v>
      </c>
      <c r="Q653" s="264"/>
      <c r="R653" s="264"/>
      <c r="S653" s="404">
        <v>54.807692307692307</v>
      </c>
      <c r="T653" s="404">
        <v>3.8461538461538463</v>
      </c>
      <c r="U653" s="265">
        <v>0</v>
      </c>
      <c r="V653" s="265">
        <v>0</v>
      </c>
      <c r="W653" s="266">
        <v>11</v>
      </c>
      <c r="X653" s="405">
        <v>10</v>
      </c>
      <c r="Y653" s="406">
        <v>2</v>
      </c>
      <c r="Z653" s="272">
        <v>7</v>
      </c>
      <c r="AA653" s="272">
        <v>0</v>
      </c>
      <c r="AB653" s="272"/>
      <c r="AC653" s="267">
        <v>0</v>
      </c>
      <c r="AD653" s="267">
        <v>0</v>
      </c>
      <c r="AE653" s="266">
        <v>298.65384615384619</v>
      </c>
      <c r="AF653" s="407">
        <v>0</v>
      </c>
      <c r="AG653" s="408">
        <v>5.6130769230769237</v>
      </c>
      <c r="AH653" s="409">
        <v>0</v>
      </c>
      <c r="AI653" s="462">
        <v>130.46153846153845</v>
      </c>
      <c r="AJ653" s="410">
        <v>162.5792307692308</v>
      </c>
      <c r="AK653" s="268"/>
      <c r="AL653" s="290">
        <v>0</v>
      </c>
      <c r="AM653" s="463">
        <v>0</v>
      </c>
      <c r="AN653" s="463">
        <v>2</v>
      </c>
      <c r="AO653" s="463">
        <v>0</v>
      </c>
      <c r="AP653" s="36" t="s">
        <v>485</v>
      </c>
      <c r="AQ653" s="66">
        <v>162</v>
      </c>
      <c r="AR653" s="37">
        <v>2400</v>
      </c>
      <c r="AS653" s="315">
        <v>1</v>
      </c>
      <c r="AT653" s="315">
        <v>1</v>
      </c>
      <c r="AU653" s="315">
        <v>0</v>
      </c>
      <c r="AV653" s="315">
        <v>1</v>
      </c>
      <c r="AW653" s="315">
        <v>0</v>
      </c>
      <c r="AX653" s="315">
        <v>2</v>
      </c>
      <c r="AY653" s="316">
        <v>2</v>
      </c>
      <c r="AZ653" s="316">
        <v>0</v>
      </c>
      <c r="BA653" s="316">
        <v>4</v>
      </c>
      <c r="BB653" s="30" t="s">
        <v>1194</v>
      </c>
      <c r="BC653" s="30">
        <v>0</v>
      </c>
      <c r="BD653" s="327"/>
      <c r="BE653" t="s">
        <v>99</v>
      </c>
      <c r="BF653" s="48">
        <v>0</v>
      </c>
      <c r="BG653" s="48">
        <v>10</v>
      </c>
      <c r="BH653" s="511"/>
      <c r="BI653" s="48"/>
      <c r="BJ653" s="372"/>
      <c r="BK653" s="63"/>
      <c r="BL653" s="81">
        <f t="shared" si="311"/>
        <v>26</v>
      </c>
      <c r="BM653" s="30">
        <f t="shared" si="312"/>
        <v>26</v>
      </c>
      <c r="BN653" s="230"/>
      <c r="BO653" s="193">
        <f t="shared" si="313"/>
        <v>298.65384615384613</v>
      </c>
      <c r="BP653" s="193">
        <v>285.58282899305323</v>
      </c>
      <c r="BQ653" s="193"/>
      <c r="BR653" s="30"/>
      <c r="BS653" s="33">
        <f t="shared" si="314"/>
        <v>280.65384615384613</v>
      </c>
      <c r="BT653" s="226" t="e">
        <f t="shared" si="315"/>
        <v>#REF!</v>
      </c>
      <c r="BV653" s="365"/>
    </row>
    <row r="654" spans="1:74" ht="94.5" customHeight="1">
      <c r="A654" s="512">
        <f t="shared" si="316"/>
        <v>27</v>
      </c>
      <c r="B654" s="65" t="s">
        <v>486</v>
      </c>
      <c r="C654" s="60" t="s">
        <v>71</v>
      </c>
      <c r="D654" s="378" t="s">
        <v>491</v>
      </c>
      <c r="E654" s="378" t="s">
        <v>585</v>
      </c>
      <c r="F654" s="382">
        <v>44538</v>
      </c>
      <c r="G654" s="378" t="s">
        <v>668</v>
      </c>
      <c r="H654" s="65" t="s">
        <v>88</v>
      </c>
      <c r="I654" s="521"/>
      <c r="J654" s="90">
        <v>200</v>
      </c>
      <c r="K654" s="241">
        <v>0</v>
      </c>
      <c r="L654" s="403">
        <v>5</v>
      </c>
      <c r="M654" s="396">
        <v>23.5</v>
      </c>
      <c r="N654" s="525">
        <v>2.5</v>
      </c>
      <c r="O654" s="396">
        <v>38</v>
      </c>
      <c r="P654" s="396">
        <v>2</v>
      </c>
      <c r="Q654" s="264"/>
      <c r="R654" s="264"/>
      <c r="S654" s="404">
        <v>54.807692307692307</v>
      </c>
      <c r="T654" s="404">
        <v>3.8461538461538463</v>
      </c>
      <c r="U654" s="265">
        <v>0</v>
      </c>
      <c r="V654" s="265">
        <v>0</v>
      </c>
      <c r="W654" s="266">
        <v>11</v>
      </c>
      <c r="X654" s="405">
        <v>8</v>
      </c>
      <c r="Y654" s="406">
        <v>2</v>
      </c>
      <c r="Z654" s="272">
        <v>7</v>
      </c>
      <c r="AA654" s="272">
        <v>0</v>
      </c>
      <c r="AB654" s="272"/>
      <c r="AC654" s="267">
        <v>0</v>
      </c>
      <c r="AD654" s="267">
        <v>0</v>
      </c>
      <c r="AE654" s="266">
        <v>291.65384615384619</v>
      </c>
      <c r="AF654" s="407">
        <v>3.8461538461538463</v>
      </c>
      <c r="AG654" s="408">
        <v>5.3961538461538465</v>
      </c>
      <c r="AH654" s="409">
        <v>0</v>
      </c>
      <c r="AI654" s="462">
        <v>130.46153846153845</v>
      </c>
      <c r="AJ654" s="410">
        <v>151.95000000000002</v>
      </c>
      <c r="AK654" s="268"/>
      <c r="AL654" s="290">
        <v>0</v>
      </c>
      <c r="AM654" s="463">
        <v>0</v>
      </c>
      <c r="AN654" s="463">
        <v>2</v>
      </c>
      <c r="AO654" s="463">
        <v>0.5</v>
      </c>
      <c r="AP654" s="36" t="s">
        <v>486</v>
      </c>
      <c r="AQ654" s="66">
        <v>151</v>
      </c>
      <c r="AR654" s="37">
        <v>3900</v>
      </c>
      <c r="AS654" s="315">
        <v>1</v>
      </c>
      <c r="AT654" s="315">
        <v>1</v>
      </c>
      <c r="AU654" s="315">
        <v>0</v>
      </c>
      <c r="AV654" s="315">
        <v>0</v>
      </c>
      <c r="AW654" s="315">
        <v>0</v>
      </c>
      <c r="AX654" s="315">
        <v>1</v>
      </c>
      <c r="AY654" s="316">
        <v>3</v>
      </c>
      <c r="AZ654" s="316">
        <v>1</v>
      </c>
      <c r="BA654" s="316">
        <v>4</v>
      </c>
      <c r="BB654" s="30" t="s">
        <v>1195</v>
      </c>
      <c r="BC654" s="30">
        <v>0</v>
      </c>
      <c r="BD654" s="327"/>
      <c r="BE654" t="s">
        <v>99</v>
      </c>
      <c r="BF654" s="48">
        <v>0</v>
      </c>
      <c r="BG654" s="48">
        <v>5</v>
      </c>
      <c r="BH654" s="511"/>
      <c r="BI654" s="48"/>
      <c r="BJ654" s="372"/>
      <c r="BK654" s="63"/>
      <c r="BL654" s="81">
        <f t="shared" si="311"/>
        <v>25.5</v>
      </c>
      <c r="BM654" s="30">
        <f t="shared" si="312"/>
        <v>26</v>
      </c>
      <c r="BN654" s="230"/>
      <c r="BO654" s="193">
        <f t="shared" si="313"/>
        <v>287.80769230769232</v>
      </c>
      <c r="BP654" s="193">
        <v>282.36709753960207</v>
      </c>
      <c r="BQ654" s="193"/>
      <c r="BR654" s="30"/>
      <c r="BS654" s="33">
        <f t="shared" si="314"/>
        <v>269.80769230769232</v>
      </c>
      <c r="BT654" s="226" t="e">
        <f t="shared" si="315"/>
        <v>#REF!</v>
      </c>
      <c r="BV654" s="365"/>
    </row>
    <row r="655" spans="1:74" ht="94.5" customHeight="1">
      <c r="A655" s="512">
        <f t="shared" si="316"/>
        <v>28</v>
      </c>
      <c r="B655" s="65" t="s">
        <v>487</v>
      </c>
      <c r="C655" s="60" t="s">
        <v>71</v>
      </c>
      <c r="D655" s="378" t="s">
        <v>197</v>
      </c>
      <c r="E655" s="378" t="s">
        <v>585</v>
      </c>
      <c r="F655" s="382">
        <v>44550</v>
      </c>
      <c r="G655" s="378" t="s">
        <v>668</v>
      </c>
      <c r="H655" s="65" t="s">
        <v>88</v>
      </c>
      <c r="I655" s="521"/>
      <c r="J655" s="90">
        <v>200</v>
      </c>
      <c r="K655" s="241">
        <v>0</v>
      </c>
      <c r="L655" s="403">
        <v>5</v>
      </c>
      <c r="M655" s="396">
        <v>24</v>
      </c>
      <c r="N655" s="396">
        <v>2</v>
      </c>
      <c r="O655" s="396">
        <v>38</v>
      </c>
      <c r="P655" s="396">
        <v>2</v>
      </c>
      <c r="Q655" s="264"/>
      <c r="R655" s="264"/>
      <c r="S655" s="404">
        <v>54.807692307692307</v>
      </c>
      <c r="T655" s="404">
        <v>3.8461538461538463</v>
      </c>
      <c r="U655" s="265">
        <v>0</v>
      </c>
      <c r="V655" s="265">
        <v>0</v>
      </c>
      <c r="W655" s="266">
        <v>11</v>
      </c>
      <c r="X655" s="405">
        <v>10</v>
      </c>
      <c r="Y655" s="406">
        <v>2</v>
      </c>
      <c r="Z655" s="272">
        <v>7</v>
      </c>
      <c r="AA655" s="272">
        <v>0</v>
      </c>
      <c r="AB655" s="272"/>
      <c r="AC655" s="267">
        <v>0</v>
      </c>
      <c r="AD655" s="267">
        <v>0</v>
      </c>
      <c r="AE655" s="266">
        <v>293.65384615384619</v>
      </c>
      <c r="AF655" s="407">
        <v>0</v>
      </c>
      <c r="AG655" s="408">
        <v>5.5130769230769241</v>
      </c>
      <c r="AH655" s="409">
        <v>0</v>
      </c>
      <c r="AI655" s="462">
        <v>130.46153846153845</v>
      </c>
      <c r="AJ655" s="410">
        <v>157.6792307692308</v>
      </c>
      <c r="AK655" s="268"/>
      <c r="AL655" s="290">
        <v>0</v>
      </c>
      <c r="AM655" s="463">
        <v>0</v>
      </c>
      <c r="AN655" s="463">
        <v>2</v>
      </c>
      <c r="AO655" s="463">
        <v>0</v>
      </c>
      <c r="AP655" s="36" t="s">
        <v>487</v>
      </c>
      <c r="AQ655" s="66">
        <v>157</v>
      </c>
      <c r="AR655" s="37">
        <v>2800</v>
      </c>
      <c r="AS655" s="315">
        <v>1</v>
      </c>
      <c r="AT655" s="315">
        <v>1</v>
      </c>
      <c r="AU655" s="315">
        <v>0</v>
      </c>
      <c r="AV655" s="315">
        <v>0</v>
      </c>
      <c r="AW655" s="315">
        <v>1</v>
      </c>
      <c r="AX655" s="315">
        <v>2</v>
      </c>
      <c r="AY655" s="316">
        <v>2</v>
      </c>
      <c r="AZ655" s="316">
        <v>1</v>
      </c>
      <c r="BA655" s="316">
        <v>3</v>
      </c>
      <c r="BB655" s="30" t="s">
        <v>1196</v>
      </c>
      <c r="BC655" s="30">
        <v>0</v>
      </c>
      <c r="BD655" s="327"/>
      <c r="BE655" t="s">
        <v>99</v>
      </c>
      <c r="BF655" s="48">
        <v>0</v>
      </c>
      <c r="BG655" s="48">
        <v>5</v>
      </c>
      <c r="BH655" s="511"/>
      <c r="BI655" s="48"/>
      <c r="BJ655" s="372"/>
      <c r="BK655" s="63"/>
      <c r="BL655" s="81">
        <f t="shared" si="311"/>
        <v>26</v>
      </c>
      <c r="BM655" s="30">
        <f t="shared" si="312"/>
        <v>26</v>
      </c>
      <c r="BN655" s="230"/>
      <c r="BO655" s="193">
        <f t="shared" si="313"/>
        <v>293.65384615384619</v>
      </c>
      <c r="BP655" s="193">
        <v>284.479997736825</v>
      </c>
      <c r="BQ655" s="193"/>
      <c r="BR655" s="30"/>
      <c r="BS655" s="33">
        <f t="shared" si="314"/>
        <v>275.65384615384619</v>
      </c>
      <c r="BT655" s="226" t="e">
        <f t="shared" si="315"/>
        <v>#REF!</v>
      </c>
      <c r="BV655" s="365"/>
    </row>
    <row r="656" spans="1:74" ht="94.5" customHeight="1">
      <c r="A656" s="512">
        <f t="shared" si="316"/>
        <v>29</v>
      </c>
      <c r="B656" s="65" t="s">
        <v>488</v>
      </c>
      <c r="C656" s="60" t="s">
        <v>71</v>
      </c>
      <c r="D656" s="378" t="s">
        <v>492</v>
      </c>
      <c r="E656" s="378" t="s">
        <v>585</v>
      </c>
      <c r="F656" s="382">
        <v>44551</v>
      </c>
      <c r="G656" s="378" t="s">
        <v>668</v>
      </c>
      <c r="H656" s="65" t="s">
        <v>88</v>
      </c>
      <c r="I656" s="521"/>
      <c r="J656" s="90">
        <v>200</v>
      </c>
      <c r="K656" s="241">
        <v>0</v>
      </c>
      <c r="L656" s="403">
        <v>15</v>
      </c>
      <c r="M656" s="396">
        <v>24</v>
      </c>
      <c r="N656" s="396">
        <v>2</v>
      </c>
      <c r="O656" s="396">
        <v>36</v>
      </c>
      <c r="P656" s="396">
        <v>2</v>
      </c>
      <c r="Q656" s="264"/>
      <c r="R656" s="264"/>
      <c r="S656" s="404">
        <v>51.92307692307692</v>
      </c>
      <c r="T656" s="404">
        <v>3.8461538461538463</v>
      </c>
      <c r="U656" s="265">
        <v>0</v>
      </c>
      <c r="V656" s="265">
        <v>0</v>
      </c>
      <c r="W656" s="266">
        <v>10.5</v>
      </c>
      <c r="X656" s="405">
        <v>10</v>
      </c>
      <c r="Y656" s="406">
        <v>2</v>
      </c>
      <c r="Z656" s="272">
        <v>7</v>
      </c>
      <c r="AA656" s="272">
        <v>0</v>
      </c>
      <c r="AB656" s="272"/>
      <c r="AC656" s="267">
        <v>0</v>
      </c>
      <c r="AD656" s="267">
        <v>0</v>
      </c>
      <c r="AE656" s="266">
        <v>300.26923076923077</v>
      </c>
      <c r="AF656" s="407">
        <v>0</v>
      </c>
      <c r="AG656" s="408">
        <v>5.6553846153846159</v>
      </c>
      <c r="AH656" s="409">
        <v>0</v>
      </c>
      <c r="AI656" s="462">
        <v>127.07692307692307</v>
      </c>
      <c r="AJ656" s="410">
        <v>167.5369230769231</v>
      </c>
      <c r="AK656" s="268"/>
      <c r="AL656" s="290">
        <v>0</v>
      </c>
      <c r="AM656" s="463">
        <v>0</v>
      </c>
      <c r="AN656" s="463">
        <v>2</v>
      </c>
      <c r="AO656" s="463">
        <v>0</v>
      </c>
      <c r="AP656" s="36" t="s">
        <v>488</v>
      </c>
      <c r="AQ656" s="66">
        <v>167</v>
      </c>
      <c r="AR656" s="37">
        <v>2200</v>
      </c>
      <c r="AS656" s="315">
        <v>1</v>
      </c>
      <c r="AT656" s="315">
        <v>1</v>
      </c>
      <c r="AU656" s="315">
        <v>0</v>
      </c>
      <c r="AV656" s="315">
        <v>1</v>
      </c>
      <c r="AW656" s="315">
        <v>1</v>
      </c>
      <c r="AX656" s="315">
        <v>2</v>
      </c>
      <c r="AY656" s="316">
        <v>2</v>
      </c>
      <c r="AZ656" s="316">
        <v>0</v>
      </c>
      <c r="BA656" s="316">
        <v>2</v>
      </c>
      <c r="BB656" s="30" t="s">
        <v>1197</v>
      </c>
      <c r="BC656" s="30">
        <v>0</v>
      </c>
      <c r="BD656" s="327"/>
      <c r="BE656" t="s">
        <v>99</v>
      </c>
      <c r="BF656" s="48">
        <v>0</v>
      </c>
      <c r="BG656" s="48">
        <v>15</v>
      </c>
      <c r="BH656" s="511"/>
      <c r="BI656" s="48"/>
      <c r="BJ656" s="372"/>
      <c r="BK656" s="63"/>
      <c r="BL656" s="81">
        <f t="shared" si="311"/>
        <v>26</v>
      </c>
      <c r="BM656" s="30">
        <f t="shared" si="312"/>
        <v>26</v>
      </c>
      <c r="BN656" s="230"/>
      <c r="BO656" s="193">
        <f t="shared" si="313"/>
        <v>300.26923076923077</v>
      </c>
      <c r="BP656" s="193">
        <v>289.87015396607256</v>
      </c>
      <c r="BQ656" s="193"/>
      <c r="BR656" s="30"/>
      <c r="BS656" s="33">
        <f t="shared" si="314"/>
        <v>282.76923076923077</v>
      </c>
      <c r="BT656" s="226" t="e">
        <f t="shared" si="315"/>
        <v>#REF!</v>
      </c>
      <c r="BV656" s="365"/>
    </row>
    <row r="657" spans="1:123" ht="94.5" customHeight="1">
      <c r="A657" s="512">
        <f t="shared" si="316"/>
        <v>30</v>
      </c>
      <c r="B657" s="65" t="s">
        <v>489</v>
      </c>
      <c r="C657" s="60" t="s">
        <v>71</v>
      </c>
      <c r="D657" s="378" t="s">
        <v>115</v>
      </c>
      <c r="E657" s="378" t="s">
        <v>585</v>
      </c>
      <c r="F657" s="382">
        <v>44553</v>
      </c>
      <c r="G657" s="378" t="s">
        <v>668</v>
      </c>
      <c r="H657" s="65" t="s">
        <v>88</v>
      </c>
      <c r="I657" s="521"/>
      <c r="J657" s="90">
        <v>200</v>
      </c>
      <c r="K657" s="241">
        <v>0</v>
      </c>
      <c r="L657" s="403">
        <v>10</v>
      </c>
      <c r="M657" s="396">
        <v>24</v>
      </c>
      <c r="N657" s="396">
        <v>2</v>
      </c>
      <c r="O657" s="396">
        <v>38</v>
      </c>
      <c r="P657" s="396">
        <v>2</v>
      </c>
      <c r="Q657" s="264"/>
      <c r="R657" s="264"/>
      <c r="S657" s="404">
        <v>54.807692307692307</v>
      </c>
      <c r="T657" s="404">
        <v>3.8461538461538463</v>
      </c>
      <c r="U657" s="265">
        <v>0</v>
      </c>
      <c r="V657" s="265">
        <v>0</v>
      </c>
      <c r="W657" s="266">
        <v>11</v>
      </c>
      <c r="X657" s="405">
        <v>10</v>
      </c>
      <c r="Y657" s="406">
        <v>2</v>
      </c>
      <c r="Z657" s="272">
        <v>7</v>
      </c>
      <c r="AA657" s="272">
        <v>0</v>
      </c>
      <c r="AB657" s="272"/>
      <c r="AC657" s="267">
        <v>0</v>
      </c>
      <c r="AD657" s="267">
        <v>0</v>
      </c>
      <c r="AE657" s="266">
        <v>298.65384615384619</v>
      </c>
      <c r="AF657" s="407">
        <v>0</v>
      </c>
      <c r="AG657" s="408">
        <v>5.6130769230769237</v>
      </c>
      <c r="AH657" s="409">
        <v>0</v>
      </c>
      <c r="AI657" s="462">
        <v>130.46153846153845</v>
      </c>
      <c r="AJ657" s="410">
        <v>162.5792307692308</v>
      </c>
      <c r="AK657" s="268"/>
      <c r="AL657" s="290">
        <v>0</v>
      </c>
      <c r="AM657" s="463">
        <v>0</v>
      </c>
      <c r="AN657" s="463">
        <v>2</v>
      </c>
      <c r="AO657" s="463">
        <v>0</v>
      </c>
      <c r="AP657" s="36" t="s">
        <v>489</v>
      </c>
      <c r="AQ657" s="66">
        <v>162</v>
      </c>
      <c r="AR657" s="37">
        <v>2400</v>
      </c>
      <c r="AS657" s="315">
        <v>1</v>
      </c>
      <c r="AT657" s="315">
        <v>1</v>
      </c>
      <c r="AU657" s="315">
        <v>0</v>
      </c>
      <c r="AV657" s="315">
        <v>1</v>
      </c>
      <c r="AW657" s="315">
        <v>0</v>
      </c>
      <c r="AX657" s="315">
        <v>2</v>
      </c>
      <c r="AY657" s="316">
        <v>2</v>
      </c>
      <c r="AZ657" s="316">
        <v>0</v>
      </c>
      <c r="BA657" s="316">
        <v>4</v>
      </c>
      <c r="BB657" s="30" t="s">
        <v>1198</v>
      </c>
      <c r="BC657" s="30">
        <v>0</v>
      </c>
      <c r="BD657" s="327"/>
      <c r="BE657" t="s">
        <v>99</v>
      </c>
      <c r="BF657" s="48">
        <v>0</v>
      </c>
      <c r="BG657" s="48">
        <v>10</v>
      </c>
      <c r="BH657" s="511"/>
      <c r="BI657" s="48"/>
      <c r="BJ657" s="372"/>
      <c r="BK657" s="63"/>
      <c r="BL657" s="81">
        <f t="shared" si="311"/>
        <v>26</v>
      </c>
      <c r="BM657" s="30">
        <f t="shared" si="312"/>
        <v>26</v>
      </c>
      <c r="BN657" s="230"/>
      <c r="BO657" s="193">
        <f t="shared" si="313"/>
        <v>298.65384615384613</v>
      </c>
      <c r="BP657" s="193">
        <v>282.62502594308995</v>
      </c>
      <c r="BQ657" s="193"/>
      <c r="BR657" s="30"/>
      <c r="BS657" s="33">
        <f t="shared" si="314"/>
        <v>280.65384615384613</v>
      </c>
      <c r="BT657" s="226" t="e">
        <f t="shared" si="315"/>
        <v>#REF!</v>
      </c>
      <c r="BV657" s="365"/>
    </row>
    <row r="658" spans="1:123" ht="94.5" customHeight="1">
      <c r="A658" s="512">
        <f t="shared" si="316"/>
        <v>31</v>
      </c>
      <c r="B658" s="65" t="s">
        <v>490</v>
      </c>
      <c r="C658" s="60" t="s">
        <v>71</v>
      </c>
      <c r="D658" s="378" t="s">
        <v>493</v>
      </c>
      <c r="E658" s="378" t="s">
        <v>585</v>
      </c>
      <c r="F658" s="382">
        <v>44553</v>
      </c>
      <c r="G658" s="378" t="s">
        <v>669</v>
      </c>
      <c r="H658" s="65" t="s">
        <v>88</v>
      </c>
      <c r="I658" s="521"/>
      <c r="J658" s="90">
        <v>200</v>
      </c>
      <c r="K658" s="241">
        <v>0</v>
      </c>
      <c r="L658" s="403">
        <v>9.4690265486725664</v>
      </c>
      <c r="M658" s="396">
        <v>22.5</v>
      </c>
      <c r="N658" s="396">
        <v>3.5</v>
      </c>
      <c r="O658" s="396">
        <v>32</v>
      </c>
      <c r="P658" s="396">
        <v>2</v>
      </c>
      <c r="Q658" s="264"/>
      <c r="R658" s="264"/>
      <c r="S658" s="404">
        <v>46.153846153846153</v>
      </c>
      <c r="T658" s="404">
        <v>3.8461538461538463</v>
      </c>
      <c r="U658" s="265">
        <v>0</v>
      </c>
      <c r="V658" s="265">
        <v>0</v>
      </c>
      <c r="W658" s="266">
        <v>9.5</v>
      </c>
      <c r="X658" s="405">
        <v>10</v>
      </c>
      <c r="Y658" s="406">
        <v>2</v>
      </c>
      <c r="Z658" s="272">
        <v>7</v>
      </c>
      <c r="AA658" s="272">
        <v>0</v>
      </c>
      <c r="AB658" s="272"/>
      <c r="AC658" s="267">
        <v>0</v>
      </c>
      <c r="AD658" s="267">
        <v>0</v>
      </c>
      <c r="AE658" s="266">
        <v>287.96902654867262</v>
      </c>
      <c r="AF658" s="407">
        <v>0</v>
      </c>
      <c r="AG658" s="408">
        <v>5.4293805309734529</v>
      </c>
      <c r="AH658" s="409">
        <v>0</v>
      </c>
      <c r="AI658" s="462">
        <v>120.30769230769232</v>
      </c>
      <c r="AJ658" s="410">
        <v>162.23195371000685</v>
      </c>
      <c r="AK658" s="268"/>
      <c r="AL658" s="290">
        <v>1.5</v>
      </c>
      <c r="AM658" s="463">
        <v>0</v>
      </c>
      <c r="AN658" s="463">
        <v>2</v>
      </c>
      <c r="AO658" s="463">
        <v>0</v>
      </c>
      <c r="AP658" s="36" t="s">
        <v>490</v>
      </c>
      <c r="AQ658" s="66">
        <v>162</v>
      </c>
      <c r="AR658" s="37">
        <v>1000</v>
      </c>
      <c r="AS658" s="315">
        <v>1</v>
      </c>
      <c r="AT658" s="315">
        <v>1</v>
      </c>
      <c r="AU658" s="315">
        <v>0</v>
      </c>
      <c r="AV658" s="315">
        <v>1</v>
      </c>
      <c r="AW658" s="315">
        <v>0</v>
      </c>
      <c r="AX658" s="315">
        <v>2</v>
      </c>
      <c r="AY658" s="316">
        <v>1</v>
      </c>
      <c r="AZ658" s="316">
        <v>0</v>
      </c>
      <c r="BA658" s="316">
        <v>0</v>
      </c>
      <c r="BB658" s="30" t="s">
        <v>1199</v>
      </c>
      <c r="BC658" s="30">
        <v>0</v>
      </c>
      <c r="BD658" s="30"/>
      <c r="BE658" t="s">
        <v>99</v>
      </c>
      <c r="BF658" s="48">
        <v>0</v>
      </c>
      <c r="BG658" s="48">
        <v>9.4690265486725664</v>
      </c>
      <c r="BH658" s="511"/>
      <c r="BI658" s="48"/>
      <c r="BJ658" s="372"/>
      <c r="BK658" s="63"/>
      <c r="BL658" s="81">
        <f t="shared" si="311"/>
        <v>26</v>
      </c>
      <c r="BM658" s="30">
        <f t="shared" si="312"/>
        <v>26</v>
      </c>
      <c r="BN658" s="230"/>
      <c r="BO658" s="193">
        <f t="shared" si="313"/>
        <v>287.96902654867262</v>
      </c>
      <c r="BP658" s="193">
        <v>271.1960242235607</v>
      </c>
      <c r="BQ658" s="193"/>
      <c r="BR658" s="30"/>
      <c r="BS658" s="33">
        <f t="shared" si="314"/>
        <v>271.46902654867262</v>
      </c>
      <c r="BT658" s="226" t="e">
        <f t="shared" si="315"/>
        <v>#REF!</v>
      </c>
      <c r="BV658" s="365"/>
    </row>
    <row r="659" spans="1:123" s="4" customFormat="1" ht="37.5" hidden="1" customHeight="1">
      <c r="A659" s="92"/>
      <c r="B659" s="92"/>
      <c r="C659" s="92"/>
      <c r="D659" s="92" t="s">
        <v>40</v>
      </c>
      <c r="E659" s="92"/>
      <c r="F659" s="92"/>
      <c r="G659" s="184"/>
      <c r="H659" s="92"/>
      <c r="I659" s="92"/>
      <c r="J659" s="152">
        <v>2400</v>
      </c>
      <c r="K659" s="152">
        <v>10</v>
      </c>
      <c r="L659" s="152">
        <v>83.58086865393571</v>
      </c>
      <c r="M659" s="152"/>
      <c r="N659" s="152"/>
      <c r="O659" s="152"/>
      <c r="P659" s="152"/>
      <c r="Q659" s="152"/>
      <c r="R659" s="152"/>
      <c r="S659" s="152">
        <v>550.96153846153845</v>
      </c>
      <c r="T659" s="152"/>
      <c r="U659" s="152">
        <v>0</v>
      </c>
      <c r="V659" s="152"/>
      <c r="W659" s="152">
        <v>107.5</v>
      </c>
      <c r="X659" s="152">
        <v>86</v>
      </c>
      <c r="Y659" s="152">
        <v>27</v>
      </c>
      <c r="Z659" s="152">
        <v>77</v>
      </c>
      <c r="AA659" s="152">
        <v>0</v>
      </c>
      <c r="AB659" s="152"/>
      <c r="AC659" s="152"/>
      <c r="AD659" s="152">
        <v>30</v>
      </c>
      <c r="AE659" s="152">
        <v>3519.8379048150509</v>
      </c>
      <c r="AF659" s="152">
        <v>273.07692307692309</v>
      </c>
      <c r="AG659" s="152">
        <v>61.245219634762563</v>
      </c>
      <c r="AH659" s="152">
        <v>0</v>
      </c>
      <c r="AI659" s="152">
        <v>1507.826226383534</v>
      </c>
      <c r="AJ659" s="152">
        <v>1677.6895357198309</v>
      </c>
      <c r="AK659" s="153"/>
      <c r="AM659" s="83"/>
      <c r="BB659" s="84"/>
      <c r="BF659" s="552"/>
      <c r="BJ659" s="372"/>
    </row>
    <row r="660" spans="1:123" s="13" customFormat="1" ht="33" hidden="1" customHeight="1">
      <c r="A660" s="154"/>
      <c r="B660" s="172"/>
      <c r="C660" s="172"/>
      <c r="D660" s="155"/>
      <c r="E660" s="172"/>
      <c r="F660" s="172"/>
      <c r="G660" s="101"/>
      <c r="H660" s="172"/>
      <c r="I660" s="172"/>
      <c r="J660" s="172"/>
      <c r="K660" s="172"/>
      <c r="L660" s="172"/>
      <c r="M660" s="172"/>
      <c r="N660" s="172"/>
      <c r="O660" s="172"/>
      <c r="P660" s="172"/>
      <c r="Q660" s="172"/>
      <c r="R660" s="172"/>
      <c r="S660" s="172"/>
      <c r="T660" s="172"/>
      <c r="U660" s="172"/>
      <c r="V660" s="172"/>
      <c r="W660" s="172"/>
      <c r="X660" s="172"/>
      <c r="Y660" s="172"/>
      <c r="Z660" s="172"/>
      <c r="AA660" s="172"/>
      <c r="AB660" s="172"/>
      <c r="AC660" s="172"/>
      <c r="AD660" s="172"/>
      <c r="AE660" s="172"/>
      <c r="AF660" s="172"/>
      <c r="AG660" s="172"/>
      <c r="AH660" s="172"/>
      <c r="AI660" s="172"/>
      <c r="AJ660" s="156">
        <v>1677.6895357198309</v>
      </c>
      <c r="AK660" s="172"/>
      <c r="AM660" s="2"/>
      <c r="AN660"/>
      <c r="AO660"/>
      <c r="AP660" s="49"/>
      <c r="AQ660" s="50"/>
      <c r="AR660" s="51"/>
      <c r="AS660" s="89"/>
      <c r="AT660" s="89"/>
      <c r="AU660" s="89"/>
      <c r="AV660" s="89"/>
      <c r="AW660" s="89"/>
      <c r="AX660" s="89"/>
      <c r="AY660" s="89"/>
      <c r="AZ660" s="89"/>
      <c r="BA660" s="62"/>
      <c r="BB660" s="30"/>
      <c r="BF660" s="555"/>
      <c r="BG660"/>
      <c r="BJ660" s="372"/>
    </row>
    <row r="661" spans="1:123" ht="49.5" hidden="1" customHeight="1">
      <c r="A661" s="374" t="str">
        <f>A2</f>
        <v>តារាងបើកប្រាក់ឈ្នួលប្រចាំខែ វិច្ឆិកា ឆ្នាំ ២០២៣(លើកទី2​)</v>
      </c>
      <c r="B661" s="174"/>
      <c r="C661" s="174"/>
      <c r="D661" s="157"/>
      <c r="E661" s="157"/>
      <c r="F661" s="170"/>
      <c r="G661" s="101"/>
      <c r="H661" s="174"/>
      <c r="I661" s="174"/>
      <c r="J661" s="174"/>
      <c r="K661" s="174"/>
      <c r="L661" s="174"/>
      <c r="M661" s="174"/>
      <c r="N661" s="174"/>
      <c r="O661" s="174"/>
      <c r="P661" s="174"/>
      <c r="Q661" s="174"/>
      <c r="R661" s="174"/>
      <c r="S661" s="174"/>
      <c r="T661" s="174"/>
      <c r="U661" s="174"/>
      <c r="V661" s="174"/>
      <c r="W661" s="174"/>
      <c r="X661" s="174"/>
      <c r="Y661" s="174"/>
      <c r="Z661" s="174"/>
      <c r="AA661" s="174"/>
      <c r="AB661" s="174"/>
      <c r="AC661" s="174"/>
      <c r="AD661" s="174"/>
      <c r="AE661" s="174"/>
      <c r="AF661" s="174"/>
      <c r="AG661" s="174"/>
      <c r="AH661" s="174"/>
      <c r="AI661" s="174"/>
      <c r="AJ661" s="174"/>
      <c r="AK661" s="174"/>
      <c r="AL661" s="273"/>
      <c r="AN661"/>
      <c r="AO661"/>
      <c r="AP661" s="49"/>
      <c r="AQ661" s="50"/>
      <c r="AR661" s="51"/>
      <c r="AS661" s="89"/>
      <c r="AT661" s="89"/>
      <c r="AU661" s="89"/>
      <c r="AV661" s="89"/>
      <c r="AW661" s="89"/>
      <c r="AX661" s="89"/>
      <c r="AY661" s="89"/>
      <c r="AZ661" s="89"/>
      <c r="BA661" s="89"/>
      <c r="BB661" s="46"/>
      <c r="BD661"/>
      <c r="BF661" s="48"/>
      <c r="BH661" s="1"/>
      <c r="BJ661" s="372"/>
      <c r="BO661"/>
      <c r="BQ661"/>
    </row>
    <row r="662" spans="1:123" s="4" customFormat="1" ht="28.5" hidden="1" customHeight="1">
      <c r="A662" s="375" t="str">
        <f>A3</f>
        <v>LIST OF SALARIES AND ALLOWANCES  (November/  2023)</v>
      </c>
      <c r="B662" s="96"/>
      <c r="C662" s="96"/>
      <c r="D662" s="97"/>
      <c r="E662" s="56"/>
      <c r="F662" s="56"/>
      <c r="G662" s="101"/>
      <c r="H662" s="56"/>
      <c r="I662" s="56"/>
      <c r="J662" s="56"/>
      <c r="K662" s="56"/>
      <c r="L662" s="56"/>
      <c r="M662" s="56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  <c r="AG662" s="56"/>
      <c r="AH662" s="56"/>
      <c r="AI662" s="214"/>
      <c r="AJ662" s="96"/>
      <c r="AK662" s="56"/>
      <c r="AL662" s="274"/>
      <c r="AM662" s="2"/>
      <c r="AN662" s="15"/>
      <c r="AO662" s="15"/>
      <c r="AP662" s="22"/>
      <c r="BD662" s="92"/>
      <c r="BF662" s="552"/>
      <c r="BJ662" s="372"/>
      <c r="BO662" s="15"/>
      <c r="BQ662" s="15"/>
    </row>
    <row r="663" spans="1:123" s="62" customFormat="1" ht="51.75" hidden="1" customHeight="1" thickBot="1">
      <c r="A663" s="355" t="str">
        <f>A4</f>
        <v xml:space="preserve">ក្រុមហ៊ុន Fairdon (Cambodia) Limited </v>
      </c>
      <c r="B663" s="99"/>
      <c r="C663" s="100"/>
      <c r="D663" s="101"/>
      <c r="E663" s="102"/>
      <c r="G663" s="385"/>
      <c r="I663" s="103"/>
      <c r="J663" s="104"/>
      <c r="K663" s="356"/>
      <c r="L663" s="104"/>
      <c r="M663" s="104"/>
      <c r="N663" s="195"/>
      <c r="O663" s="200"/>
      <c r="P663" s="200"/>
      <c r="Q663" s="195"/>
      <c r="R663" s="195"/>
      <c r="S663" s="195"/>
      <c r="T663" s="195"/>
      <c r="U663" s="195"/>
      <c r="V663" s="195"/>
      <c r="W663" s="275"/>
      <c r="X663" s="275"/>
      <c r="Y663" s="227"/>
      <c r="Z663" s="275"/>
      <c r="AA663" s="275"/>
      <c r="AB663" s="543"/>
      <c r="AC663" s="221"/>
      <c r="AE663" s="105"/>
      <c r="AF663" s="105"/>
      <c r="AG663" s="346"/>
      <c r="AH663" s="106"/>
      <c r="AI663" s="106"/>
      <c r="AJ663" s="107"/>
      <c r="AK663" s="106"/>
      <c r="AL663" s="106"/>
      <c r="AM663" s="45"/>
      <c r="AN663" s="190"/>
      <c r="AO663" s="190"/>
      <c r="AP663" s="218"/>
      <c r="BF663" s="551"/>
      <c r="BJ663" s="372"/>
      <c r="BO663" s="190"/>
      <c r="BQ663" s="199"/>
    </row>
    <row r="664" spans="1:123" ht="33" hidden="1" customHeight="1" thickBot="1">
      <c r="A664" s="348" t="s">
        <v>564</v>
      </c>
      <c r="B664" s="349" t="s">
        <v>565</v>
      </c>
      <c r="C664" s="353" t="s">
        <v>566</v>
      </c>
      <c r="D664" s="349" t="s">
        <v>567</v>
      </c>
      <c r="E664" s="350" t="s">
        <v>568</v>
      </c>
      <c r="F664" s="350" t="s">
        <v>569</v>
      </c>
      <c r="G664" s="350" t="s">
        <v>570</v>
      </c>
      <c r="H664" s="350" t="s">
        <v>154</v>
      </c>
      <c r="I664" s="351" t="s">
        <v>571</v>
      </c>
      <c r="J664" s="350" t="s">
        <v>563</v>
      </c>
      <c r="K664" s="352" t="s">
        <v>706</v>
      </c>
      <c r="L664" s="352" t="s">
        <v>575</v>
      </c>
      <c r="M664" s="363" t="s">
        <v>574</v>
      </c>
      <c r="N664" s="361"/>
      <c r="O664" s="361"/>
      <c r="P664" s="361"/>
      <c r="Q664" s="361"/>
      <c r="R664" s="361"/>
      <c r="S664" s="361"/>
      <c r="T664" s="361"/>
      <c r="U664" s="361"/>
      <c r="V664" s="361"/>
      <c r="W664" s="361"/>
      <c r="X664" s="361"/>
      <c r="Y664" s="361"/>
      <c r="Z664" s="361"/>
      <c r="AA664" s="361"/>
      <c r="AB664" s="361"/>
      <c r="AC664" s="361"/>
      <c r="AD664" s="361"/>
      <c r="AE664" s="362"/>
      <c r="AF664" s="85" t="s">
        <v>3</v>
      </c>
      <c r="AG664" s="67"/>
      <c r="AH664" s="67"/>
      <c r="AI664" s="67"/>
      <c r="AJ664" s="418" t="s">
        <v>727</v>
      </c>
      <c r="AK664" s="332" t="s">
        <v>572</v>
      </c>
      <c r="AL664" s="25"/>
      <c r="AN664"/>
      <c r="AO664"/>
      <c r="AP664" s="49"/>
      <c r="AQ664" s="50"/>
      <c r="AR664" s="51"/>
      <c r="AS664" s="89"/>
      <c r="AT664" s="89"/>
      <c r="AU664" s="89"/>
      <c r="AV664" s="89"/>
      <c r="AW664" s="89"/>
      <c r="AX664" s="89"/>
      <c r="AY664" s="89"/>
      <c r="AZ664" s="89"/>
      <c r="BB664" s="30"/>
      <c r="BD664"/>
      <c r="BF664" s="48"/>
      <c r="BJ664" s="372"/>
      <c r="BO664"/>
      <c r="BQ664"/>
    </row>
    <row r="665" spans="1:123" ht="33" hidden="1" customHeight="1">
      <c r="A665" s="74"/>
      <c r="B665" s="115"/>
      <c r="C665" s="354"/>
      <c r="D665" s="117"/>
      <c r="E665" s="276"/>
      <c r="F665" s="276"/>
      <c r="G665" s="118"/>
      <c r="H665" s="119"/>
      <c r="I665" s="343" t="s">
        <v>29</v>
      </c>
      <c r="J665" s="330"/>
      <c r="K665" s="176"/>
      <c r="L665" s="176"/>
      <c r="M665" s="437" t="s">
        <v>576</v>
      </c>
      <c r="N665" s="438"/>
      <c r="O665" s="432" t="s">
        <v>751</v>
      </c>
      <c r="P665" s="433"/>
      <c r="Q665" s="446"/>
      <c r="R665" s="488"/>
      <c r="S665" s="437" t="s">
        <v>577</v>
      </c>
      <c r="T665" s="440"/>
      <c r="U665" s="441"/>
      <c r="V665" s="441"/>
      <c r="W665" s="329" t="s">
        <v>578</v>
      </c>
      <c r="X665" s="329" t="s">
        <v>579</v>
      </c>
      <c r="Y665" s="336" t="s">
        <v>580</v>
      </c>
      <c r="Z665" s="86" t="s">
        <v>52</v>
      </c>
      <c r="AA665" s="197" t="s">
        <v>46</v>
      </c>
      <c r="AB665" s="197"/>
      <c r="AC665" s="86" t="s">
        <v>14</v>
      </c>
      <c r="AD665" s="197" t="s">
        <v>367</v>
      </c>
      <c r="AE665" s="68" t="s">
        <v>15</v>
      </c>
      <c r="AF665" s="121" t="s">
        <v>9</v>
      </c>
      <c r="AG665" s="392" t="s">
        <v>707</v>
      </c>
      <c r="AH665" s="332" t="s">
        <v>728</v>
      </c>
      <c r="AI665" s="357" t="s">
        <v>584</v>
      </c>
      <c r="AJ665" s="123" t="s">
        <v>33</v>
      </c>
      <c r="AK665" s="124" t="s">
        <v>34</v>
      </c>
      <c r="AL665" s="26"/>
      <c r="AN665"/>
      <c r="AO665"/>
      <c r="AP665" s="49"/>
      <c r="AQ665" s="50"/>
      <c r="AR665" s="51"/>
      <c r="AS665" s="89"/>
      <c r="AT665" s="89"/>
      <c r="AU665" s="89"/>
      <c r="AV665" s="89"/>
      <c r="AW665" s="89"/>
      <c r="AX665" s="89"/>
      <c r="AY665" s="89"/>
      <c r="AZ665" s="89"/>
      <c r="BB665" s="30"/>
      <c r="BD665"/>
      <c r="BF665" s="48"/>
      <c r="BJ665" s="372"/>
      <c r="BO665"/>
      <c r="BQ665"/>
    </row>
    <row r="666" spans="1:123" ht="33" hidden="1" customHeight="1">
      <c r="A666" s="74"/>
      <c r="B666" s="115"/>
      <c r="C666" s="116"/>
      <c r="D666" s="117"/>
      <c r="E666" s="276"/>
      <c r="F666" s="276"/>
      <c r="G666" s="118"/>
      <c r="H666" s="277"/>
      <c r="I666" s="331" t="s">
        <v>573</v>
      </c>
      <c r="J666" s="126" t="s">
        <v>38</v>
      </c>
      <c r="K666" s="127" t="s">
        <v>189</v>
      </c>
      <c r="L666" s="127" t="s">
        <v>83</v>
      </c>
      <c r="M666" s="206" t="s">
        <v>35</v>
      </c>
      <c r="N666" s="277" t="s">
        <v>6</v>
      </c>
      <c r="O666" s="428" t="s">
        <v>7</v>
      </c>
      <c r="P666" s="429" t="s">
        <v>7</v>
      </c>
      <c r="Q666" s="431" t="s">
        <v>581</v>
      </c>
      <c r="R666" s="431"/>
      <c r="S666" s="336" t="s">
        <v>582</v>
      </c>
      <c r="T666" s="336" t="s">
        <v>582</v>
      </c>
      <c r="U666" s="331" t="s">
        <v>581</v>
      </c>
      <c r="V666" s="498"/>
      <c r="W666" s="338" t="s">
        <v>81</v>
      </c>
      <c r="X666" s="339" t="s">
        <v>48</v>
      </c>
      <c r="Y666" s="399" t="s">
        <v>526</v>
      </c>
      <c r="Z666" s="340" t="s">
        <v>527</v>
      </c>
      <c r="AA666" s="399" t="s">
        <v>473</v>
      </c>
      <c r="AB666" s="540"/>
      <c r="AC666" s="340" t="s">
        <v>30</v>
      </c>
      <c r="AD666" s="341" t="s">
        <v>665</v>
      </c>
      <c r="AE666" s="342" t="s">
        <v>31</v>
      </c>
      <c r="AF666" s="339" t="s">
        <v>32</v>
      </c>
      <c r="AG666" s="393" t="s">
        <v>708</v>
      </c>
      <c r="AH666" s="340" t="s">
        <v>39</v>
      </c>
      <c r="AI666" s="198" t="s">
        <v>84</v>
      </c>
      <c r="AJ666" s="128"/>
      <c r="AK666" s="129"/>
      <c r="AL666" s="26"/>
      <c r="AN666"/>
      <c r="AO666"/>
      <c r="AP666" s="49"/>
      <c r="AQ666" s="50"/>
      <c r="AR666" s="51"/>
      <c r="AS666" s="89"/>
      <c r="AT666" s="89"/>
      <c r="AU666" s="89"/>
      <c r="AV666" s="89"/>
      <c r="AW666" s="89"/>
      <c r="AX666" s="89"/>
      <c r="AY666" s="89"/>
      <c r="AZ666" s="89"/>
      <c r="BB666" s="30"/>
      <c r="BD666"/>
      <c r="BF666" s="48"/>
      <c r="BJ666" s="372"/>
      <c r="BO666"/>
      <c r="BQ666"/>
    </row>
    <row r="667" spans="1:123" ht="33" hidden="1" customHeight="1" thickBot="1">
      <c r="A667" s="74"/>
      <c r="B667" s="115"/>
      <c r="C667" s="116"/>
      <c r="D667" s="117"/>
      <c r="E667" s="276"/>
      <c r="F667" s="130"/>
      <c r="G667" s="118"/>
      <c r="H667" s="276"/>
      <c r="I667" s="131"/>
      <c r="J667" s="126"/>
      <c r="K667" s="127"/>
      <c r="L667" s="127"/>
      <c r="M667" s="207"/>
      <c r="N667" s="276"/>
      <c r="O667" s="209"/>
      <c r="P667" s="209"/>
      <c r="Q667" s="276"/>
      <c r="R667" s="276"/>
      <c r="S667" s="430"/>
      <c r="T667" s="430"/>
      <c r="U667" s="276"/>
      <c r="V667" s="499"/>
      <c r="W667" s="70"/>
      <c r="X667" s="87"/>
      <c r="Y667" s="278"/>
      <c r="Z667" s="278"/>
      <c r="AA667" s="198" t="s">
        <v>47</v>
      </c>
      <c r="AB667" s="211"/>
      <c r="AC667" s="278"/>
      <c r="AD667" s="229"/>
      <c r="AE667" s="129"/>
      <c r="AF667" s="87"/>
      <c r="AG667" s="400"/>
      <c r="AH667" s="278"/>
      <c r="AI667" s="211"/>
      <c r="AJ667" s="128"/>
      <c r="AK667" s="129"/>
      <c r="AL667" s="26"/>
      <c r="AN667"/>
      <c r="AO667"/>
      <c r="AP667" s="49"/>
      <c r="AQ667" s="50"/>
      <c r="AR667" s="51"/>
      <c r="AS667" s="89"/>
      <c r="AT667" s="89"/>
      <c r="AU667" s="89"/>
      <c r="AV667" s="89"/>
      <c r="AW667" s="89"/>
      <c r="AX667" s="89"/>
      <c r="AY667" s="89"/>
      <c r="AZ667" s="89"/>
      <c r="BB667" s="30"/>
      <c r="BD667"/>
      <c r="BF667" s="48"/>
      <c r="BJ667" s="372"/>
      <c r="BO667"/>
      <c r="BQ667"/>
    </row>
    <row r="668" spans="1:123" s="17" customFormat="1" ht="33" hidden="1" customHeight="1" thickBot="1">
      <c r="A668" s="333" t="s">
        <v>24</v>
      </c>
      <c r="B668" s="133" t="s">
        <v>25</v>
      </c>
      <c r="C668" s="334" t="s">
        <v>68</v>
      </c>
      <c r="D668" s="134" t="s">
        <v>26</v>
      </c>
      <c r="E668" s="335" t="s">
        <v>27</v>
      </c>
      <c r="F668" s="136" t="s">
        <v>36</v>
      </c>
      <c r="G668" s="137" t="s">
        <v>37</v>
      </c>
      <c r="H668" s="138" t="s">
        <v>528</v>
      </c>
      <c r="I668" s="139" t="s">
        <v>1</v>
      </c>
      <c r="J668" s="126"/>
      <c r="K668" s="127"/>
      <c r="L668" s="127"/>
      <c r="M668" s="208" t="s">
        <v>5</v>
      </c>
      <c r="N668" s="77" t="s">
        <v>82</v>
      </c>
      <c r="O668" s="426" t="s">
        <v>749</v>
      </c>
      <c r="P668" s="426" t="s">
        <v>750</v>
      </c>
      <c r="Q668" s="337" t="s">
        <v>10</v>
      </c>
      <c r="R668" s="337"/>
      <c r="S668" s="425" t="s">
        <v>747</v>
      </c>
      <c r="T668" s="425" t="s">
        <v>748</v>
      </c>
      <c r="U668" s="337" t="s">
        <v>13</v>
      </c>
      <c r="V668" s="500"/>
      <c r="W668" s="70"/>
      <c r="X668" s="87"/>
      <c r="Y668" s="278"/>
      <c r="Z668" s="278"/>
      <c r="AA668" s="228" t="s">
        <v>404</v>
      </c>
      <c r="AB668" s="228"/>
      <c r="AC668" s="278"/>
      <c r="AD668" s="115"/>
      <c r="AE668" s="129"/>
      <c r="AF668" s="87"/>
      <c r="AG668" s="400"/>
      <c r="AH668" s="278"/>
      <c r="AI668" s="211"/>
      <c r="AJ668" s="128"/>
      <c r="AK668" s="129"/>
      <c r="AL668" s="26"/>
      <c r="AM668" s="2"/>
      <c r="AN668"/>
      <c r="AO668"/>
      <c r="AP668" s="49"/>
      <c r="AQ668" s="50"/>
      <c r="AR668" s="51"/>
      <c r="AS668" s="89"/>
      <c r="AT668" s="89"/>
      <c r="AU668" s="89"/>
      <c r="AV668" s="89"/>
      <c r="AW668" s="89"/>
      <c r="AX668" s="89"/>
      <c r="AY668" s="89"/>
      <c r="AZ668" s="89"/>
      <c r="BA668"/>
      <c r="BB668" s="30"/>
      <c r="BF668" s="553"/>
      <c r="BG668"/>
      <c r="BJ668" s="372"/>
      <c r="DQ668"/>
      <c r="DR668"/>
      <c r="DS668"/>
    </row>
    <row r="669" spans="1:123" s="17" customFormat="1" ht="33" hidden="1" customHeight="1" thickBot="1">
      <c r="A669" s="140"/>
      <c r="B669" s="141"/>
      <c r="C669" s="142"/>
      <c r="D669" s="143"/>
      <c r="E669" s="181"/>
      <c r="F669" s="144" t="s">
        <v>28</v>
      </c>
      <c r="G669" s="145"/>
      <c r="H669" s="146"/>
      <c r="I669" s="147"/>
      <c r="J669" s="148"/>
      <c r="K669" s="149"/>
      <c r="L669" s="149"/>
      <c r="M669" s="78"/>
      <c r="N669" s="79"/>
      <c r="O669" s="427"/>
      <c r="P669" s="210"/>
      <c r="Q669" s="279"/>
      <c r="R669" s="279"/>
      <c r="S669" s="212"/>
      <c r="T669" s="212"/>
      <c r="U669" s="279"/>
      <c r="V669" s="501"/>
      <c r="W669" s="71"/>
      <c r="X669" s="88"/>
      <c r="Y669" s="279"/>
      <c r="Z669" s="279"/>
      <c r="AA669" s="279"/>
      <c r="AB669" s="279"/>
      <c r="AC669" s="279"/>
      <c r="AD669" s="279"/>
      <c r="AE669" s="150"/>
      <c r="AF669" s="88"/>
      <c r="AG669" s="401"/>
      <c r="AH669" s="279"/>
      <c r="AI669" s="212"/>
      <c r="AJ669" s="151"/>
      <c r="AK669" s="150"/>
      <c r="AL669" s="26"/>
      <c r="AM669" s="2"/>
      <c r="AN669"/>
      <c r="AO669"/>
      <c r="AP669" s="49"/>
      <c r="AQ669" s="50"/>
      <c r="AR669" s="51"/>
      <c r="AS669" s="89"/>
      <c r="AT669" s="89"/>
      <c r="AU669" s="89"/>
      <c r="AV669" s="89"/>
      <c r="AW669" s="89"/>
      <c r="AX669" s="89"/>
      <c r="AY669" s="89"/>
      <c r="AZ669" s="89"/>
      <c r="BA669"/>
      <c r="BB669" s="30"/>
      <c r="BF669" s="553"/>
      <c r="BG669"/>
      <c r="BJ669" s="372"/>
      <c r="DQ669"/>
      <c r="DR669"/>
      <c r="DS669"/>
    </row>
    <row r="670" spans="1:123" s="17" customFormat="1" ht="33" hidden="1" customHeight="1">
      <c r="A670" s="298">
        <v>1</v>
      </c>
      <c r="B670" s="294">
        <v>2</v>
      </c>
      <c r="C670" s="294">
        <v>3</v>
      </c>
      <c r="D670" s="294">
        <v>4</v>
      </c>
      <c r="E670" s="294">
        <v>5</v>
      </c>
      <c r="F670" s="294">
        <v>6</v>
      </c>
      <c r="G670" s="294">
        <v>7</v>
      </c>
      <c r="H670" s="294">
        <v>8</v>
      </c>
      <c r="I670" s="294">
        <v>9</v>
      </c>
      <c r="J670" s="294">
        <v>10</v>
      </c>
      <c r="K670" s="294">
        <v>11</v>
      </c>
      <c r="L670" s="294">
        <v>12</v>
      </c>
      <c r="M670" s="294">
        <v>13</v>
      </c>
      <c r="N670" s="294">
        <v>14</v>
      </c>
      <c r="O670" s="294">
        <v>15</v>
      </c>
      <c r="P670" s="294"/>
      <c r="Q670" s="294">
        <v>16</v>
      </c>
      <c r="R670" s="294"/>
      <c r="S670" s="294">
        <v>17</v>
      </c>
      <c r="T670" s="294"/>
      <c r="U670" s="294">
        <v>18</v>
      </c>
      <c r="V670" s="294"/>
      <c r="W670" s="294">
        <v>19</v>
      </c>
      <c r="X670" s="294">
        <v>20</v>
      </c>
      <c r="Y670" s="294">
        <v>21</v>
      </c>
      <c r="Z670" s="294">
        <v>22</v>
      </c>
      <c r="AA670" s="294">
        <v>23</v>
      </c>
      <c r="AB670" s="294"/>
      <c r="AC670" s="294">
        <v>24</v>
      </c>
      <c r="AD670" s="294">
        <v>25</v>
      </c>
      <c r="AE670" s="294">
        <v>26</v>
      </c>
      <c r="AF670" s="294">
        <v>27</v>
      </c>
      <c r="AG670" s="294"/>
      <c r="AH670" s="294">
        <v>28</v>
      </c>
      <c r="AI670" s="294">
        <v>29</v>
      </c>
      <c r="AJ670" s="294">
        <v>31</v>
      </c>
      <c r="AK670" s="294">
        <v>32</v>
      </c>
      <c r="AL670" s="27"/>
      <c r="AM670" s="2"/>
      <c r="AN670"/>
      <c r="AO670"/>
      <c r="AP670" s="52"/>
      <c r="AQ670" s="53"/>
      <c r="AR670" s="54"/>
      <c r="AS670" s="281"/>
      <c r="AT670" s="281"/>
      <c r="AU670" s="281"/>
      <c r="AV670" s="281"/>
      <c r="AW670" s="281"/>
      <c r="AX670" s="281"/>
      <c r="AY670" s="281"/>
      <c r="AZ670" s="281"/>
      <c r="BA670"/>
      <c r="BB670" s="30"/>
      <c r="BF670" s="553"/>
      <c r="BG670"/>
      <c r="BJ670" s="372"/>
    </row>
    <row r="671" spans="1:123" ht="111.75" customHeight="1">
      <c r="A671" s="557">
        <v>1</v>
      </c>
      <c r="B671" s="491" t="s">
        <v>317</v>
      </c>
      <c r="C671" s="494" t="s">
        <v>143</v>
      </c>
      <c r="D671" s="492" t="s">
        <v>318</v>
      </c>
      <c r="E671" s="492" t="s">
        <v>585</v>
      </c>
      <c r="F671" s="493">
        <v>44013</v>
      </c>
      <c r="G671" s="492" t="s">
        <v>670</v>
      </c>
      <c r="H671" s="491" t="s">
        <v>202</v>
      </c>
      <c r="I671" s="521"/>
      <c r="J671" s="524">
        <v>300</v>
      </c>
      <c r="K671" s="468">
        <v>40</v>
      </c>
      <c r="L671" s="469">
        <v>0</v>
      </c>
      <c r="M671" s="396">
        <v>20</v>
      </c>
      <c r="N671" s="396">
        <v>6</v>
      </c>
      <c r="O671" s="558">
        <v>18</v>
      </c>
      <c r="P671" s="396">
        <v>0</v>
      </c>
      <c r="Q671" s="264"/>
      <c r="R671" s="264"/>
      <c r="S671" s="404">
        <v>38.942307692307693</v>
      </c>
      <c r="T671" s="404">
        <v>0</v>
      </c>
      <c r="U671" s="265">
        <v>0</v>
      </c>
      <c r="V671" s="265">
        <v>0</v>
      </c>
      <c r="W671" s="266">
        <v>4.5</v>
      </c>
      <c r="X671" s="405">
        <v>10</v>
      </c>
      <c r="Y671" s="406">
        <v>4</v>
      </c>
      <c r="Z671" s="272">
        <v>7</v>
      </c>
      <c r="AA671" s="272">
        <v>0</v>
      </c>
      <c r="AB671" s="272"/>
      <c r="AC671" s="267">
        <v>0</v>
      </c>
      <c r="AD671" s="267">
        <v>0</v>
      </c>
      <c r="AE671" s="266">
        <v>404.44230769230768</v>
      </c>
      <c r="AF671" s="407">
        <v>0</v>
      </c>
      <c r="AG671" s="408">
        <v>5.8181818181818183</v>
      </c>
      <c r="AH671" s="409">
        <v>1.125668449197861</v>
      </c>
      <c r="AI671" s="462">
        <v>198.96153846153845</v>
      </c>
      <c r="AJ671" s="410">
        <v>198.53691896338955</v>
      </c>
      <c r="AK671" s="268"/>
      <c r="AL671" s="290">
        <v>4</v>
      </c>
      <c r="AM671" s="463">
        <v>0</v>
      </c>
      <c r="AN671" s="463">
        <v>2</v>
      </c>
      <c r="AO671" s="463">
        <v>0</v>
      </c>
      <c r="AP671" s="36" t="s">
        <v>317</v>
      </c>
      <c r="AQ671" s="66">
        <v>198</v>
      </c>
      <c r="AR671" s="37">
        <v>2200</v>
      </c>
      <c r="AS671" s="315">
        <v>1</v>
      </c>
      <c r="AT671" s="315">
        <v>1</v>
      </c>
      <c r="AU671" s="315">
        <v>2</v>
      </c>
      <c r="AV671" s="315">
        <v>0</v>
      </c>
      <c r="AW671" s="315">
        <v>1</v>
      </c>
      <c r="AX671" s="315">
        <v>3</v>
      </c>
      <c r="AY671" s="316">
        <v>2</v>
      </c>
      <c r="AZ671" s="316">
        <v>0</v>
      </c>
      <c r="BA671" s="316">
        <v>2</v>
      </c>
      <c r="BB671" s="30" t="s">
        <v>1200</v>
      </c>
      <c r="BC671" s="30">
        <v>0</v>
      </c>
      <c r="BD671" s="327">
        <v>40</v>
      </c>
      <c r="BE671" t="s">
        <v>139</v>
      </c>
      <c r="BF671" s="48">
        <v>0</v>
      </c>
      <c r="BG671" s="48">
        <v>0</v>
      </c>
      <c r="BH671" s="511"/>
      <c r="BI671" s="48"/>
      <c r="BJ671" s="372"/>
      <c r="BK671" s="9"/>
      <c r="BL671" s="81">
        <f>M671+AL671+AM671+AN671</f>
        <v>26</v>
      </c>
      <c r="BM671" s="30">
        <f>BL671+AO671</f>
        <v>26</v>
      </c>
      <c r="BO671" s="193">
        <f t="shared" ref="BO671" si="317">AJ671+AI671+AG671+AH671</f>
        <v>404.44230769230768</v>
      </c>
      <c r="BP671" s="193">
        <v>349.71537493720183</v>
      </c>
      <c r="BQ671" s="193"/>
      <c r="BR671" s="30"/>
      <c r="BS671" s="33">
        <f t="shared" ref="BS671:BS672" si="318">BO671-W671-Z671-AA671</f>
        <v>392.94230769230768</v>
      </c>
      <c r="BT671" s="226" t="e">
        <f>INT(YEARFRAC(F671,$BU$11))</f>
        <v>#REF!</v>
      </c>
      <c r="BU671" s="255"/>
      <c r="BV671" s="365"/>
      <c r="BY671" s="33"/>
      <c r="CA671" s="30"/>
      <c r="CF671" s="1"/>
      <c r="CI671" s="1"/>
      <c r="CM671" s="1"/>
    </row>
    <row r="672" spans="1:123" ht="111.75" customHeight="1">
      <c r="A672" s="512">
        <v>2</v>
      </c>
      <c r="B672" s="491" t="s">
        <v>752</v>
      </c>
      <c r="C672" s="494" t="s">
        <v>73</v>
      </c>
      <c r="D672" s="492" t="s">
        <v>152</v>
      </c>
      <c r="E672" s="492" t="s">
        <v>585</v>
      </c>
      <c r="F672" s="493">
        <v>44403</v>
      </c>
      <c r="G672" s="492" t="s">
        <v>670</v>
      </c>
      <c r="H672" s="491" t="s">
        <v>202</v>
      </c>
      <c r="I672" s="521"/>
      <c r="J672" s="467">
        <v>200</v>
      </c>
      <c r="K672" s="468">
        <v>15</v>
      </c>
      <c r="L672" s="469">
        <v>0</v>
      </c>
      <c r="M672" s="396">
        <v>22</v>
      </c>
      <c r="N672" s="396">
        <v>4</v>
      </c>
      <c r="O672" s="396">
        <v>32</v>
      </c>
      <c r="P672" s="396">
        <v>4</v>
      </c>
      <c r="Q672" s="264"/>
      <c r="R672" s="264"/>
      <c r="S672" s="404">
        <v>46.153846153846153</v>
      </c>
      <c r="T672" s="404">
        <v>7.6923076923076925</v>
      </c>
      <c r="U672" s="265">
        <v>0</v>
      </c>
      <c r="V672" s="265">
        <v>0</v>
      </c>
      <c r="W672" s="266">
        <v>11</v>
      </c>
      <c r="X672" s="405">
        <v>10</v>
      </c>
      <c r="Y672" s="406">
        <v>3</v>
      </c>
      <c r="Z672" s="272">
        <v>7</v>
      </c>
      <c r="AA672" s="272">
        <v>0</v>
      </c>
      <c r="AB672" s="272"/>
      <c r="AC672" s="267">
        <v>0</v>
      </c>
      <c r="AD672" s="267">
        <v>0</v>
      </c>
      <c r="AE672" s="266">
        <v>299.84615384615381</v>
      </c>
      <c r="AF672" s="407">
        <v>0</v>
      </c>
      <c r="AG672" s="408">
        <v>5.6369230769230763</v>
      </c>
      <c r="AH672" s="409">
        <v>0</v>
      </c>
      <c r="AI672" s="462">
        <v>141.88461538461536</v>
      </c>
      <c r="AJ672" s="410">
        <v>152.32461538461538</v>
      </c>
      <c r="AK672" s="268"/>
      <c r="AL672" s="290">
        <v>2</v>
      </c>
      <c r="AM672" s="463">
        <v>0</v>
      </c>
      <c r="AN672" s="463">
        <v>2</v>
      </c>
      <c r="AO672" s="463">
        <v>0</v>
      </c>
      <c r="AP672" s="36" t="s">
        <v>752</v>
      </c>
      <c r="AQ672" s="66">
        <v>152</v>
      </c>
      <c r="AR672" s="37">
        <v>1300</v>
      </c>
      <c r="AS672" s="315">
        <v>1</v>
      </c>
      <c r="AT672" s="315">
        <v>1</v>
      </c>
      <c r="AU672" s="315">
        <v>0</v>
      </c>
      <c r="AV672" s="315">
        <v>0</v>
      </c>
      <c r="AW672" s="315">
        <v>0</v>
      </c>
      <c r="AX672" s="315">
        <v>2</v>
      </c>
      <c r="AY672" s="316">
        <v>1</v>
      </c>
      <c r="AZ672" s="316">
        <v>0</v>
      </c>
      <c r="BA672" s="316">
        <v>3</v>
      </c>
      <c r="BB672" s="30" t="s">
        <v>1201</v>
      </c>
      <c r="BC672" s="30">
        <v>0</v>
      </c>
      <c r="BD672" s="327">
        <v>15</v>
      </c>
      <c r="BE672" t="s">
        <v>139</v>
      </c>
      <c r="BF672" s="48">
        <v>0</v>
      </c>
      <c r="BG672" s="48">
        <v>0</v>
      </c>
      <c r="BH672" s="511"/>
      <c r="BI672" s="48"/>
      <c r="BJ672" s="372"/>
      <c r="BK672" s="9"/>
      <c r="BL672" s="81">
        <f>M672+AL672+AM672+AN672</f>
        <v>26</v>
      </c>
      <c r="BM672" s="30">
        <f>BL672+AO672</f>
        <v>26</v>
      </c>
      <c r="BO672" s="193">
        <f t="shared" ref="BO672" si="319">AJ672+AI672+AG672+AH672</f>
        <v>299.84615384615387</v>
      </c>
      <c r="BP672" s="193">
        <v>306.26263138786771</v>
      </c>
      <c r="BQ672" s="193"/>
      <c r="BR672" s="30"/>
      <c r="BS672" s="33">
        <f t="shared" si="318"/>
        <v>281.84615384615387</v>
      </c>
      <c r="BT672" s="226" t="e">
        <f>INT(YEARFRAC(F672,$BU$11))</f>
        <v>#REF!</v>
      </c>
      <c r="BU672" s="255"/>
      <c r="BV672" s="365"/>
      <c r="BY672" s="33"/>
      <c r="CA672" s="30"/>
      <c r="CF672" s="1"/>
      <c r="CI672" s="1"/>
      <c r="CM672" s="1"/>
    </row>
    <row r="673" spans="1:74" ht="33" hidden="1" customHeight="1">
      <c r="A673" s="177"/>
      <c r="B673" s="170"/>
      <c r="C673" s="170"/>
      <c r="D673" s="183" t="s">
        <v>40</v>
      </c>
      <c r="E673" s="102"/>
      <c r="F673" s="102"/>
      <c r="G673" s="62"/>
      <c r="H673" s="62"/>
      <c r="I673" s="62"/>
      <c r="J673" s="178">
        <v>500</v>
      </c>
      <c r="K673" s="178">
        <v>55</v>
      </c>
      <c r="L673" s="178">
        <v>0</v>
      </c>
      <c r="M673" s="178"/>
      <c r="N673" s="178"/>
      <c r="O673" s="178"/>
      <c r="P673" s="178"/>
      <c r="Q673" s="178">
        <v>0</v>
      </c>
      <c r="R673" s="178"/>
      <c r="S673" s="178">
        <v>85.09615384615384</v>
      </c>
      <c r="T673" s="178">
        <v>7.6923076923076925</v>
      </c>
      <c r="U673" s="178">
        <v>0</v>
      </c>
      <c r="V673" s="178"/>
      <c r="W673" s="178">
        <v>15.5</v>
      </c>
      <c r="X673" s="178">
        <v>20</v>
      </c>
      <c r="Y673" s="178">
        <v>7</v>
      </c>
      <c r="Z673" s="178">
        <v>14</v>
      </c>
      <c r="AA673" s="178">
        <v>0</v>
      </c>
      <c r="AB673" s="178"/>
      <c r="AC673" s="178">
        <v>0</v>
      </c>
      <c r="AD673" s="178">
        <v>0</v>
      </c>
      <c r="AE673" s="178">
        <v>704.28846153846143</v>
      </c>
      <c r="AF673" s="152">
        <v>0</v>
      </c>
      <c r="AG673" s="152">
        <v>11.455104895104895</v>
      </c>
      <c r="AH673" s="152">
        <v>1.125668449197861</v>
      </c>
      <c r="AI673" s="152">
        <v>340.84615384615381</v>
      </c>
      <c r="AJ673" s="152">
        <v>350.86153434800497</v>
      </c>
      <c r="AK673" s="63"/>
      <c r="AN673"/>
      <c r="AO673"/>
      <c r="AP673" s="259"/>
      <c r="AQ673" s="260"/>
      <c r="AR673" s="261"/>
      <c r="AS673" s="282"/>
      <c r="AT673" s="282"/>
      <c r="AU673" s="282"/>
      <c r="AV673" s="282"/>
      <c r="AW673" s="282"/>
      <c r="AX673" s="282"/>
      <c r="AY673" s="282"/>
      <c r="AZ673" s="282"/>
      <c r="BA673" s="262"/>
      <c r="BB673" s="30"/>
      <c r="BD673"/>
      <c r="BF673" s="48"/>
      <c r="BJ673" s="372"/>
      <c r="BO673"/>
      <c r="BQ673"/>
      <c r="BT673" s="226"/>
    </row>
    <row r="674" spans="1:74" s="13" customFormat="1" ht="33" hidden="1" customHeight="1">
      <c r="A674" s="263"/>
      <c r="B674" s="172"/>
      <c r="C674" s="172"/>
      <c r="D674" s="155"/>
      <c r="E674" s="172"/>
      <c r="F674" s="172"/>
      <c r="G674" s="172"/>
      <c r="H674" s="172"/>
      <c r="I674" s="172"/>
      <c r="J674" s="172"/>
      <c r="K674" s="172"/>
      <c r="L674" s="172"/>
      <c r="M674" s="172"/>
      <c r="N674" s="172"/>
      <c r="O674" s="172"/>
      <c r="P674" s="172"/>
      <c r="Q674" s="172"/>
      <c r="R674" s="172"/>
      <c r="S674" s="172"/>
      <c r="T674" s="172"/>
      <c r="U674" s="172"/>
      <c r="V674" s="172"/>
      <c r="W674" s="172"/>
      <c r="X674" s="172"/>
      <c r="Y674" s="172"/>
      <c r="Z674" s="172"/>
      <c r="AA674" s="172"/>
      <c r="AB674" s="172"/>
      <c r="AC674" s="172"/>
      <c r="AD674" s="172"/>
      <c r="AE674" s="172"/>
      <c r="AF674" s="172"/>
      <c r="AG674" s="172"/>
      <c r="AH674" s="172"/>
      <c r="AI674" s="172"/>
      <c r="AJ674" s="156">
        <v>351.98720279720283</v>
      </c>
      <c r="AK674" s="172"/>
      <c r="AM674" s="2"/>
      <c r="AN674"/>
      <c r="AO674"/>
      <c r="AP674" s="49"/>
      <c r="AQ674" s="50"/>
      <c r="AR674" s="51"/>
      <c r="AS674" s="89"/>
      <c r="AT674" s="89"/>
      <c r="AU674" s="89"/>
      <c r="AV674" s="89"/>
      <c r="AW674" s="89"/>
      <c r="AX674" s="89"/>
      <c r="AY674" s="89"/>
      <c r="AZ674" s="89"/>
      <c r="BA674" s="62"/>
      <c r="BB674" s="30"/>
      <c r="BF674" s="555"/>
      <c r="BG674"/>
      <c r="BJ674" s="372"/>
    </row>
    <row r="675" spans="1:74" ht="49.5" hidden="1" customHeight="1">
      <c r="A675" s="374" t="str">
        <f>A637</f>
        <v>តារាងបើកប្រាក់ឈ្នួលប្រចាំខែ វិច្ឆិកា ឆ្នាំ ២០២៣(លើកទី2​)</v>
      </c>
      <c r="B675" s="174"/>
      <c r="C675" s="174"/>
      <c r="D675" s="157"/>
      <c r="E675" s="157"/>
      <c r="F675" s="170"/>
      <c r="G675" s="174"/>
      <c r="H675" s="174"/>
      <c r="I675" s="174"/>
      <c r="J675" s="174"/>
      <c r="K675" s="174"/>
      <c r="L675" s="174"/>
      <c r="M675" s="174"/>
      <c r="N675" s="174"/>
      <c r="O675" s="174"/>
      <c r="P675" s="174"/>
      <c r="Q675" s="174"/>
      <c r="R675" s="174"/>
      <c r="S675" s="174"/>
      <c r="T675" s="174"/>
      <c r="U675" s="174"/>
      <c r="V675" s="174"/>
      <c r="W675" s="174"/>
      <c r="X675" s="174"/>
      <c r="Y675" s="174"/>
      <c r="Z675" s="174"/>
      <c r="AA675" s="174"/>
      <c r="AB675" s="174"/>
      <c r="AC675" s="174"/>
      <c r="AD675" s="174"/>
      <c r="AE675" s="174"/>
      <c r="AF675" s="174"/>
      <c r="AG675" s="174"/>
      <c r="AH675" s="174"/>
      <c r="AI675" s="174"/>
      <c r="AJ675" s="174"/>
      <c r="AK675" s="174"/>
      <c r="AL675" s="273"/>
      <c r="AN675"/>
      <c r="AO675"/>
      <c r="AP675" s="49"/>
      <c r="AQ675" s="50"/>
      <c r="AR675" s="51"/>
      <c r="AS675" s="89"/>
      <c r="AT675" s="89"/>
      <c r="AU675" s="89"/>
      <c r="AV675" s="89"/>
      <c r="AW675" s="89"/>
      <c r="AX675" s="89"/>
      <c r="AY675" s="89"/>
      <c r="AZ675" s="89"/>
      <c r="BA675" s="89"/>
      <c r="BB675" s="46"/>
      <c r="BD675"/>
      <c r="BF675" s="48"/>
      <c r="BH675" s="1"/>
      <c r="BJ675" s="372"/>
      <c r="BO675"/>
      <c r="BQ675"/>
    </row>
    <row r="676" spans="1:74" s="4" customFormat="1" ht="28.5" hidden="1" customHeight="1">
      <c r="A676" s="375" t="str">
        <f>A638</f>
        <v>LIST OF SALARIES AND ALLOWANCES  (November/  2023)</v>
      </c>
      <c r="B676" s="96"/>
      <c r="C676" s="96"/>
      <c r="D676" s="97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  <c r="AG676" s="56"/>
      <c r="AH676" s="56"/>
      <c r="AI676" s="214"/>
      <c r="AJ676" s="96"/>
      <c r="AK676" s="56"/>
      <c r="AL676" s="274"/>
      <c r="AM676" s="2"/>
      <c r="AN676" s="15"/>
      <c r="AO676" s="15"/>
      <c r="AP676" s="22"/>
      <c r="BD676" s="92"/>
      <c r="BF676" s="552"/>
      <c r="BJ676" s="372"/>
      <c r="BO676" s="15"/>
      <c r="BQ676" s="15"/>
    </row>
    <row r="677" spans="1:74" s="62" customFormat="1" ht="51.75" hidden="1" customHeight="1" thickBot="1">
      <c r="A677" s="355" t="str">
        <f>A639</f>
        <v xml:space="preserve">ក្រុមហ៊ុន Fairdon (Cambodia) Limited </v>
      </c>
      <c r="B677" s="99"/>
      <c r="C677" s="100"/>
      <c r="D677" s="101"/>
      <c r="E677" s="102"/>
      <c r="I677" s="103"/>
      <c r="J677" s="104"/>
      <c r="K677" s="356"/>
      <c r="L677" s="104"/>
      <c r="M677" s="104"/>
      <c r="N677" s="195"/>
      <c r="O677" s="200"/>
      <c r="P677" s="200"/>
      <c r="Q677" s="195"/>
      <c r="R677" s="195"/>
      <c r="S677" s="195"/>
      <c r="T677" s="195"/>
      <c r="U677" s="195"/>
      <c r="V677" s="195"/>
      <c r="W677" s="275"/>
      <c r="X677" s="275"/>
      <c r="Y677" s="227"/>
      <c r="Z677" s="275"/>
      <c r="AA677" s="275"/>
      <c r="AB677" s="543"/>
      <c r="AC677" s="221"/>
      <c r="AE677" s="105"/>
      <c r="AF677" s="105"/>
      <c r="AG677" s="346"/>
      <c r="AH677" s="106"/>
      <c r="AI677" s="106"/>
      <c r="AJ677" s="107"/>
      <c r="AK677" s="106"/>
      <c r="AL677" s="106"/>
      <c r="AM677" s="45"/>
      <c r="AN677" s="190"/>
      <c r="AO677" s="190"/>
      <c r="AP677" s="218"/>
      <c r="BF677" s="551"/>
      <c r="BJ677" s="372"/>
      <c r="BO677" s="190"/>
      <c r="BQ677" s="199"/>
    </row>
    <row r="678" spans="1:74" ht="45" hidden="1" customHeight="1" thickBot="1">
      <c r="A678" s="348" t="s">
        <v>564</v>
      </c>
      <c r="B678" s="349" t="s">
        <v>565</v>
      </c>
      <c r="C678" s="353" t="s">
        <v>566</v>
      </c>
      <c r="D678" s="349" t="s">
        <v>567</v>
      </c>
      <c r="E678" s="350" t="s">
        <v>568</v>
      </c>
      <c r="F678" s="350" t="s">
        <v>569</v>
      </c>
      <c r="G678" s="350" t="s">
        <v>570</v>
      </c>
      <c r="H678" s="350" t="s">
        <v>154</v>
      </c>
      <c r="I678" s="351" t="s">
        <v>571</v>
      </c>
      <c r="J678" s="350" t="s">
        <v>563</v>
      </c>
      <c r="K678" s="352" t="s">
        <v>706</v>
      </c>
      <c r="L678" s="352" t="s">
        <v>575</v>
      </c>
      <c r="M678" s="363" t="s">
        <v>574</v>
      </c>
      <c r="N678" s="361"/>
      <c r="O678" s="361"/>
      <c r="P678" s="361"/>
      <c r="Q678" s="361"/>
      <c r="R678" s="361"/>
      <c r="S678" s="361"/>
      <c r="T678" s="361"/>
      <c r="U678" s="361"/>
      <c r="V678" s="361"/>
      <c r="W678" s="361"/>
      <c r="X678" s="361"/>
      <c r="Y678" s="361"/>
      <c r="Z678" s="361"/>
      <c r="AA678" s="361"/>
      <c r="AB678" s="361"/>
      <c r="AC678" s="361"/>
      <c r="AD678" s="361"/>
      <c r="AE678" s="362"/>
      <c r="AF678" s="85" t="s">
        <v>3</v>
      </c>
      <c r="AG678" s="67"/>
      <c r="AH678" s="67"/>
      <c r="AI678" s="67"/>
      <c r="AJ678" s="418" t="s">
        <v>727</v>
      </c>
      <c r="AK678" s="332" t="s">
        <v>572</v>
      </c>
      <c r="AL678" s="25"/>
      <c r="AN678"/>
      <c r="AO678"/>
      <c r="AP678" s="49"/>
      <c r="AQ678" s="50"/>
      <c r="AR678" s="51"/>
      <c r="AS678" s="89"/>
      <c r="AT678" s="89"/>
      <c r="AU678" s="89"/>
      <c r="AV678" s="89"/>
      <c r="AW678" s="89"/>
      <c r="AX678" s="89"/>
      <c r="AY678" s="89"/>
      <c r="AZ678" s="89"/>
      <c r="BA678" s="62"/>
      <c r="BB678" s="30"/>
      <c r="BD678"/>
      <c r="BF678" s="48"/>
      <c r="BJ678" s="372"/>
      <c r="BO678"/>
      <c r="BQ678"/>
    </row>
    <row r="679" spans="1:74" ht="45" hidden="1" customHeight="1">
      <c r="A679" s="74"/>
      <c r="B679" s="115"/>
      <c r="C679" s="354"/>
      <c r="D679" s="117"/>
      <c r="E679" s="276"/>
      <c r="F679" s="276"/>
      <c r="G679" s="118"/>
      <c r="H679" s="119"/>
      <c r="I679" s="343" t="s">
        <v>29</v>
      </c>
      <c r="J679" s="330"/>
      <c r="K679" s="176"/>
      <c r="L679" s="176"/>
      <c r="M679" s="437" t="s">
        <v>576</v>
      </c>
      <c r="N679" s="438"/>
      <c r="O679" s="432" t="s">
        <v>751</v>
      </c>
      <c r="P679" s="433"/>
      <c r="Q679" s="446"/>
      <c r="R679" s="488"/>
      <c r="S679" s="437" t="s">
        <v>577</v>
      </c>
      <c r="T679" s="440"/>
      <c r="U679" s="441"/>
      <c r="V679" s="441"/>
      <c r="W679" s="329" t="s">
        <v>578</v>
      </c>
      <c r="X679" s="329" t="s">
        <v>579</v>
      </c>
      <c r="Y679" s="336" t="s">
        <v>580</v>
      </c>
      <c r="Z679" s="86" t="s">
        <v>52</v>
      </c>
      <c r="AA679" s="197" t="s">
        <v>46</v>
      </c>
      <c r="AB679" s="197"/>
      <c r="AC679" s="86" t="s">
        <v>14</v>
      </c>
      <c r="AD679" s="197" t="s">
        <v>367</v>
      </c>
      <c r="AE679" s="68" t="s">
        <v>15</v>
      </c>
      <c r="AF679" s="121" t="s">
        <v>9</v>
      </c>
      <c r="AG679" s="392" t="s">
        <v>707</v>
      </c>
      <c r="AH679" s="332" t="s">
        <v>728</v>
      </c>
      <c r="AI679" s="357" t="s">
        <v>584</v>
      </c>
      <c r="AJ679" s="123" t="s">
        <v>33</v>
      </c>
      <c r="AK679" s="124" t="s">
        <v>34</v>
      </c>
      <c r="AL679" s="26"/>
      <c r="AN679"/>
      <c r="AO679"/>
      <c r="AP679" s="49"/>
      <c r="AQ679" s="50"/>
      <c r="AR679" s="51"/>
      <c r="AS679" s="89"/>
      <c r="AT679" s="89"/>
      <c r="AU679" s="89"/>
      <c r="AV679" s="89"/>
      <c r="AW679" s="89"/>
      <c r="AX679" s="89"/>
      <c r="AY679" s="89"/>
      <c r="AZ679" s="89"/>
      <c r="BA679" s="62"/>
      <c r="BB679" s="30"/>
      <c r="BD679"/>
      <c r="BF679" s="48"/>
      <c r="BJ679" s="372"/>
      <c r="BO679"/>
      <c r="BQ679"/>
    </row>
    <row r="680" spans="1:74" ht="45" hidden="1" customHeight="1">
      <c r="A680" s="74"/>
      <c r="B680" s="115"/>
      <c r="C680" s="116"/>
      <c r="D680" s="117"/>
      <c r="E680" s="276"/>
      <c r="F680" s="276"/>
      <c r="G680" s="118"/>
      <c r="H680" s="277"/>
      <c r="I680" s="331" t="s">
        <v>573</v>
      </c>
      <c r="J680" s="126" t="s">
        <v>38</v>
      </c>
      <c r="K680" s="127" t="s">
        <v>189</v>
      </c>
      <c r="L680" s="127" t="s">
        <v>83</v>
      </c>
      <c r="M680" s="206" t="s">
        <v>35</v>
      </c>
      <c r="N680" s="277" t="s">
        <v>6</v>
      </c>
      <c r="O680" s="428" t="s">
        <v>7</v>
      </c>
      <c r="P680" s="429" t="s">
        <v>7</v>
      </c>
      <c r="Q680" s="431" t="s">
        <v>581</v>
      </c>
      <c r="R680" s="431"/>
      <c r="S680" s="336" t="s">
        <v>582</v>
      </c>
      <c r="T680" s="336" t="s">
        <v>582</v>
      </c>
      <c r="U680" s="331" t="s">
        <v>581</v>
      </c>
      <c r="V680" s="498"/>
      <c r="W680" s="338" t="s">
        <v>81</v>
      </c>
      <c r="X680" s="339" t="s">
        <v>48</v>
      </c>
      <c r="Y680" s="399" t="s">
        <v>526</v>
      </c>
      <c r="Z680" s="340" t="s">
        <v>527</v>
      </c>
      <c r="AA680" s="399" t="s">
        <v>473</v>
      </c>
      <c r="AB680" s="540"/>
      <c r="AC680" s="340" t="s">
        <v>30</v>
      </c>
      <c r="AD680" s="341" t="s">
        <v>665</v>
      </c>
      <c r="AE680" s="342" t="s">
        <v>31</v>
      </c>
      <c r="AF680" s="339" t="s">
        <v>32</v>
      </c>
      <c r="AG680" s="393" t="s">
        <v>708</v>
      </c>
      <c r="AH680" s="340" t="s">
        <v>39</v>
      </c>
      <c r="AI680" s="198" t="s">
        <v>84</v>
      </c>
      <c r="AJ680" s="128"/>
      <c r="AK680" s="129"/>
      <c r="AL680" s="26"/>
      <c r="AN680"/>
      <c r="AO680"/>
      <c r="AP680" s="49"/>
      <c r="AQ680" s="50"/>
      <c r="AR680" s="51"/>
      <c r="AS680" s="89"/>
      <c r="AT680" s="89"/>
      <c r="AU680" s="89"/>
      <c r="AV680" s="89"/>
      <c r="AW680" s="89"/>
      <c r="AX680" s="89"/>
      <c r="AY680" s="89"/>
      <c r="AZ680" s="89"/>
      <c r="BA680" s="62"/>
      <c r="BB680" s="30"/>
      <c r="BD680"/>
      <c r="BF680" s="48"/>
      <c r="BJ680" s="372"/>
      <c r="BO680"/>
      <c r="BQ680"/>
    </row>
    <row r="681" spans="1:74" ht="28.5" hidden="1" customHeight="1" thickBot="1">
      <c r="A681" s="74"/>
      <c r="B681" s="115"/>
      <c r="C681" s="116"/>
      <c r="D681" s="117"/>
      <c r="E681" s="276"/>
      <c r="F681" s="130"/>
      <c r="G681" s="118"/>
      <c r="H681" s="276"/>
      <c r="I681" s="131"/>
      <c r="J681" s="126"/>
      <c r="K681" s="127"/>
      <c r="L681" s="127"/>
      <c r="M681" s="207"/>
      <c r="N681" s="276"/>
      <c r="O681" s="209"/>
      <c r="P681" s="209"/>
      <c r="Q681" s="276"/>
      <c r="R681" s="276"/>
      <c r="S681" s="430"/>
      <c r="T681" s="430"/>
      <c r="U681" s="276"/>
      <c r="V681" s="499"/>
      <c r="W681" s="70"/>
      <c r="X681" s="87"/>
      <c r="Y681" s="278"/>
      <c r="Z681" s="278"/>
      <c r="AA681" s="198" t="s">
        <v>47</v>
      </c>
      <c r="AB681" s="211"/>
      <c r="AC681" s="278"/>
      <c r="AD681" s="229"/>
      <c r="AE681" s="129"/>
      <c r="AF681" s="87"/>
      <c r="AG681" s="400"/>
      <c r="AH681" s="278"/>
      <c r="AI681" s="211"/>
      <c r="AJ681" s="128"/>
      <c r="AK681" s="129"/>
      <c r="AL681" s="26"/>
      <c r="AN681"/>
      <c r="AO681"/>
      <c r="AP681" s="49"/>
      <c r="AQ681" s="50"/>
      <c r="AR681" s="51"/>
      <c r="AS681" s="89"/>
      <c r="AT681" s="89"/>
      <c r="AU681" s="89"/>
      <c r="AV681" s="89"/>
      <c r="AW681" s="89"/>
      <c r="AX681" s="89"/>
      <c r="AY681" s="89"/>
      <c r="AZ681" s="89"/>
      <c r="BA681" s="62"/>
      <c r="BB681" s="30"/>
      <c r="BD681"/>
      <c r="BF681" s="48"/>
      <c r="BJ681" s="372"/>
      <c r="BO681"/>
      <c r="BQ681"/>
    </row>
    <row r="682" spans="1:74" s="17" customFormat="1" ht="24.75" hidden="1" customHeight="1" thickBot="1">
      <c r="A682" s="333" t="s">
        <v>24</v>
      </c>
      <c r="B682" s="133" t="s">
        <v>25</v>
      </c>
      <c r="C682" s="334" t="s">
        <v>68</v>
      </c>
      <c r="D682" s="134" t="s">
        <v>26</v>
      </c>
      <c r="E682" s="335" t="s">
        <v>27</v>
      </c>
      <c r="F682" s="136" t="s">
        <v>36</v>
      </c>
      <c r="G682" s="137" t="s">
        <v>37</v>
      </c>
      <c r="H682" s="138" t="s">
        <v>528</v>
      </c>
      <c r="I682" s="139" t="s">
        <v>1</v>
      </c>
      <c r="J682" s="126"/>
      <c r="K682" s="127"/>
      <c r="L682" s="127"/>
      <c r="M682" s="208" t="s">
        <v>5</v>
      </c>
      <c r="N682" s="77" t="s">
        <v>82</v>
      </c>
      <c r="O682" s="426" t="s">
        <v>749</v>
      </c>
      <c r="P682" s="426" t="s">
        <v>750</v>
      </c>
      <c r="Q682" s="337" t="s">
        <v>10</v>
      </c>
      <c r="R682" s="337"/>
      <c r="S682" s="425" t="s">
        <v>747</v>
      </c>
      <c r="T682" s="425" t="s">
        <v>748</v>
      </c>
      <c r="U682" s="337" t="s">
        <v>13</v>
      </c>
      <c r="V682" s="500"/>
      <c r="W682" s="70"/>
      <c r="X682" s="87"/>
      <c r="Y682" s="278"/>
      <c r="Z682" s="278"/>
      <c r="AA682" s="228" t="s">
        <v>404</v>
      </c>
      <c r="AB682" s="228"/>
      <c r="AC682" s="278"/>
      <c r="AD682" s="115"/>
      <c r="AE682" s="129"/>
      <c r="AF682" s="87"/>
      <c r="AG682" s="400"/>
      <c r="AH682" s="278"/>
      <c r="AI682" s="211"/>
      <c r="AJ682" s="128"/>
      <c r="AK682" s="129"/>
      <c r="AL682" s="26"/>
      <c r="AM682" s="2"/>
      <c r="AN682"/>
      <c r="AO682"/>
      <c r="AP682" s="49"/>
      <c r="AQ682" s="50"/>
      <c r="AR682" s="51"/>
      <c r="AS682" s="89"/>
      <c r="AT682" s="89"/>
      <c r="AU682" s="89"/>
      <c r="AV682" s="89"/>
      <c r="AW682" s="89"/>
      <c r="AX682" s="89"/>
      <c r="AY682" s="89"/>
      <c r="AZ682" s="89"/>
      <c r="BA682" s="62"/>
      <c r="BB682" s="30"/>
      <c r="BF682" s="553"/>
      <c r="BG682"/>
      <c r="BJ682" s="372"/>
    </row>
    <row r="683" spans="1:74" s="17" customFormat="1" ht="16.5" hidden="1" customHeight="1" thickBot="1">
      <c r="A683" s="140"/>
      <c r="B683" s="141"/>
      <c r="C683" s="142"/>
      <c r="D683" s="143"/>
      <c r="E683" s="181"/>
      <c r="F683" s="144" t="s">
        <v>28</v>
      </c>
      <c r="G683" s="145"/>
      <c r="H683" s="146"/>
      <c r="I683" s="147"/>
      <c r="J683" s="148"/>
      <c r="K683" s="149"/>
      <c r="L683" s="149"/>
      <c r="M683" s="78"/>
      <c r="N683" s="79"/>
      <c r="O683" s="427"/>
      <c r="P683" s="210"/>
      <c r="Q683" s="279"/>
      <c r="R683" s="279"/>
      <c r="S683" s="212"/>
      <c r="T683" s="212"/>
      <c r="U683" s="279"/>
      <c r="V683" s="501"/>
      <c r="W683" s="71"/>
      <c r="X683" s="88"/>
      <c r="Y683" s="279"/>
      <c r="Z683" s="279"/>
      <c r="AA683" s="279"/>
      <c r="AB683" s="279"/>
      <c r="AC683" s="279"/>
      <c r="AD683" s="279"/>
      <c r="AE683" s="150"/>
      <c r="AF683" s="88"/>
      <c r="AG683" s="401"/>
      <c r="AH683" s="279"/>
      <c r="AI683" s="212"/>
      <c r="AJ683" s="151"/>
      <c r="AK683" s="150"/>
      <c r="AL683" s="26"/>
      <c r="AM683" s="2"/>
      <c r="AN683"/>
      <c r="AO683"/>
      <c r="AP683" s="49"/>
      <c r="AQ683" s="50"/>
      <c r="AR683" s="51"/>
      <c r="AS683" s="89"/>
      <c r="AT683" s="89"/>
      <c r="AU683" s="89"/>
      <c r="AV683" s="89"/>
      <c r="AW683" s="89"/>
      <c r="AX683" s="89"/>
      <c r="AY683" s="89"/>
      <c r="AZ683" s="89"/>
      <c r="BA683" s="62"/>
      <c r="BB683" s="30"/>
      <c r="BF683" s="553"/>
      <c r="BG683"/>
      <c r="BJ683" s="372"/>
    </row>
    <row r="684" spans="1:74" s="17" customFormat="1" ht="15.75" hidden="1" customHeight="1">
      <c r="A684" s="298">
        <v>1</v>
      </c>
      <c r="B684" s="294">
        <v>2</v>
      </c>
      <c r="C684" s="294">
        <v>3</v>
      </c>
      <c r="D684" s="294">
        <v>4</v>
      </c>
      <c r="E684" s="294">
        <v>5</v>
      </c>
      <c r="F684" s="294">
        <v>6</v>
      </c>
      <c r="G684" s="294">
        <v>7</v>
      </c>
      <c r="H684" s="294">
        <v>8</v>
      </c>
      <c r="I684" s="294">
        <v>9</v>
      </c>
      <c r="J684" s="294">
        <v>10</v>
      </c>
      <c r="K684" s="294">
        <v>11</v>
      </c>
      <c r="L684" s="294">
        <v>12</v>
      </c>
      <c r="M684" s="294">
        <v>13</v>
      </c>
      <c r="N684" s="294">
        <v>14</v>
      </c>
      <c r="O684" s="294">
        <v>15</v>
      </c>
      <c r="P684" s="294"/>
      <c r="Q684" s="294">
        <v>16</v>
      </c>
      <c r="R684" s="294"/>
      <c r="S684" s="294">
        <v>17</v>
      </c>
      <c r="T684" s="294"/>
      <c r="U684" s="294">
        <v>18</v>
      </c>
      <c r="V684" s="294"/>
      <c r="W684" s="294">
        <v>19</v>
      </c>
      <c r="X684" s="294">
        <v>20</v>
      </c>
      <c r="Y684" s="294">
        <v>21</v>
      </c>
      <c r="Z684" s="294">
        <v>22</v>
      </c>
      <c r="AA684" s="294">
        <v>23</v>
      </c>
      <c r="AB684" s="294"/>
      <c r="AC684" s="294">
        <v>24</v>
      </c>
      <c r="AD684" s="294">
        <v>25</v>
      </c>
      <c r="AE684" s="294">
        <v>26</v>
      </c>
      <c r="AF684" s="294">
        <v>27</v>
      </c>
      <c r="AG684" s="294"/>
      <c r="AH684" s="294">
        <v>28</v>
      </c>
      <c r="AI684" s="294">
        <v>29</v>
      </c>
      <c r="AJ684" s="294">
        <v>31</v>
      </c>
      <c r="AK684" s="294">
        <v>32</v>
      </c>
      <c r="AL684" s="27"/>
      <c r="AM684" s="2"/>
      <c r="AN684"/>
      <c r="AO684"/>
      <c r="AP684" s="52"/>
      <c r="AQ684" s="53"/>
      <c r="AR684" s="54"/>
      <c r="AS684" s="281"/>
      <c r="AT684" s="281"/>
      <c r="AU684" s="281"/>
      <c r="AV684" s="281"/>
      <c r="AW684" s="281"/>
      <c r="AX684" s="281"/>
      <c r="AY684" s="281"/>
      <c r="AZ684" s="281"/>
      <c r="BA684" s="55"/>
      <c r="BB684" s="30"/>
      <c r="BF684" s="553"/>
      <c r="BG684"/>
      <c r="BJ684" s="372"/>
    </row>
    <row r="685" spans="1:74" s="231" customFormat="1" ht="93" customHeight="1">
      <c r="A685" s="512">
        <v>1</v>
      </c>
      <c r="B685" s="65" t="s">
        <v>176</v>
      </c>
      <c r="C685" s="60" t="s">
        <v>73</v>
      </c>
      <c r="D685" s="378" t="s">
        <v>281</v>
      </c>
      <c r="E685" s="378" t="s">
        <v>585</v>
      </c>
      <c r="F685" s="382">
        <v>41703</v>
      </c>
      <c r="G685" s="378" t="s">
        <v>670</v>
      </c>
      <c r="H685" s="65" t="s">
        <v>184</v>
      </c>
      <c r="I685" s="521"/>
      <c r="J685" s="90">
        <v>200</v>
      </c>
      <c r="K685" s="241">
        <v>0</v>
      </c>
      <c r="L685" s="403">
        <v>4.8214285714285712</v>
      </c>
      <c r="M685" s="396">
        <v>23</v>
      </c>
      <c r="N685" s="396">
        <v>3</v>
      </c>
      <c r="O685" s="396">
        <v>28</v>
      </c>
      <c r="P685" s="396">
        <v>4</v>
      </c>
      <c r="Q685" s="264"/>
      <c r="R685" s="264"/>
      <c r="S685" s="404">
        <v>40.384615384615387</v>
      </c>
      <c r="T685" s="404">
        <v>7.6923076923076925</v>
      </c>
      <c r="U685" s="265">
        <v>0</v>
      </c>
      <c r="V685" s="265">
        <v>0</v>
      </c>
      <c r="W685" s="266">
        <v>10</v>
      </c>
      <c r="X685" s="405">
        <v>8</v>
      </c>
      <c r="Y685" s="406">
        <v>10</v>
      </c>
      <c r="Z685" s="272">
        <v>7</v>
      </c>
      <c r="AA685" s="272">
        <v>0</v>
      </c>
      <c r="AB685" s="272"/>
      <c r="AC685" s="267">
        <v>0</v>
      </c>
      <c r="AD685" s="267">
        <v>0</v>
      </c>
      <c r="AE685" s="266">
        <v>287.89835164835159</v>
      </c>
      <c r="AF685" s="407">
        <v>7.6923076923076925</v>
      </c>
      <c r="AG685" s="408">
        <v>5.2641208791208784</v>
      </c>
      <c r="AH685" s="409">
        <v>0</v>
      </c>
      <c r="AI685" s="462">
        <v>123.69230769230768</v>
      </c>
      <c r="AJ685" s="410">
        <v>151.24961538461537</v>
      </c>
      <c r="AK685" s="268"/>
      <c r="AL685" s="290">
        <v>0</v>
      </c>
      <c r="AM685" s="463">
        <v>0</v>
      </c>
      <c r="AN685" s="463">
        <v>2</v>
      </c>
      <c r="AO685" s="463">
        <v>1</v>
      </c>
      <c r="AP685" s="36" t="s">
        <v>176</v>
      </c>
      <c r="AQ685" s="66">
        <v>151</v>
      </c>
      <c r="AR685" s="37">
        <v>1000</v>
      </c>
      <c r="AS685" s="315">
        <v>1</v>
      </c>
      <c r="AT685" s="315">
        <v>1</v>
      </c>
      <c r="AU685" s="315">
        <v>0</v>
      </c>
      <c r="AV685" s="315">
        <v>0</v>
      </c>
      <c r="AW685" s="315">
        <v>0</v>
      </c>
      <c r="AX685" s="315">
        <v>1</v>
      </c>
      <c r="AY685" s="316">
        <v>1</v>
      </c>
      <c r="AZ685" s="316">
        <v>0</v>
      </c>
      <c r="BA685" s="316">
        <v>0</v>
      </c>
      <c r="BB685" s="30" t="s">
        <v>176</v>
      </c>
      <c r="BC685" s="30">
        <v>0</v>
      </c>
      <c r="BD685" s="327"/>
      <c r="BE685" t="s">
        <v>99</v>
      </c>
      <c r="BF685" s="48">
        <v>0</v>
      </c>
      <c r="BG685" s="48">
        <v>4.8214285714285712</v>
      </c>
      <c r="BH685" s="511"/>
      <c r="BI685" s="48"/>
      <c r="BJ685" s="372"/>
      <c r="BK685" s="9"/>
      <c r="BL685" s="81">
        <f t="shared" ref="BL685:BL697" si="320">M685+AL685+AM685+AN685</f>
        <v>25</v>
      </c>
      <c r="BM685" s="30">
        <f t="shared" ref="BM685:BM697" si="321">BL685+AO685</f>
        <v>26</v>
      </c>
      <c r="BN685" s="230"/>
      <c r="BO685" s="193">
        <f t="shared" ref="BO685:BO697" si="322">AJ685+AI685+AG685+AH685</f>
        <v>280.20604395604391</v>
      </c>
      <c r="BP685" s="193">
        <v>277.41258096906535</v>
      </c>
      <c r="BQ685" s="193"/>
      <c r="BR685" s="30"/>
      <c r="BS685" s="33">
        <f t="shared" ref="BS685:BS697" si="323">BO685-W685-Z685-AA685</f>
        <v>263.20604395604391</v>
      </c>
      <c r="BT685" s="226" t="e">
        <f t="shared" ref="BT685:BT697" si="324">INT(YEARFRAC(F685,$BU$11))</f>
        <v>#REF!</v>
      </c>
      <c r="BV685" s="365"/>
    </row>
    <row r="686" spans="1:74" ht="93" customHeight="1">
      <c r="A686" s="512">
        <f t="shared" ref="A686:A697" si="325">A685+1</f>
        <v>2</v>
      </c>
      <c r="B686" s="65" t="s">
        <v>192</v>
      </c>
      <c r="C686" s="60" t="s">
        <v>71</v>
      </c>
      <c r="D686" s="378" t="s">
        <v>194</v>
      </c>
      <c r="E686" s="378" t="s">
        <v>585</v>
      </c>
      <c r="F686" s="382">
        <v>43766</v>
      </c>
      <c r="G686" s="378" t="s">
        <v>670</v>
      </c>
      <c r="H686" s="65" t="s">
        <v>184</v>
      </c>
      <c r="I686" s="521">
        <v>1</v>
      </c>
      <c r="J686" s="90">
        <v>200</v>
      </c>
      <c r="K686" s="241">
        <v>0</v>
      </c>
      <c r="L686" s="403">
        <v>40</v>
      </c>
      <c r="M686" s="396">
        <v>24</v>
      </c>
      <c r="N686" s="396">
        <v>2</v>
      </c>
      <c r="O686" s="396">
        <v>40</v>
      </c>
      <c r="P686" s="396">
        <v>6</v>
      </c>
      <c r="Q686" s="264"/>
      <c r="R686" s="264"/>
      <c r="S686" s="404">
        <v>57.692307692307693</v>
      </c>
      <c r="T686" s="404">
        <v>11.538461538461538</v>
      </c>
      <c r="U686" s="265">
        <v>0</v>
      </c>
      <c r="V686" s="265">
        <v>0</v>
      </c>
      <c r="W686" s="266">
        <v>14.5</v>
      </c>
      <c r="X686" s="405">
        <v>10</v>
      </c>
      <c r="Y686" s="406">
        <v>5</v>
      </c>
      <c r="Z686" s="272">
        <v>7</v>
      </c>
      <c r="AA686" s="272">
        <v>0</v>
      </c>
      <c r="AB686" s="272"/>
      <c r="AC686" s="267">
        <v>0</v>
      </c>
      <c r="AD686" s="267">
        <v>5</v>
      </c>
      <c r="AE686" s="266">
        <v>350.73076923076923</v>
      </c>
      <c r="AF686" s="407">
        <v>0</v>
      </c>
      <c r="AG686" s="408">
        <v>5.8181818181818183</v>
      </c>
      <c r="AH686" s="409">
        <v>0</v>
      </c>
      <c r="AI686" s="462">
        <v>144.53846153846152</v>
      </c>
      <c r="AJ686" s="410">
        <v>200.37412587412589</v>
      </c>
      <c r="AK686" s="268"/>
      <c r="AL686" s="290">
        <v>0</v>
      </c>
      <c r="AM686" s="463">
        <v>0</v>
      </c>
      <c r="AN686" s="463">
        <v>2</v>
      </c>
      <c r="AO686" s="463">
        <v>0</v>
      </c>
      <c r="AP686" s="36" t="s">
        <v>192</v>
      </c>
      <c r="AQ686" s="66">
        <v>200</v>
      </c>
      <c r="AR686" s="37">
        <v>1500</v>
      </c>
      <c r="AS686" s="315">
        <v>2</v>
      </c>
      <c r="AT686" s="315">
        <v>0</v>
      </c>
      <c r="AU686" s="315">
        <v>0</v>
      </c>
      <c r="AV686" s="315">
        <v>0</v>
      </c>
      <c r="AW686" s="315">
        <v>0</v>
      </c>
      <c r="AX686" s="315">
        <v>0</v>
      </c>
      <c r="AY686" s="316">
        <v>1</v>
      </c>
      <c r="AZ686" s="316">
        <v>1</v>
      </c>
      <c r="BA686" s="316">
        <v>0</v>
      </c>
      <c r="BB686" s="30" t="s">
        <v>1202</v>
      </c>
      <c r="BC686" s="30">
        <v>0</v>
      </c>
      <c r="BD686" s="327"/>
      <c r="BE686" t="s">
        <v>99</v>
      </c>
      <c r="BF686" s="48">
        <v>0</v>
      </c>
      <c r="BG686" s="48">
        <v>40</v>
      </c>
      <c r="BH686" s="511"/>
      <c r="BI686" s="48"/>
      <c r="BJ686" s="372"/>
      <c r="BK686" s="9"/>
      <c r="BL686" s="81">
        <f t="shared" si="320"/>
        <v>26</v>
      </c>
      <c r="BM686" s="30">
        <f t="shared" si="321"/>
        <v>26</v>
      </c>
      <c r="BN686" s="230"/>
      <c r="BO686" s="193">
        <f t="shared" si="322"/>
        <v>350.73076923076923</v>
      </c>
      <c r="BP686" s="193">
        <v>303.24542572849924</v>
      </c>
      <c r="BQ686" s="193"/>
      <c r="BR686" s="30"/>
      <c r="BS686" s="33">
        <f t="shared" si="323"/>
        <v>329.23076923076923</v>
      </c>
      <c r="BT686" s="226" t="e">
        <f t="shared" si="324"/>
        <v>#REF!</v>
      </c>
      <c r="BV686" s="365"/>
    </row>
    <row r="687" spans="1:74" s="62" customFormat="1" ht="93" customHeight="1">
      <c r="A687" s="512">
        <f t="shared" si="325"/>
        <v>3</v>
      </c>
      <c r="B687" s="242" t="s">
        <v>359</v>
      </c>
      <c r="C687" s="243" t="s">
        <v>73</v>
      </c>
      <c r="D687" s="380" t="s">
        <v>95</v>
      </c>
      <c r="E687" s="380" t="s">
        <v>585</v>
      </c>
      <c r="F687" s="384">
        <v>44265</v>
      </c>
      <c r="G687" s="380" t="s">
        <v>670</v>
      </c>
      <c r="H687" s="242" t="s">
        <v>335</v>
      </c>
      <c r="I687" s="521"/>
      <c r="J687" s="253">
        <v>200</v>
      </c>
      <c r="K687" s="394">
        <v>0</v>
      </c>
      <c r="L687" s="395">
        <v>0</v>
      </c>
      <c r="M687" s="396">
        <v>0</v>
      </c>
      <c r="N687" s="390">
        <v>26</v>
      </c>
      <c r="O687" s="396">
        <v>0</v>
      </c>
      <c r="P687" s="396">
        <v>0</v>
      </c>
      <c r="Q687" s="264"/>
      <c r="R687" s="244"/>
      <c r="S687" s="389">
        <v>0</v>
      </c>
      <c r="T687" s="389">
        <v>0</v>
      </c>
      <c r="U687" s="269">
        <v>0</v>
      </c>
      <c r="V687" s="269">
        <v>0</v>
      </c>
      <c r="W687" s="266">
        <v>0</v>
      </c>
      <c r="X687" s="405">
        <v>0</v>
      </c>
      <c r="Y687" s="406">
        <v>0</v>
      </c>
      <c r="Z687" s="272"/>
      <c r="AA687" s="284">
        <v>0</v>
      </c>
      <c r="AB687" s="284"/>
      <c r="AC687" s="245">
        <v>0</v>
      </c>
      <c r="AD687" s="267">
        <v>142.22568161875157</v>
      </c>
      <c r="AE687" s="270">
        <v>342.22568161875154</v>
      </c>
      <c r="AF687" s="529">
        <v>200</v>
      </c>
      <c r="AG687" s="408">
        <v>2.8445136323750306</v>
      </c>
      <c r="AH687" s="411">
        <v>0</v>
      </c>
      <c r="AI687" s="462">
        <v>139.38116798637657</v>
      </c>
      <c r="AJ687" s="410">
        <v>0</v>
      </c>
      <c r="AK687" s="532" t="s">
        <v>875</v>
      </c>
      <c r="AL687" s="290">
        <v>0</v>
      </c>
      <c r="AM687" s="463">
        <v>0</v>
      </c>
      <c r="AN687" s="463"/>
      <c r="AO687" s="463">
        <v>0</v>
      </c>
      <c r="AP687" s="36" t="s">
        <v>359</v>
      </c>
      <c r="AQ687" s="66">
        <v>0</v>
      </c>
      <c r="AR687" s="37">
        <v>0</v>
      </c>
      <c r="AS687" s="315">
        <v>0</v>
      </c>
      <c r="AT687" s="315">
        <v>0</v>
      </c>
      <c r="AU687" s="315">
        <v>0</v>
      </c>
      <c r="AV687" s="315">
        <v>0</v>
      </c>
      <c r="AW687" s="315">
        <v>0</v>
      </c>
      <c r="AX687" s="315">
        <v>0</v>
      </c>
      <c r="AY687" s="316">
        <v>0</v>
      </c>
      <c r="AZ687" s="316">
        <v>0</v>
      </c>
      <c r="BA687" s="316">
        <v>0</v>
      </c>
      <c r="BB687" s="30" t="s">
        <v>1203</v>
      </c>
      <c r="BC687" s="30">
        <v>0</v>
      </c>
      <c r="BD687" s="327"/>
      <c r="BE687" t="s">
        <v>99</v>
      </c>
      <c r="BF687" s="48">
        <v>0</v>
      </c>
      <c r="BG687" s="48">
        <v>0</v>
      </c>
      <c r="BH687" s="511"/>
      <c r="BI687" s="48"/>
      <c r="BJ687" s="372"/>
      <c r="BK687" s="9"/>
      <c r="BL687" s="81">
        <f t="shared" si="320"/>
        <v>0</v>
      </c>
      <c r="BM687" s="30">
        <f t="shared" si="321"/>
        <v>0</v>
      </c>
      <c r="BN687" s="230"/>
      <c r="BO687" s="193">
        <f t="shared" si="322"/>
        <v>142.22568161875159</v>
      </c>
      <c r="BP687" s="193">
        <v>242.62244716312071</v>
      </c>
      <c r="BQ687" s="193"/>
      <c r="BR687" s="30"/>
      <c r="BS687" s="33">
        <f t="shared" si="323"/>
        <v>142.22568161875159</v>
      </c>
      <c r="BT687" s="226" t="e">
        <f t="shared" si="324"/>
        <v>#REF!</v>
      </c>
      <c r="BV687" s="365"/>
    </row>
    <row r="688" spans="1:74" s="1" customFormat="1" ht="93" customHeight="1">
      <c r="A688" s="512">
        <f t="shared" si="325"/>
        <v>4</v>
      </c>
      <c r="B688" s="65" t="s">
        <v>378</v>
      </c>
      <c r="C688" s="60" t="s">
        <v>73</v>
      </c>
      <c r="D688" s="378" t="s">
        <v>122</v>
      </c>
      <c r="E688" s="378" t="s">
        <v>585</v>
      </c>
      <c r="F688" s="382">
        <v>44322</v>
      </c>
      <c r="G688" s="378" t="s">
        <v>670</v>
      </c>
      <c r="H688" s="65" t="s">
        <v>335</v>
      </c>
      <c r="I688" s="521"/>
      <c r="J688" s="90">
        <v>200</v>
      </c>
      <c r="K688" s="241">
        <v>0</v>
      </c>
      <c r="L688" s="403">
        <v>0</v>
      </c>
      <c r="M688" s="396">
        <v>24</v>
      </c>
      <c r="N688" s="396">
        <v>2</v>
      </c>
      <c r="O688" s="396">
        <v>40</v>
      </c>
      <c r="P688" s="396">
        <v>18</v>
      </c>
      <c r="Q688" s="264"/>
      <c r="R688" s="264"/>
      <c r="S688" s="404">
        <v>57.692307692307693</v>
      </c>
      <c r="T688" s="404">
        <v>34.615384615384613</v>
      </c>
      <c r="U688" s="265">
        <v>0</v>
      </c>
      <c r="V688" s="265">
        <v>0</v>
      </c>
      <c r="W688" s="266">
        <v>23.5</v>
      </c>
      <c r="X688" s="405">
        <v>10</v>
      </c>
      <c r="Y688" s="406">
        <v>3</v>
      </c>
      <c r="Z688" s="272">
        <v>7</v>
      </c>
      <c r="AA688" s="272">
        <v>0</v>
      </c>
      <c r="AB688" s="272"/>
      <c r="AC688" s="267">
        <v>0</v>
      </c>
      <c r="AD688" s="267">
        <v>0</v>
      </c>
      <c r="AE688" s="266">
        <v>335.80769230769226</v>
      </c>
      <c r="AF688" s="407">
        <v>0</v>
      </c>
      <c r="AG688" s="408">
        <v>5.8181818181818183</v>
      </c>
      <c r="AH688" s="409">
        <v>0</v>
      </c>
      <c r="AI688" s="462">
        <v>160.57692307692309</v>
      </c>
      <c r="AJ688" s="410">
        <v>169.41258741258736</v>
      </c>
      <c r="AK688" s="268"/>
      <c r="AL688" s="290">
        <v>0</v>
      </c>
      <c r="AM688" s="463">
        <v>0</v>
      </c>
      <c r="AN688" s="463">
        <v>2</v>
      </c>
      <c r="AO688" s="463">
        <v>0</v>
      </c>
      <c r="AP688" s="36" t="s">
        <v>378</v>
      </c>
      <c r="AQ688" s="66">
        <v>169</v>
      </c>
      <c r="AR688" s="37">
        <v>1700</v>
      </c>
      <c r="AS688" s="315">
        <v>1</v>
      </c>
      <c r="AT688" s="315">
        <v>1</v>
      </c>
      <c r="AU688" s="315">
        <v>0</v>
      </c>
      <c r="AV688" s="315">
        <v>1</v>
      </c>
      <c r="AW688" s="315">
        <v>1</v>
      </c>
      <c r="AX688" s="315">
        <v>4</v>
      </c>
      <c r="AY688" s="316">
        <v>1</v>
      </c>
      <c r="AZ688" s="316">
        <v>1</v>
      </c>
      <c r="BA688" s="316">
        <v>2</v>
      </c>
      <c r="BB688" s="30" t="s">
        <v>1204</v>
      </c>
      <c r="BC688" s="30">
        <v>0</v>
      </c>
      <c r="BD688" s="327"/>
      <c r="BE688" t="s">
        <v>99</v>
      </c>
      <c r="BF688" s="48">
        <v>0</v>
      </c>
      <c r="BG688" s="48">
        <v>0</v>
      </c>
      <c r="BH688" s="511"/>
      <c r="BI688" s="48"/>
      <c r="BJ688" s="372"/>
      <c r="BK688" s="9"/>
      <c r="BL688" s="81">
        <f t="shared" si="320"/>
        <v>26</v>
      </c>
      <c r="BM688" s="30">
        <f t="shared" si="321"/>
        <v>26</v>
      </c>
      <c r="BN688" s="230"/>
      <c r="BO688" s="193">
        <f t="shared" si="322"/>
        <v>335.80769230769226</v>
      </c>
      <c r="BP688" s="193">
        <v>304.2265899227321</v>
      </c>
      <c r="BQ688" s="193"/>
      <c r="BR688" s="30"/>
      <c r="BS688" s="33">
        <f t="shared" si="323"/>
        <v>305.30769230769226</v>
      </c>
      <c r="BT688" s="226" t="e">
        <f t="shared" si="324"/>
        <v>#REF!</v>
      </c>
      <c r="BV688" s="365"/>
    </row>
    <row r="689" spans="1:74" s="1" customFormat="1" ht="93" customHeight="1">
      <c r="A689" s="512">
        <f t="shared" si="325"/>
        <v>5</v>
      </c>
      <c r="B689" s="65" t="s">
        <v>291</v>
      </c>
      <c r="C689" s="60" t="s">
        <v>71</v>
      </c>
      <c r="D689" s="378" t="s">
        <v>292</v>
      </c>
      <c r="E689" s="378" t="s">
        <v>585</v>
      </c>
      <c r="F689" s="382">
        <v>43858</v>
      </c>
      <c r="G689" s="378" t="s">
        <v>670</v>
      </c>
      <c r="H689" s="65" t="s">
        <v>184</v>
      </c>
      <c r="I689" s="521">
        <v>1</v>
      </c>
      <c r="J689" s="90">
        <v>200</v>
      </c>
      <c r="K689" s="241">
        <v>0</v>
      </c>
      <c r="L689" s="403">
        <v>38.644067796610166</v>
      </c>
      <c r="M689" s="396">
        <v>23</v>
      </c>
      <c r="N689" s="396">
        <v>3</v>
      </c>
      <c r="O689" s="396">
        <v>36</v>
      </c>
      <c r="P689" s="396">
        <v>8</v>
      </c>
      <c r="Q689" s="264"/>
      <c r="R689" s="264"/>
      <c r="S689" s="404">
        <v>51.92307692307692</v>
      </c>
      <c r="T689" s="404">
        <v>15.384615384615385</v>
      </c>
      <c r="U689" s="265">
        <v>0</v>
      </c>
      <c r="V689" s="265">
        <v>0</v>
      </c>
      <c r="W689" s="266">
        <v>15</v>
      </c>
      <c r="X689" s="405">
        <v>10</v>
      </c>
      <c r="Y689" s="406">
        <v>4</v>
      </c>
      <c r="Z689" s="272">
        <v>7</v>
      </c>
      <c r="AA689" s="272">
        <v>0</v>
      </c>
      <c r="AB689" s="272"/>
      <c r="AC689" s="267">
        <v>0</v>
      </c>
      <c r="AD689" s="267">
        <v>5</v>
      </c>
      <c r="AE689" s="266">
        <v>346.95176010430242</v>
      </c>
      <c r="AF689" s="407">
        <v>0</v>
      </c>
      <c r="AG689" s="408">
        <v>5.8181818181818183</v>
      </c>
      <c r="AH689" s="409">
        <v>0</v>
      </c>
      <c r="AI689" s="462">
        <v>143.11538461538461</v>
      </c>
      <c r="AJ689" s="410">
        <v>198.018193670736</v>
      </c>
      <c r="AK689" s="268"/>
      <c r="AL689" s="290">
        <v>1</v>
      </c>
      <c r="AM689" s="463">
        <v>0</v>
      </c>
      <c r="AN689" s="463">
        <v>2</v>
      </c>
      <c r="AO689" s="463">
        <v>0</v>
      </c>
      <c r="AP689" s="36" t="s">
        <v>291</v>
      </c>
      <c r="AQ689" s="66">
        <v>198</v>
      </c>
      <c r="AR689" s="37">
        <v>100</v>
      </c>
      <c r="AS689" s="315">
        <v>1</v>
      </c>
      <c r="AT689" s="315">
        <v>1</v>
      </c>
      <c r="AU689" s="315">
        <v>2</v>
      </c>
      <c r="AV689" s="315">
        <v>0</v>
      </c>
      <c r="AW689" s="315">
        <v>1</v>
      </c>
      <c r="AX689" s="315">
        <v>3</v>
      </c>
      <c r="AY689" s="316">
        <v>0</v>
      </c>
      <c r="AZ689" s="316">
        <v>0</v>
      </c>
      <c r="BA689" s="316">
        <v>1</v>
      </c>
      <c r="BB689" s="30" t="s">
        <v>1205</v>
      </c>
      <c r="BC689" s="30">
        <v>0</v>
      </c>
      <c r="BD689" s="327"/>
      <c r="BE689" t="s">
        <v>99</v>
      </c>
      <c r="BF689" s="48">
        <v>0</v>
      </c>
      <c r="BG689" s="48">
        <v>38.644067796610166</v>
      </c>
      <c r="BH689" s="511"/>
      <c r="BI689" s="48"/>
      <c r="BJ689" s="372"/>
      <c r="BK689" s="9"/>
      <c r="BL689" s="81">
        <f t="shared" si="320"/>
        <v>26</v>
      </c>
      <c r="BM689" s="30">
        <f t="shared" si="321"/>
        <v>26</v>
      </c>
      <c r="BN689" s="230"/>
      <c r="BO689" s="193">
        <f t="shared" si="322"/>
        <v>346.95176010430242</v>
      </c>
      <c r="BP689" s="193">
        <v>316.78707512216266</v>
      </c>
      <c r="BQ689" s="193"/>
      <c r="BR689" s="30"/>
      <c r="BS689" s="33">
        <f t="shared" si="323"/>
        <v>324.95176010430242</v>
      </c>
      <c r="BT689" s="226" t="e">
        <f t="shared" si="324"/>
        <v>#REF!</v>
      </c>
      <c r="BV689" s="365"/>
    </row>
    <row r="690" spans="1:74" s="62" customFormat="1" ht="93" customHeight="1">
      <c r="A690" s="512">
        <f t="shared" si="325"/>
        <v>6</v>
      </c>
      <c r="B690" s="65" t="s">
        <v>595</v>
      </c>
      <c r="C690" s="60" t="s">
        <v>73</v>
      </c>
      <c r="D690" s="378" t="s">
        <v>108</v>
      </c>
      <c r="E690" s="378" t="s">
        <v>585</v>
      </c>
      <c r="F690" s="382">
        <v>44701</v>
      </c>
      <c r="G690" s="378" t="s">
        <v>670</v>
      </c>
      <c r="H690" s="65" t="s">
        <v>184</v>
      </c>
      <c r="I690" s="521"/>
      <c r="J690" s="90">
        <v>200</v>
      </c>
      <c r="K690" s="241">
        <v>0</v>
      </c>
      <c r="L690" s="403">
        <v>9.473684210526315</v>
      </c>
      <c r="M690" s="396">
        <v>22.5</v>
      </c>
      <c r="N690" s="396">
        <v>3.5</v>
      </c>
      <c r="O690" s="396">
        <v>36</v>
      </c>
      <c r="P690" s="396">
        <v>0</v>
      </c>
      <c r="Q690" s="264"/>
      <c r="R690" s="264"/>
      <c r="S690" s="404">
        <v>51.92307692307692</v>
      </c>
      <c r="T690" s="404">
        <v>0</v>
      </c>
      <c r="U690" s="265">
        <v>0</v>
      </c>
      <c r="V690" s="265">
        <v>0</v>
      </c>
      <c r="W690" s="266">
        <v>9</v>
      </c>
      <c r="X690" s="405">
        <v>8</v>
      </c>
      <c r="Y690" s="406">
        <v>2</v>
      </c>
      <c r="Z690" s="272">
        <v>7</v>
      </c>
      <c r="AA690" s="272">
        <v>28.004453441295539</v>
      </c>
      <c r="AB690" s="272"/>
      <c r="AC690" s="267">
        <v>0</v>
      </c>
      <c r="AD690" s="267">
        <v>0</v>
      </c>
      <c r="AE690" s="266">
        <v>315.40121457489875</v>
      </c>
      <c r="AF690" s="407">
        <v>3.8461538461538463</v>
      </c>
      <c r="AG690" s="408">
        <v>5.351012145748987</v>
      </c>
      <c r="AH690" s="409">
        <v>0</v>
      </c>
      <c r="AI690" s="462">
        <v>130.46153846153845</v>
      </c>
      <c r="AJ690" s="410">
        <v>175.74251012145743</v>
      </c>
      <c r="AK690" s="268"/>
      <c r="AL690" s="290">
        <v>1</v>
      </c>
      <c r="AM690" s="463">
        <v>0</v>
      </c>
      <c r="AN690" s="463">
        <v>2</v>
      </c>
      <c r="AO690" s="463">
        <v>0.5</v>
      </c>
      <c r="AP690" s="369" t="s">
        <v>595</v>
      </c>
      <c r="AQ690" s="248">
        <v>175</v>
      </c>
      <c r="AR690" s="370">
        <v>3100</v>
      </c>
      <c r="AS690" s="317">
        <v>1</v>
      </c>
      <c r="AT690" s="317">
        <v>1</v>
      </c>
      <c r="AU690" s="317">
        <v>1</v>
      </c>
      <c r="AV690" s="317">
        <v>0</v>
      </c>
      <c r="AW690" s="317">
        <v>1</v>
      </c>
      <c r="AX690" s="317">
        <v>0</v>
      </c>
      <c r="AY690" s="317">
        <v>3</v>
      </c>
      <c r="AZ690" s="317">
        <v>0</v>
      </c>
      <c r="BA690" s="317">
        <v>1</v>
      </c>
      <c r="BB690" s="46" t="s">
        <v>1206</v>
      </c>
      <c r="BC690" s="30">
        <v>28.004453441295539</v>
      </c>
      <c r="BD690" s="327"/>
      <c r="BE690" t="s">
        <v>99</v>
      </c>
      <c r="BF690" s="48">
        <v>0</v>
      </c>
      <c r="BG690" s="48">
        <v>9.473684210526315</v>
      </c>
      <c r="BH690" s="511"/>
      <c r="BI690" s="48"/>
      <c r="BJ690" s="372"/>
      <c r="BK690" s="63"/>
      <c r="BL690" s="81">
        <f t="shared" si="320"/>
        <v>25.5</v>
      </c>
      <c r="BM690" s="46">
        <f t="shared" si="321"/>
        <v>26</v>
      </c>
      <c r="BN690" s="252"/>
      <c r="BO690" s="193">
        <f t="shared" si="322"/>
        <v>311.55506072874488</v>
      </c>
      <c r="BP690" s="193">
        <v>272.12159573083659</v>
      </c>
      <c r="BQ690" s="193"/>
      <c r="BR690" s="30"/>
      <c r="BS690" s="33">
        <f t="shared" si="323"/>
        <v>267.55060728744934</v>
      </c>
      <c r="BT690" s="226" t="e">
        <f t="shared" si="324"/>
        <v>#REF!</v>
      </c>
      <c r="BV690" s="367"/>
    </row>
    <row r="691" spans="1:74" s="62" customFormat="1" ht="93" customHeight="1">
      <c r="A691" s="512">
        <f t="shared" si="325"/>
        <v>7</v>
      </c>
      <c r="B691" s="242" t="s">
        <v>596</v>
      </c>
      <c r="C691" s="243" t="s">
        <v>73</v>
      </c>
      <c r="D691" s="380" t="s">
        <v>629</v>
      </c>
      <c r="E691" s="380" t="s">
        <v>585</v>
      </c>
      <c r="F691" s="384">
        <v>44701</v>
      </c>
      <c r="G691" s="380" t="s">
        <v>670</v>
      </c>
      <c r="H691" s="242" t="s">
        <v>184</v>
      </c>
      <c r="I691" s="521"/>
      <c r="J691" s="253">
        <v>200</v>
      </c>
      <c r="K691" s="394">
        <v>0</v>
      </c>
      <c r="L691" s="395">
        <v>0</v>
      </c>
      <c r="M691" s="396">
        <v>0</v>
      </c>
      <c r="N691" s="390">
        <v>26</v>
      </c>
      <c r="O691" s="396">
        <v>0</v>
      </c>
      <c r="P691" s="396">
        <v>0</v>
      </c>
      <c r="Q691" s="510"/>
      <c r="R691" s="244"/>
      <c r="S691" s="389">
        <v>0</v>
      </c>
      <c r="T691" s="389">
        <v>0</v>
      </c>
      <c r="U691" s="269">
        <v>0</v>
      </c>
      <c r="V691" s="269">
        <v>0</v>
      </c>
      <c r="W691" s="266">
        <v>0</v>
      </c>
      <c r="X691" s="405">
        <v>0</v>
      </c>
      <c r="Y691" s="406">
        <v>0</v>
      </c>
      <c r="Z691" s="272"/>
      <c r="AA691" s="284">
        <v>0</v>
      </c>
      <c r="AB691" s="284"/>
      <c r="AC691" s="245">
        <v>0</v>
      </c>
      <c r="AD691" s="507">
        <v>143.39571740711062</v>
      </c>
      <c r="AE691" s="270">
        <v>343.39571740711062</v>
      </c>
      <c r="AF691" s="529">
        <v>200</v>
      </c>
      <c r="AG691" s="408">
        <v>2.8679143481422127</v>
      </c>
      <c r="AH691" s="411">
        <v>0</v>
      </c>
      <c r="AI691" s="462">
        <v>140.5278030589684</v>
      </c>
      <c r="AJ691" s="410">
        <v>0</v>
      </c>
      <c r="AK691" s="532" t="s">
        <v>875</v>
      </c>
      <c r="AL691" s="290">
        <v>0</v>
      </c>
      <c r="AM691" s="463">
        <v>0</v>
      </c>
      <c r="AN691" s="463"/>
      <c r="AO691" s="463">
        <v>0</v>
      </c>
      <c r="AP691" s="369" t="s">
        <v>596</v>
      </c>
      <c r="AQ691" s="248">
        <v>0</v>
      </c>
      <c r="AR691" s="370">
        <v>0</v>
      </c>
      <c r="AS691" s="317">
        <v>0</v>
      </c>
      <c r="AT691" s="317">
        <v>0</v>
      </c>
      <c r="AU691" s="317">
        <v>0</v>
      </c>
      <c r="AV691" s="317">
        <v>0</v>
      </c>
      <c r="AW691" s="317">
        <v>0</v>
      </c>
      <c r="AX691" s="317">
        <v>0</v>
      </c>
      <c r="AY691" s="317">
        <v>0</v>
      </c>
      <c r="AZ691" s="317">
        <v>0</v>
      </c>
      <c r="BA691" s="317">
        <v>0</v>
      </c>
      <c r="BB691" s="46" t="s">
        <v>1207</v>
      </c>
      <c r="BC691" s="30">
        <v>0</v>
      </c>
      <c r="BD691" s="327"/>
      <c r="BE691" t="s">
        <v>99</v>
      </c>
      <c r="BF691" s="48">
        <v>0</v>
      </c>
      <c r="BG691" s="48">
        <v>0</v>
      </c>
      <c r="BH691" s="511"/>
      <c r="BI691" s="48"/>
      <c r="BJ691" s="372"/>
      <c r="BK691" s="63"/>
      <c r="BL691" s="81">
        <f t="shared" si="320"/>
        <v>0</v>
      </c>
      <c r="BM691" s="46">
        <f t="shared" si="321"/>
        <v>0</v>
      </c>
      <c r="BN691" s="252"/>
      <c r="BO691" s="193">
        <f t="shared" si="322"/>
        <v>143.39571740711062</v>
      </c>
      <c r="BP691" s="193">
        <v>278.82621167633641</v>
      </c>
      <c r="BQ691" s="193"/>
      <c r="BR691" s="30"/>
      <c r="BS691" s="33">
        <f t="shared" si="323"/>
        <v>143.39571740711062</v>
      </c>
      <c r="BT691" s="226" t="e">
        <f t="shared" si="324"/>
        <v>#REF!</v>
      </c>
      <c r="BV691" s="367"/>
    </row>
    <row r="692" spans="1:74" s="62" customFormat="1" ht="93" customHeight="1">
      <c r="A692" s="512">
        <f t="shared" si="325"/>
        <v>8</v>
      </c>
      <c r="B692" s="65" t="s">
        <v>597</v>
      </c>
      <c r="C692" s="60" t="s">
        <v>73</v>
      </c>
      <c r="D692" s="378" t="s">
        <v>630</v>
      </c>
      <c r="E692" s="378" t="s">
        <v>585</v>
      </c>
      <c r="F692" s="382">
        <v>44701</v>
      </c>
      <c r="G692" s="378" t="s">
        <v>670</v>
      </c>
      <c r="H692" s="65" t="s">
        <v>184</v>
      </c>
      <c r="I692" s="521"/>
      <c r="J692" s="90">
        <v>200</v>
      </c>
      <c r="K692" s="241">
        <v>0</v>
      </c>
      <c r="L692" s="403">
        <v>10</v>
      </c>
      <c r="M692" s="396">
        <v>24</v>
      </c>
      <c r="N692" s="396">
        <v>2</v>
      </c>
      <c r="O692" s="396">
        <v>40</v>
      </c>
      <c r="P692" s="396">
        <v>22</v>
      </c>
      <c r="Q692" s="264"/>
      <c r="R692" s="264"/>
      <c r="S692" s="404">
        <v>57.692307692307693</v>
      </c>
      <c r="T692" s="404">
        <v>42.307692307692307</v>
      </c>
      <c r="U692" s="265">
        <v>0</v>
      </c>
      <c r="V692" s="265">
        <v>0</v>
      </c>
      <c r="W692" s="266">
        <v>26.5</v>
      </c>
      <c r="X692" s="405">
        <v>10</v>
      </c>
      <c r="Y692" s="406">
        <v>2</v>
      </c>
      <c r="Z692" s="272">
        <v>7</v>
      </c>
      <c r="AA692" s="272">
        <v>33.465384615384608</v>
      </c>
      <c r="AB692" s="272"/>
      <c r="AC692" s="267">
        <v>0</v>
      </c>
      <c r="AD692" s="267">
        <v>0</v>
      </c>
      <c r="AE692" s="266">
        <v>388.96538461538461</v>
      </c>
      <c r="AF692" s="407">
        <v>0</v>
      </c>
      <c r="AG692" s="408">
        <v>5.8181818181818183</v>
      </c>
      <c r="AH692" s="409">
        <v>0</v>
      </c>
      <c r="AI692" s="462">
        <v>171.26923076923077</v>
      </c>
      <c r="AJ692" s="410">
        <v>211.87797202797202</v>
      </c>
      <c r="AK692" s="268"/>
      <c r="AL692" s="290">
        <v>0</v>
      </c>
      <c r="AM692" s="463">
        <v>0</v>
      </c>
      <c r="AN692" s="463">
        <v>2</v>
      </c>
      <c r="AO692" s="463">
        <v>0</v>
      </c>
      <c r="AP692" s="369" t="s">
        <v>597</v>
      </c>
      <c r="AQ692" s="248">
        <v>211</v>
      </c>
      <c r="AR692" s="370">
        <v>3600</v>
      </c>
      <c r="AS692" s="317">
        <v>2</v>
      </c>
      <c r="AT692" s="317">
        <v>0</v>
      </c>
      <c r="AU692" s="317">
        <v>0</v>
      </c>
      <c r="AV692" s="317">
        <v>1</v>
      </c>
      <c r="AW692" s="317">
        <v>0</v>
      </c>
      <c r="AX692" s="317">
        <v>1</v>
      </c>
      <c r="AY692" s="317">
        <v>3</v>
      </c>
      <c r="AZ692" s="317">
        <v>1</v>
      </c>
      <c r="BA692" s="317">
        <v>1</v>
      </c>
      <c r="BB692" s="46" t="s">
        <v>1208</v>
      </c>
      <c r="BC692" s="30">
        <v>33.465384615384608</v>
      </c>
      <c r="BD692" s="327"/>
      <c r="BE692" t="s">
        <v>99</v>
      </c>
      <c r="BF692" s="48">
        <v>0</v>
      </c>
      <c r="BG692" s="48">
        <v>10</v>
      </c>
      <c r="BH692" s="511"/>
      <c r="BI692" s="48"/>
      <c r="BJ692" s="372"/>
      <c r="BK692" s="63"/>
      <c r="BL692" s="81">
        <f t="shared" si="320"/>
        <v>26</v>
      </c>
      <c r="BM692" s="46">
        <f t="shared" si="321"/>
        <v>26</v>
      </c>
      <c r="BN692" s="252"/>
      <c r="BO692" s="193">
        <f t="shared" si="322"/>
        <v>388.96538461538461</v>
      </c>
      <c r="BP692" s="193">
        <v>300.30242958926107</v>
      </c>
      <c r="BQ692" s="193"/>
      <c r="BR692" s="30"/>
      <c r="BS692" s="33">
        <f t="shared" si="323"/>
        <v>322</v>
      </c>
      <c r="BT692" s="226" t="e">
        <f t="shared" si="324"/>
        <v>#REF!</v>
      </c>
      <c r="BV692" s="367"/>
    </row>
    <row r="693" spans="1:74" s="62" customFormat="1" ht="93" customHeight="1">
      <c r="A693" s="512">
        <f t="shared" si="325"/>
        <v>9</v>
      </c>
      <c r="B693" s="65" t="s">
        <v>598</v>
      </c>
      <c r="C693" s="60" t="s">
        <v>73</v>
      </c>
      <c r="D693" s="378" t="s">
        <v>121</v>
      </c>
      <c r="E693" s="378" t="s">
        <v>585</v>
      </c>
      <c r="F693" s="382">
        <v>44701</v>
      </c>
      <c r="G693" s="378" t="s">
        <v>670</v>
      </c>
      <c r="H693" s="65" t="s">
        <v>184</v>
      </c>
      <c r="I693" s="521"/>
      <c r="J693" s="90">
        <v>200</v>
      </c>
      <c r="K693" s="241">
        <v>0</v>
      </c>
      <c r="L693" s="403">
        <v>0</v>
      </c>
      <c r="M693" s="396">
        <v>24</v>
      </c>
      <c r="N693" s="396">
        <v>2</v>
      </c>
      <c r="O693" s="396">
        <v>40</v>
      </c>
      <c r="P693" s="396">
        <v>22</v>
      </c>
      <c r="Q693" s="264"/>
      <c r="R693" s="264"/>
      <c r="S693" s="404">
        <v>57.692307692307693</v>
      </c>
      <c r="T693" s="404">
        <v>42.307692307692307</v>
      </c>
      <c r="U693" s="265">
        <v>0</v>
      </c>
      <c r="V693" s="265">
        <v>0</v>
      </c>
      <c r="W693" s="266">
        <v>26.5</v>
      </c>
      <c r="X693" s="405">
        <v>10</v>
      </c>
      <c r="Y693" s="406">
        <v>2</v>
      </c>
      <c r="Z693" s="272">
        <v>7</v>
      </c>
      <c r="AA693" s="272">
        <v>32.046153846153857</v>
      </c>
      <c r="AB693" s="272"/>
      <c r="AC693" s="267">
        <v>0</v>
      </c>
      <c r="AD693" s="267">
        <v>0</v>
      </c>
      <c r="AE693" s="266">
        <v>377.54615384615386</v>
      </c>
      <c r="AF693" s="407">
        <v>0</v>
      </c>
      <c r="AG693" s="408">
        <v>5.8181818181818183</v>
      </c>
      <c r="AH693" s="409">
        <v>0</v>
      </c>
      <c r="AI693" s="462">
        <v>171.26923076923077</v>
      </c>
      <c r="AJ693" s="410">
        <v>200.45874125874127</v>
      </c>
      <c r="AK693" s="268"/>
      <c r="AL693" s="290">
        <v>0</v>
      </c>
      <c r="AM693" s="463">
        <v>0</v>
      </c>
      <c r="AN693" s="463">
        <v>2</v>
      </c>
      <c r="AO693" s="463">
        <v>0</v>
      </c>
      <c r="AP693" s="369" t="s">
        <v>598</v>
      </c>
      <c r="AQ693" s="248">
        <v>200</v>
      </c>
      <c r="AR693" s="370">
        <v>1900</v>
      </c>
      <c r="AS693" s="317">
        <v>2</v>
      </c>
      <c r="AT693" s="317">
        <v>0</v>
      </c>
      <c r="AU693" s="317">
        <v>0</v>
      </c>
      <c r="AV693" s="317">
        <v>0</v>
      </c>
      <c r="AW693" s="317">
        <v>0</v>
      </c>
      <c r="AX693" s="317">
        <v>0</v>
      </c>
      <c r="AY693" s="317">
        <v>1</v>
      </c>
      <c r="AZ693" s="317">
        <v>1</v>
      </c>
      <c r="BA693" s="317">
        <v>4</v>
      </c>
      <c r="BB693" s="46" t="s">
        <v>1209</v>
      </c>
      <c r="BC693" s="30">
        <v>32.046153846153857</v>
      </c>
      <c r="BD693" s="327"/>
      <c r="BE693" t="s">
        <v>99</v>
      </c>
      <c r="BF693" s="48">
        <v>0</v>
      </c>
      <c r="BG693" s="48">
        <v>0</v>
      </c>
      <c r="BH693" s="511"/>
      <c r="BI693" s="48"/>
      <c r="BJ693" s="372"/>
      <c r="BK693" s="63"/>
      <c r="BL693" s="81">
        <f t="shared" si="320"/>
        <v>26</v>
      </c>
      <c r="BM693" s="46">
        <f t="shared" si="321"/>
        <v>26</v>
      </c>
      <c r="BN693" s="252"/>
      <c r="BO693" s="193">
        <f t="shared" si="322"/>
        <v>377.54615384615386</v>
      </c>
      <c r="BP693" s="193">
        <v>302.69405012938978</v>
      </c>
      <c r="BQ693" s="193"/>
      <c r="BR693" s="30"/>
      <c r="BS693" s="33">
        <f t="shared" si="323"/>
        <v>312</v>
      </c>
      <c r="BT693" s="226" t="e">
        <f t="shared" si="324"/>
        <v>#REF!</v>
      </c>
      <c r="BV693" s="367"/>
    </row>
    <row r="694" spans="1:74" s="62" customFormat="1" ht="93" customHeight="1">
      <c r="A694" s="512">
        <f t="shared" si="325"/>
        <v>10</v>
      </c>
      <c r="B694" s="65" t="s">
        <v>613</v>
      </c>
      <c r="C694" s="60" t="s">
        <v>73</v>
      </c>
      <c r="D694" s="378" t="s">
        <v>636</v>
      </c>
      <c r="E694" s="378" t="s">
        <v>585</v>
      </c>
      <c r="F694" s="382">
        <v>44711</v>
      </c>
      <c r="G694" s="378" t="s">
        <v>670</v>
      </c>
      <c r="H694" s="65" t="s">
        <v>184</v>
      </c>
      <c r="I694" s="521"/>
      <c r="J694" s="90">
        <v>200</v>
      </c>
      <c r="K694" s="241">
        <v>0</v>
      </c>
      <c r="L694" s="403">
        <v>0</v>
      </c>
      <c r="M694" s="396">
        <v>23</v>
      </c>
      <c r="N694" s="396">
        <v>3</v>
      </c>
      <c r="O694" s="396">
        <v>34</v>
      </c>
      <c r="P694" s="396">
        <v>10</v>
      </c>
      <c r="Q694" s="264"/>
      <c r="R694" s="264"/>
      <c r="S694" s="404">
        <v>49.03846153846154</v>
      </c>
      <c r="T694" s="404">
        <v>19.23076923076923</v>
      </c>
      <c r="U694" s="265">
        <v>0</v>
      </c>
      <c r="V694" s="265">
        <v>0</v>
      </c>
      <c r="W694" s="266">
        <v>16</v>
      </c>
      <c r="X694" s="405">
        <v>8</v>
      </c>
      <c r="Y694" s="406">
        <v>2</v>
      </c>
      <c r="Z694" s="272">
        <v>7</v>
      </c>
      <c r="AA694" s="272">
        <v>28.200000000000017</v>
      </c>
      <c r="AB694" s="272"/>
      <c r="AC694" s="267">
        <v>0</v>
      </c>
      <c r="AD694" s="267">
        <v>0</v>
      </c>
      <c r="AE694" s="266">
        <v>329.46923076923082</v>
      </c>
      <c r="AF694" s="407">
        <v>7.6923076923076925</v>
      </c>
      <c r="AG694" s="408">
        <v>5.4115384615384619</v>
      </c>
      <c r="AH694" s="409">
        <v>0</v>
      </c>
      <c r="AI694" s="462">
        <v>146.5</v>
      </c>
      <c r="AJ694" s="410">
        <v>169.86538461538467</v>
      </c>
      <c r="AK694" s="268"/>
      <c r="AL694" s="290">
        <v>0</v>
      </c>
      <c r="AM694" s="463">
        <v>0</v>
      </c>
      <c r="AN694" s="463">
        <v>2</v>
      </c>
      <c r="AO694" s="463">
        <v>1</v>
      </c>
      <c r="AP694" s="369" t="s">
        <v>613</v>
      </c>
      <c r="AQ694" s="248">
        <v>169</v>
      </c>
      <c r="AR694" s="370">
        <v>3600</v>
      </c>
      <c r="AS694" s="317">
        <v>1</v>
      </c>
      <c r="AT694" s="317">
        <v>1</v>
      </c>
      <c r="AU694" s="317">
        <v>0</v>
      </c>
      <c r="AV694" s="317">
        <v>1</v>
      </c>
      <c r="AW694" s="317">
        <v>1</v>
      </c>
      <c r="AX694" s="317">
        <v>4</v>
      </c>
      <c r="AY694" s="317">
        <v>3</v>
      </c>
      <c r="AZ694" s="317">
        <v>1</v>
      </c>
      <c r="BA694" s="317">
        <v>1</v>
      </c>
      <c r="BB694" s="46" t="s">
        <v>1210</v>
      </c>
      <c r="BC694" s="30">
        <v>28.200000000000017</v>
      </c>
      <c r="BD694" s="327"/>
      <c r="BE694" t="s">
        <v>99</v>
      </c>
      <c r="BF694" s="48">
        <v>0</v>
      </c>
      <c r="BG694" s="48">
        <v>0</v>
      </c>
      <c r="BH694" s="511"/>
      <c r="BI694" s="48"/>
      <c r="BJ694" s="372"/>
      <c r="BK694" s="63"/>
      <c r="BL694" s="81">
        <f t="shared" ref="BL694:BL696" si="326">M694+AL694+AM694+AN694</f>
        <v>25</v>
      </c>
      <c r="BM694" s="46">
        <f t="shared" ref="BM694:BM696" si="327">BL694+AO694</f>
        <v>26</v>
      </c>
      <c r="BN694" s="252"/>
      <c r="BO694" s="193">
        <f t="shared" ref="BO694:BO696" si="328">AJ694+AI694+AG694+AH694</f>
        <v>321.77692307692308</v>
      </c>
      <c r="BP694" s="193">
        <v>268.85975675895332</v>
      </c>
      <c r="BQ694" s="193"/>
      <c r="BR694" s="30"/>
      <c r="BS694" s="33">
        <f t="shared" si="323"/>
        <v>270.57692307692309</v>
      </c>
      <c r="BT694" s="226" t="e">
        <f t="shared" ref="BT694:BT696" si="329">INT(YEARFRAC(F694,$BU$11))</f>
        <v>#REF!</v>
      </c>
      <c r="BV694" s="367"/>
    </row>
    <row r="695" spans="1:74" s="62" customFormat="1" ht="93" customHeight="1">
      <c r="A695" s="512">
        <f t="shared" si="325"/>
        <v>11</v>
      </c>
      <c r="B695" s="491" t="s">
        <v>781</v>
      </c>
      <c r="C695" s="494" t="s">
        <v>73</v>
      </c>
      <c r="D695" s="492" t="s">
        <v>360</v>
      </c>
      <c r="E695" s="492" t="s">
        <v>585</v>
      </c>
      <c r="F695" s="493">
        <v>45006</v>
      </c>
      <c r="G695" s="492" t="s">
        <v>671</v>
      </c>
      <c r="H695" s="491" t="s">
        <v>184</v>
      </c>
      <c r="I695" s="521"/>
      <c r="J695" s="90">
        <v>200</v>
      </c>
      <c r="K695" s="241">
        <v>0</v>
      </c>
      <c r="L695" s="403">
        <v>50</v>
      </c>
      <c r="M695" s="396">
        <v>24</v>
      </c>
      <c r="N695" s="396">
        <v>2</v>
      </c>
      <c r="O695" s="396">
        <v>38</v>
      </c>
      <c r="P695" s="396">
        <v>14</v>
      </c>
      <c r="Q695" s="264"/>
      <c r="R695" s="264"/>
      <c r="S695" s="404">
        <v>54.807692307692307</v>
      </c>
      <c r="T695" s="404">
        <v>26.923076923076923</v>
      </c>
      <c r="U695" s="265">
        <v>0</v>
      </c>
      <c r="V695" s="265">
        <v>0</v>
      </c>
      <c r="W695" s="266">
        <v>20</v>
      </c>
      <c r="X695" s="405">
        <v>10</v>
      </c>
      <c r="Y695" s="406">
        <v>0</v>
      </c>
      <c r="Z695" s="272">
        <v>7</v>
      </c>
      <c r="AA695" s="272">
        <v>31.110164835164824</v>
      </c>
      <c r="AB695" s="272"/>
      <c r="AC695" s="267">
        <v>0</v>
      </c>
      <c r="AD695" s="267">
        <v>0</v>
      </c>
      <c r="AE695" s="266">
        <v>399.84093406593405</v>
      </c>
      <c r="AF695" s="407">
        <v>0</v>
      </c>
      <c r="AG695" s="408">
        <v>5.8181818181818183</v>
      </c>
      <c r="AH695" s="409">
        <v>0</v>
      </c>
      <c r="AI695" s="462">
        <v>146.5</v>
      </c>
      <c r="AJ695" s="410">
        <v>247.52275224775224</v>
      </c>
      <c r="AK695" s="268"/>
      <c r="AL695" s="290">
        <v>0</v>
      </c>
      <c r="AM695" s="463">
        <v>0</v>
      </c>
      <c r="AN695" s="463">
        <v>2</v>
      </c>
      <c r="AO695" s="463">
        <v>0</v>
      </c>
      <c r="AP695" s="369" t="s">
        <v>781</v>
      </c>
      <c r="AQ695" s="248">
        <v>247</v>
      </c>
      <c r="AR695" s="370">
        <v>2200</v>
      </c>
      <c r="AS695" s="317">
        <v>2</v>
      </c>
      <c r="AT695" s="317">
        <v>0</v>
      </c>
      <c r="AU695" s="317">
        <v>2</v>
      </c>
      <c r="AV695" s="317">
        <v>0</v>
      </c>
      <c r="AW695" s="317">
        <v>1</v>
      </c>
      <c r="AX695" s="317">
        <v>2</v>
      </c>
      <c r="AY695" s="317">
        <v>2</v>
      </c>
      <c r="AZ695" s="317">
        <v>0</v>
      </c>
      <c r="BA695" s="317">
        <v>2</v>
      </c>
      <c r="BB695" s="46" t="s">
        <v>1211</v>
      </c>
      <c r="BC695" s="30">
        <v>31.110164835164824</v>
      </c>
      <c r="BD695" s="327"/>
      <c r="BE695" t="s">
        <v>99</v>
      </c>
      <c r="BF695" s="48">
        <v>0</v>
      </c>
      <c r="BG695" s="48">
        <v>50</v>
      </c>
      <c r="BH695" s="511"/>
      <c r="BI695" s="48"/>
      <c r="BJ695" s="372"/>
      <c r="BK695" s="63"/>
      <c r="BL695" s="81">
        <f t="shared" si="326"/>
        <v>26</v>
      </c>
      <c r="BM695" s="46">
        <f t="shared" si="327"/>
        <v>26</v>
      </c>
      <c r="BN695" s="252"/>
      <c r="BO695" s="193">
        <f t="shared" si="328"/>
        <v>399.84093406593405</v>
      </c>
      <c r="BP695" s="193">
        <v>252.5661050626328</v>
      </c>
      <c r="BQ695" s="193"/>
      <c r="BR695" s="30"/>
      <c r="BS695" s="33">
        <f t="shared" ref="BS695:BS696" si="330">BO695-W695-Z695-AA695</f>
        <v>341.73076923076923</v>
      </c>
      <c r="BT695" s="226" t="e">
        <f t="shared" si="329"/>
        <v>#REF!</v>
      </c>
      <c r="BV695" s="367"/>
    </row>
    <row r="696" spans="1:74" s="62" customFormat="1" ht="93" customHeight="1">
      <c r="A696" s="512">
        <f t="shared" si="325"/>
        <v>12</v>
      </c>
      <c r="B696" s="491" t="s">
        <v>784</v>
      </c>
      <c r="C696" s="494" t="s">
        <v>73</v>
      </c>
      <c r="D696" s="492" t="s">
        <v>283</v>
      </c>
      <c r="E696" s="492" t="s">
        <v>585</v>
      </c>
      <c r="F696" s="493">
        <v>45020</v>
      </c>
      <c r="G696" s="492" t="s">
        <v>671</v>
      </c>
      <c r="H696" s="491" t="s">
        <v>184</v>
      </c>
      <c r="I696" s="521"/>
      <c r="J696" s="90">
        <v>200</v>
      </c>
      <c r="K696" s="241">
        <v>0</v>
      </c>
      <c r="L696" s="403">
        <v>36.581196581196579</v>
      </c>
      <c r="M696" s="396">
        <v>21.5</v>
      </c>
      <c r="N696" s="396">
        <v>4.5</v>
      </c>
      <c r="O696" s="396">
        <v>26</v>
      </c>
      <c r="P696" s="396">
        <v>16</v>
      </c>
      <c r="Q696" s="264"/>
      <c r="R696" s="264"/>
      <c r="S696" s="404">
        <v>37.5</v>
      </c>
      <c r="T696" s="404">
        <v>30.76923076923077</v>
      </c>
      <c r="U696" s="265">
        <v>0</v>
      </c>
      <c r="V696" s="265">
        <v>0</v>
      </c>
      <c r="W696" s="266">
        <v>18.5</v>
      </c>
      <c r="X696" s="405">
        <v>4</v>
      </c>
      <c r="Y696" s="406">
        <v>0</v>
      </c>
      <c r="Z696" s="272">
        <v>7</v>
      </c>
      <c r="AA696" s="272">
        <v>0</v>
      </c>
      <c r="AB696" s="272"/>
      <c r="AC696" s="267">
        <v>0</v>
      </c>
      <c r="AD696" s="267">
        <v>0</v>
      </c>
      <c r="AE696" s="266">
        <v>334.35042735042737</v>
      </c>
      <c r="AF696" s="407">
        <v>11.538461538461538</v>
      </c>
      <c r="AG696" s="408">
        <v>5.8181818181818183</v>
      </c>
      <c r="AH696" s="409">
        <v>0</v>
      </c>
      <c r="AI696" s="462">
        <v>147.03846153846155</v>
      </c>
      <c r="AJ696" s="410">
        <v>169.95532245532246</v>
      </c>
      <c r="AK696" s="268"/>
      <c r="AL696" s="290">
        <v>1</v>
      </c>
      <c r="AM696" s="463">
        <v>0</v>
      </c>
      <c r="AN696" s="463">
        <v>2</v>
      </c>
      <c r="AO696" s="463">
        <v>1.5</v>
      </c>
      <c r="AP696" s="369" t="s">
        <v>784</v>
      </c>
      <c r="AQ696" s="248">
        <v>169</v>
      </c>
      <c r="AR696" s="370">
        <v>3900</v>
      </c>
      <c r="AS696" s="317">
        <v>1</v>
      </c>
      <c r="AT696" s="317">
        <v>1</v>
      </c>
      <c r="AU696" s="317">
        <v>0</v>
      </c>
      <c r="AV696" s="317">
        <v>1</v>
      </c>
      <c r="AW696" s="317">
        <v>1</v>
      </c>
      <c r="AX696" s="317">
        <v>4</v>
      </c>
      <c r="AY696" s="317">
        <v>3</v>
      </c>
      <c r="AZ696" s="317">
        <v>1</v>
      </c>
      <c r="BA696" s="317">
        <v>4</v>
      </c>
      <c r="BB696" s="46" t="s">
        <v>1212</v>
      </c>
      <c r="BC696" s="30">
        <v>0</v>
      </c>
      <c r="BD696" s="327"/>
      <c r="BE696" t="s">
        <v>99</v>
      </c>
      <c r="BF696" s="48">
        <v>0</v>
      </c>
      <c r="BG696" s="48">
        <v>36.581196581196579</v>
      </c>
      <c r="BH696" s="511"/>
      <c r="BI696" s="48"/>
      <c r="BJ696" s="372"/>
      <c r="BK696" s="63"/>
      <c r="BL696" s="81">
        <f t="shared" si="326"/>
        <v>24.5</v>
      </c>
      <c r="BM696" s="46">
        <f t="shared" si="327"/>
        <v>26</v>
      </c>
      <c r="BN696" s="252"/>
      <c r="BO696" s="193">
        <f t="shared" si="328"/>
        <v>322.81196581196582</v>
      </c>
      <c r="BP696" s="193">
        <v>266.47033578945809</v>
      </c>
      <c r="BQ696" s="193"/>
      <c r="BR696" s="30"/>
      <c r="BS696" s="33">
        <f t="shared" si="330"/>
        <v>297.31196581196582</v>
      </c>
      <c r="BT696" s="226" t="e">
        <f t="shared" si="329"/>
        <v>#REF!</v>
      </c>
      <c r="BV696" s="367"/>
    </row>
    <row r="697" spans="1:74" s="62" customFormat="1" ht="93" customHeight="1">
      <c r="A697" s="512">
        <f t="shared" si="325"/>
        <v>13</v>
      </c>
      <c r="B697" s="491" t="s">
        <v>823</v>
      </c>
      <c r="C697" s="494" t="s">
        <v>73</v>
      </c>
      <c r="D697" s="492" t="s">
        <v>824</v>
      </c>
      <c r="E697" s="492" t="s">
        <v>585</v>
      </c>
      <c r="F697" s="493">
        <v>45061</v>
      </c>
      <c r="G697" s="492" t="s">
        <v>670</v>
      </c>
      <c r="H697" s="491" t="s">
        <v>184</v>
      </c>
      <c r="I697" s="521"/>
      <c r="J697" s="90">
        <v>200</v>
      </c>
      <c r="K697" s="241">
        <v>0</v>
      </c>
      <c r="L697" s="403">
        <v>0</v>
      </c>
      <c r="M697" s="396">
        <v>24</v>
      </c>
      <c r="N697" s="396">
        <v>2</v>
      </c>
      <c r="O697" s="396">
        <v>36</v>
      </c>
      <c r="P697" s="396">
        <v>18</v>
      </c>
      <c r="Q697" s="264"/>
      <c r="R697" s="264"/>
      <c r="S697" s="404">
        <v>51.92307692307692</v>
      </c>
      <c r="T697" s="404">
        <v>34.615384615384613</v>
      </c>
      <c r="U697" s="265">
        <v>0</v>
      </c>
      <c r="V697" s="265">
        <v>0</v>
      </c>
      <c r="W697" s="266">
        <v>22.5</v>
      </c>
      <c r="X697" s="405">
        <v>10</v>
      </c>
      <c r="Y697" s="406">
        <v>0</v>
      </c>
      <c r="Z697" s="272">
        <v>7</v>
      </c>
      <c r="AA697" s="272">
        <v>30.296153846153842</v>
      </c>
      <c r="AB697" s="272"/>
      <c r="AC697" s="267">
        <v>0</v>
      </c>
      <c r="AD697" s="267">
        <v>0</v>
      </c>
      <c r="AE697" s="266">
        <v>356.3346153846154</v>
      </c>
      <c r="AF697" s="407">
        <v>0</v>
      </c>
      <c r="AG697" s="408">
        <v>5.8181818181818183</v>
      </c>
      <c r="AH697" s="409">
        <v>0</v>
      </c>
      <c r="AI697" s="462">
        <v>157.19230769230768</v>
      </c>
      <c r="AJ697" s="410">
        <v>193.32412587412591</v>
      </c>
      <c r="AK697" s="268"/>
      <c r="AL697" s="290">
        <v>0</v>
      </c>
      <c r="AM697" s="463">
        <v>0</v>
      </c>
      <c r="AN697" s="463">
        <v>2</v>
      </c>
      <c r="AO697" s="463">
        <v>0</v>
      </c>
      <c r="AP697" s="369" t="s">
        <v>823</v>
      </c>
      <c r="AQ697" s="248">
        <v>193</v>
      </c>
      <c r="AR697" s="370">
        <v>1300</v>
      </c>
      <c r="AS697" s="317">
        <v>1</v>
      </c>
      <c r="AT697" s="317">
        <v>1</v>
      </c>
      <c r="AU697" s="317">
        <v>2</v>
      </c>
      <c r="AV697" s="317">
        <v>0</v>
      </c>
      <c r="AW697" s="317">
        <v>0</v>
      </c>
      <c r="AX697" s="317">
        <v>3</v>
      </c>
      <c r="AY697" s="317">
        <v>1</v>
      </c>
      <c r="AZ697" s="317">
        <v>0</v>
      </c>
      <c r="BA697" s="317">
        <v>3</v>
      </c>
      <c r="BB697" s="46" t="s">
        <v>1213</v>
      </c>
      <c r="BC697" s="30">
        <v>30.296153846153842</v>
      </c>
      <c r="BD697" s="327"/>
      <c r="BE697" t="s">
        <v>99</v>
      </c>
      <c r="BF697" s="48">
        <v>0</v>
      </c>
      <c r="BG697" s="48">
        <v>0</v>
      </c>
      <c r="BH697" s="511"/>
      <c r="BI697" s="48"/>
      <c r="BJ697" s="372"/>
      <c r="BK697" s="63"/>
      <c r="BL697" s="81">
        <f t="shared" si="320"/>
        <v>26</v>
      </c>
      <c r="BM697" s="46">
        <f t="shared" si="321"/>
        <v>26</v>
      </c>
      <c r="BN697" s="252"/>
      <c r="BO697" s="193">
        <f t="shared" si="322"/>
        <v>356.3346153846154</v>
      </c>
      <c r="BP697" s="193">
        <v>281.47985347985343</v>
      </c>
      <c r="BQ697" s="193"/>
      <c r="BR697" s="30"/>
      <c r="BS697" s="33">
        <f t="shared" si="323"/>
        <v>296.53846153846155</v>
      </c>
      <c r="BT697" s="226" t="e">
        <f t="shared" si="324"/>
        <v>#REF!</v>
      </c>
      <c r="BV697" s="367"/>
    </row>
    <row r="698" spans="1:74" s="4" customFormat="1" ht="37.5" hidden="1" customHeight="1">
      <c r="A698" s="92"/>
      <c r="B698" s="92"/>
      <c r="C698" s="92"/>
      <c r="D698" s="92" t="s">
        <v>40</v>
      </c>
      <c r="E698" s="92"/>
      <c r="F698" s="92"/>
      <c r="G698" s="92"/>
      <c r="H698" s="92"/>
      <c r="I698" s="92"/>
      <c r="J698" s="152">
        <v>2600</v>
      </c>
      <c r="K698" s="152">
        <v>0</v>
      </c>
      <c r="L698" s="152"/>
      <c r="M698" s="152"/>
      <c r="N698" s="152"/>
      <c r="O698" s="152"/>
      <c r="P698" s="152"/>
      <c r="Q698" s="152"/>
      <c r="R698" s="152"/>
      <c r="S698" s="152">
        <v>568.26923076923072</v>
      </c>
      <c r="T698" s="152"/>
      <c r="U698" s="152">
        <v>0</v>
      </c>
      <c r="V698" s="152"/>
      <c r="W698" s="152">
        <v>202</v>
      </c>
      <c r="X698" s="152">
        <v>98</v>
      </c>
      <c r="Y698" s="152">
        <v>30</v>
      </c>
      <c r="Z698" s="152">
        <v>77</v>
      </c>
      <c r="AA698" s="152">
        <v>183.12231058415267</v>
      </c>
      <c r="AB698" s="152"/>
      <c r="AC698" s="152"/>
      <c r="AD698" s="152">
        <v>0</v>
      </c>
      <c r="AE698" s="152">
        <v>4508.9179329236222</v>
      </c>
      <c r="AF698" s="152">
        <v>430.76923076923077</v>
      </c>
      <c r="AG698" s="152">
        <v>68.284554012380127</v>
      </c>
      <c r="AH698" s="152">
        <v>0</v>
      </c>
      <c r="AI698" s="152">
        <v>1922.0628171991912</v>
      </c>
      <c r="AJ698" s="152">
        <v>2087.8013309428206</v>
      </c>
      <c r="AK698" s="153"/>
      <c r="AM698" s="83"/>
      <c r="BB698" s="84"/>
      <c r="BF698" s="552"/>
      <c r="BJ698" s="372"/>
    </row>
    <row r="699" spans="1:74" s="13" customFormat="1" ht="33" hidden="1" customHeight="1">
      <c r="A699" s="154"/>
      <c r="B699" s="172"/>
      <c r="C699" s="172"/>
      <c r="D699" s="155"/>
      <c r="E699" s="172"/>
      <c r="F699" s="172"/>
      <c r="G699" s="172"/>
      <c r="H699" s="172"/>
      <c r="I699" s="172"/>
      <c r="J699" s="172"/>
      <c r="K699" s="172"/>
      <c r="L699" s="172"/>
      <c r="M699" s="172"/>
      <c r="N699" s="172"/>
      <c r="O699" s="172"/>
      <c r="P699" s="172"/>
      <c r="Q699" s="172"/>
      <c r="R699" s="172"/>
      <c r="S699" s="172"/>
      <c r="T699" s="172"/>
      <c r="U699" s="172"/>
      <c r="V699" s="172"/>
      <c r="W699" s="172"/>
      <c r="X699" s="172"/>
      <c r="Y699" s="172"/>
      <c r="Z699" s="172"/>
      <c r="AA699" s="172"/>
      <c r="AB699" s="172"/>
      <c r="AC699" s="172"/>
      <c r="AD699" s="172"/>
      <c r="AE699" s="172"/>
      <c r="AF699" s="172"/>
      <c r="AG699" s="172"/>
      <c r="AH699" s="172"/>
      <c r="AI699" s="172"/>
      <c r="AJ699" s="156">
        <v>2087.8013309428206</v>
      </c>
      <c r="AK699" s="172"/>
      <c r="AM699" s="2"/>
      <c r="AN699"/>
      <c r="AO699"/>
      <c r="AP699" s="49"/>
      <c r="AQ699" s="50"/>
      <c r="AR699" s="51"/>
      <c r="AS699" s="89"/>
      <c r="AT699" s="89"/>
      <c r="AU699" s="89"/>
      <c r="AV699" s="89"/>
      <c r="AW699" s="89"/>
      <c r="AX699" s="89"/>
      <c r="AY699" s="89"/>
      <c r="AZ699" s="89"/>
      <c r="BA699" s="62"/>
      <c r="BB699" s="30"/>
      <c r="BF699" s="555"/>
      <c r="BG699"/>
      <c r="BJ699" s="372"/>
    </row>
    <row r="700" spans="1:74" ht="49.5" hidden="1" customHeight="1">
      <c r="A700" s="374" t="str">
        <f>A675</f>
        <v>តារាងបើកប្រាក់ឈ្នួលប្រចាំខែ វិច្ឆិកា ឆ្នាំ ២០២៣(លើកទី2​)</v>
      </c>
      <c r="B700" s="174"/>
      <c r="C700" s="174"/>
      <c r="D700" s="157"/>
      <c r="E700" s="157"/>
      <c r="F700" s="170"/>
      <c r="G700" s="174"/>
      <c r="H700" s="174"/>
      <c r="I700" s="174"/>
      <c r="J700" s="174"/>
      <c r="K700" s="174"/>
      <c r="L700" s="174"/>
      <c r="M700" s="174"/>
      <c r="N700" s="174"/>
      <c r="O700" s="174"/>
      <c r="P700" s="174"/>
      <c r="Q700" s="174"/>
      <c r="R700" s="174"/>
      <c r="S700" s="174"/>
      <c r="T700" s="174"/>
      <c r="U700" s="174"/>
      <c r="V700" s="174"/>
      <c r="W700" s="174"/>
      <c r="X700" s="174"/>
      <c r="Y700" s="174"/>
      <c r="Z700" s="174"/>
      <c r="AA700" s="174"/>
      <c r="AB700" s="174"/>
      <c r="AC700" s="174"/>
      <c r="AD700" s="174"/>
      <c r="AE700" s="174"/>
      <c r="AF700" s="174"/>
      <c r="AG700" s="174"/>
      <c r="AH700" s="174"/>
      <c r="AI700" s="174"/>
      <c r="AJ700" s="174"/>
      <c r="AK700" s="174"/>
      <c r="AL700" s="273"/>
      <c r="AN700"/>
      <c r="AO700"/>
      <c r="AP700" s="49"/>
      <c r="AQ700" s="50"/>
      <c r="AR700" s="51"/>
      <c r="AS700" s="89"/>
      <c r="AT700" s="89"/>
      <c r="AU700" s="89"/>
      <c r="AV700" s="89"/>
      <c r="AW700" s="89"/>
      <c r="AX700" s="89"/>
      <c r="AY700" s="89"/>
      <c r="AZ700" s="89"/>
      <c r="BA700" s="89"/>
      <c r="BB700" s="46"/>
      <c r="BD700"/>
      <c r="BF700" s="48"/>
      <c r="BH700" s="1"/>
      <c r="BJ700" s="372"/>
      <c r="BO700"/>
      <c r="BQ700"/>
    </row>
    <row r="701" spans="1:74" s="4" customFormat="1" ht="28.5" hidden="1" customHeight="1">
      <c r="A701" s="375" t="str">
        <f>A676</f>
        <v>LIST OF SALARIES AND ALLOWANCES  (November/  2023)</v>
      </c>
      <c r="B701" s="96"/>
      <c r="C701" s="96"/>
      <c r="D701" s="97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  <c r="AH701" s="56"/>
      <c r="AI701" s="214"/>
      <c r="AJ701" s="96"/>
      <c r="AK701" s="56"/>
      <c r="AL701" s="274"/>
      <c r="AM701" s="2"/>
      <c r="AN701" s="15"/>
      <c r="AO701" s="15"/>
      <c r="AP701" s="22"/>
      <c r="BD701" s="92"/>
      <c r="BF701" s="552"/>
      <c r="BJ701" s="372"/>
      <c r="BO701" s="15"/>
      <c r="BQ701" s="15"/>
    </row>
    <row r="702" spans="1:74" s="62" customFormat="1" ht="51.75" hidden="1" customHeight="1" thickBot="1">
      <c r="A702" s="355" t="str">
        <f>A677</f>
        <v xml:space="preserve">ក្រុមហ៊ុន Fairdon (Cambodia) Limited </v>
      </c>
      <c r="B702" s="99"/>
      <c r="C702" s="100"/>
      <c r="D702" s="101"/>
      <c r="E702" s="102"/>
      <c r="I702" s="103"/>
      <c r="J702" s="104"/>
      <c r="K702" s="356"/>
      <c r="L702" s="104"/>
      <c r="M702" s="104"/>
      <c r="N702" s="195"/>
      <c r="O702" s="200"/>
      <c r="P702" s="200"/>
      <c r="Q702" s="195"/>
      <c r="R702" s="195"/>
      <c r="S702" s="195"/>
      <c r="T702" s="195"/>
      <c r="U702" s="195"/>
      <c r="V702" s="195"/>
      <c r="W702" s="275"/>
      <c r="X702" s="275"/>
      <c r="Y702" s="227"/>
      <c r="Z702" s="275"/>
      <c r="AA702" s="275"/>
      <c r="AB702" s="543"/>
      <c r="AC702" s="221"/>
      <c r="AE702" s="105"/>
      <c r="AF702" s="105"/>
      <c r="AG702" s="346"/>
      <c r="AH702" s="106"/>
      <c r="AI702" s="106"/>
      <c r="AJ702" s="107"/>
      <c r="AK702" s="106"/>
      <c r="AL702" s="106"/>
      <c r="AM702" s="45"/>
      <c r="AN702" s="190"/>
      <c r="AO702" s="190"/>
      <c r="AP702" s="218"/>
      <c r="BF702" s="551"/>
      <c r="BJ702" s="372"/>
      <c r="BO702" s="190"/>
      <c r="BQ702" s="199"/>
    </row>
    <row r="703" spans="1:74" ht="40.5" hidden="1" customHeight="1" thickBot="1">
      <c r="A703" s="348" t="s">
        <v>564</v>
      </c>
      <c r="B703" s="349" t="s">
        <v>565</v>
      </c>
      <c r="C703" s="353" t="s">
        <v>566</v>
      </c>
      <c r="D703" s="349" t="s">
        <v>567</v>
      </c>
      <c r="E703" s="350" t="s">
        <v>568</v>
      </c>
      <c r="F703" s="350" t="s">
        <v>569</v>
      </c>
      <c r="G703" s="350" t="s">
        <v>570</v>
      </c>
      <c r="H703" s="350" t="s">
        <v>154</v>
      </c>
      <c r="I703" s="351" t="s">
        <v>571</v>
      </c>
      <c r="J703" s="350" t="s">
        <v>563</v>
      </c>
      <c r="K703" s="352" t="s">
        <v>706</v>
      </c>
      <c r="L703" s="352" t="s">
        <v>575</v>
      </c>
      <c r="M703" s="363" t="s">
        <v>574</v>
      </c>
      <c r="N703" s="361"/>
      <c r="O703" s="361"/>
      <c r="P703" s="361"/>
      <c r="Q703" s="361"/>
      <c r="R703" s="361"/>
      <c r="S703" s="361"/>
      <c r="T703" s="361"/>
      <c r="U703" s="361"/>
      <c r="V703" s="361"/>
      <c r="W703" s="361"/>
      <c r="X703" s="361"/>
      <c r="Y703" s="361"/>
      <c r="Z703" s="361"/>
      <c r="AA703" s="361"/>
      <c r="AB703" s="361"/>
      <c r="AC703" s="361"/>
      <c r="AD703" s="361"/>
      <c r="AE703" s="362"/>
      <c r="AF703" s="85" t="s">
        <v>3</v>
      </c>
      <c r="AG703" s="67"/>
      <c r="AH703" s="67"/>
      <c r="AI703" s="67"/>
      <c r="AJ703" s="418" t="s">
        <v>727</v>
      </c>
      <c r="AK703" s="332" t="s">
        <v>572</v>
      </c>
      <c r="AL703" s="25"/>
      <c r="AN703"/>
      <c r="AO703"/>
      <c r="AP703" s="49"/>
      <c r="AQ703" s="50"/>
      <c r="AR703" s="51"/>
      <c r="AS703" s="89"/>
      <c r="AT703" s="89"/>
      <c r="AU703" s="89"/>
      <c r="AV703" s="89"/>
      <c r="AW703" s="89"/>
      <c r="AX703" s="89"/>
      <c r="AY703" s="89"/>
      <c r="AZ703" s="89"/>
      <c r="BA703" s="62"/>
      <c r="BB703" s="30"/>
      <c r="BD703"/>
      <c r="BF703" s="48"/>
      <c r="BJ703" s="372"/>
      <c r="BO703"/>
      <c r="BQ703"/>
    </row>
    <row r="704" spans="1:74" ht="40.5" hidden="1" customHeight="1">
      <c r="A704" s="74"/>
      <c r="B704" s="115"/>
      <c r="C704" s="354"/>
      <c r="D704" s="117"/>
      <c r="E704" s="276"/>
      <c r="F704" s="276"/>
      <c r="G704" s="118"/>
      <c r="H704" s="119"/>
      <c r="I704" s="343" t="s">
        <v>29</v>
      </c>
      <c r="J704" s="330"/>
      <c r="K704" s="176"/>
      <c r="L704" s="176"/>
      <c r="M704" s="437" t="s">
        <v>576</v>
      </c>
      <c r="N704" s="438"/>
      <c r="O704" s="432" t="s">
        <v>751</v>
      </c>
      <c r="P704" s="433"/>
      <c r="Q704" s="446"/>
      <c r="R704" s="488"/>
      <c r="S704" s="437" t="s">
        <v>577</v>
      </c>
      <c r="T704" s="440"/>
      <c r="U704" s="441"/>
      <c r="V704" s="441"/>
      <c r="W704" s="329" t="s">
        <v>578</v>
      </c>
      <c r="X704" s="329" t="s">
        <v>579</v>
      </c>
      <c r="Y704" s="336" t="s">
        <v>580</v>
      </c>
      <c r="Z704" s="86" t="s">
        <v>52</v>
      </c>
      <c r="AA704" s="197" t="s">
        <v>46</v>
      </c>
      <c r="AB704" s="197"/>
      <c r="AC704" s="86" t="s">
        <v>14</v>
      </c>
      <c r="AD704" s="197" t="s">
        <v>367</v>
      </c>
      <c r="AE704" s="68" t="s">
        <v>15</v>
      </c>
      <c r="AF704" s="121" t="s">
        <v>9</v>
      </c>
      <c r="AG704" s="392" t="s">
        <v>707</v>
      </c>
      <c r="AH704" s="332" t="s">
        <v>728</v>
      </c>
      <c r="AI704" s="357" t="s">
        <v>584</v>
      </c>
      <c r="AJ704" s="123" t="s">
        <v>33</v>
      </c>
      <c r="AK704" s="124" t="s">
        <v>34</v>
      </c>
      <c r="AL704" s="26"/>
      <c r="AN704"/>
      <c r="AO704"/>
      <c r="AP704" s="49"/>
      <c r="AQ704" s="50"/>
      <c r="AR704" s="51"/>
      <c r="AS704" s="89"/>
      <c r="AT704" s="89"/>
      <c r="AU704" s="89"/>
      <c r="AV704" s="89"/>
      <c r="AW704" s="89"/>
      <c r="AX704" s="89"/>
      <c r="AY704" s="89"/>
      <c r="AZ704" s="89"/>
      <c r="BA704" s="62"/>
      <c r="BB704" s="30"/>
      <c r="BD704"/>
      <c r="BF704" s="48"/>
      <c r="BJ704" s="372"/>
      <c r="BO704"/>
      <c r="BQ704"/>
    </row>
    <row r="705" spans="1:74" ht="40.5" hidden="1" customHeight="1">
      <c r="A705" s="74"/>
      <c r="B705" s="115"/>
      <c r="C705" s="116"/>
      <c r="D705" s="117"/>
      <c r="E705" s="276"/>
      <c r="F705" s="276"/>
      <c r="G705" s="118"/>
      <c r="H705" s="277"/>
      <c r="I705" s="331" t="s">
        <v>573</v>
      </c>
      <c r="J705" s="126" t="s">
        <v>38</v>
      </c>
      <c r="K705" s="127" t="s">
        <v>189</v>
      </c>
      <c r="L705" s="127" t="s">
        <v>83</v>
      </c>
      <c r="M705" s="206" t="s">
        <v>35</v>
      </c>
      <c r="N705" s="277" t="s">
        <v>6</v>
      </c>
      <c r="O705" s="428" t="s">
        <v>7</v>
      </c>
      <c r="P705" s="429" t="s">
        <v>7</v>
      </c>
      <c r="Q705" s="431" t="s">
        <v>581</v>
      </c>
      <c r="R705" s="431"/>
      <c r="S705" s="336" t="s">
        <v>582</v>
      </c>
      <c r="T705" s="336" t="s">
        <v>582</v>
      </c>
      <c r="U705" s="331" t="s">
        <v>581</v>
      </c>
      <c r="V705" s="498"/>
      <c r="W705" s="338" t="s">
        <v>81</v>
      </c>
      <c r="X705" s="339" t="s">
        <v>48</v>
      </c>
      <c r="Y705" s="399" t="s">
        <v>526</v>
      </c>
      <c r="Z705" s="340" t="s">
        <v>527</v>
      </c>
      <c r="AA705" s="399" t="s">
        <v>473</v>
      </c>
      <c r="AB705" s="540"/>
      <c r="AC705" s="340" t="s">
        <v>30</v>
      </c>
      <c r="AD705" s="341" t="s">
        <v>665</v>
      </c>
      <c r="AE705" s="342" t="s">
        <v>31</v>
      </c>
      <c r="AF705" s="339" t="s">
        <v>32</v>
      </c>
      <c r="AG705" s="393" t="s">
        <v>708</v>
      </c>
      <c r="AH705" s="340" t="s">
        <v>39</v>
      </c>
      <c r="AI705" s="198" t="s">
        <v>84</v>
      </c>
      <c r="AJ705" s="128"/>
      <c r="AK705" s="129"/>
      <c r="AL705" s="26"/>
      <c r="AN705"/>
      <c r="AO705"/>
      <c r="AP705" s="49"/>
      <c r="AQ705" s="50"/>
      <c r="AR705" s="51"/>
      <c r="AS705" s="89"/>
      <c r="AT705" s="89"/>
      <c r="AU705" s="89"/>
      <c r="AV705" s="89"/>
      <c r="AW705" s="89"/>
      <c r="AX705" s="89"/>
      <c r="AY705" s="89"/>
      <c r="AZ705" s="89"/>
      <c r="BA705" s="62"/>
      <c r="BB705" s="30"/>
      <c r="BD705"/>
      <c r="BF705" s="48"/>
      <c r="BJ705" s="372"/>
      <c r="BO705"/>
      <c r="BQ705"/>
    </row>
    <row r="706" spans="1:74" ht="28.5" hidden="1" customHeight="1" thickBot="1">
      <c r="A706" s="74"/>
      <c r="B706" s="115"/>
      <c r="C706" s="116"/>
      <c r="D706" s="117"/>
      <c r="E706" s="276"/>
      <c r="F706" s="130"/>
      <c r="G706" s="118"/>
      <c r="H706" s="276"/>
      <c r="I706" s="131"/>
      <c r="J706" s="126"/>
      <c r="K706" s="127"/>
      <c r="L706" s="127"/>
      <c r="M706" s="207"/>
      <c r="N706" s="276"/>
      <c r="O706" s="209"/>
      <c r="P706" s="209"/>
      <c r="Q706" s="276"/>
      <c r="R706" s="276"/>
      <c r="S706" s="430"/>
      <c r="T706" s="430"/>
      <c r="U706" s="276"/>
      <c r="V706" s="499"/>
      <c r="W706" s="70"/>
      <c r="X706" s="87"/>
      <c r="Y706" s="278"/>
      <c r="Z706" s="278"/>
      <c r="AA706" s="198" t="s">
        <v>47</v>
      </c>
      <c r="AB706" s="211"/>
      <c r="AC706" s="278"/>
      <c r="AD706" s="229"/>
      <c r="AE706" s="129"/>
      <c r="AF706" s="87"/>
      <c r="AG706" s="400"/>
      <c r="AH706" s="278"/>
      <c r="AI706" s="211"/>
      <c r="AJ706" s="128"/>
      <c r="AK706" s="129"/>
      <c r="AL706" s="26"/>
      <c r="AN706"/>
      <c r="AO706"/>
      <c r="AP706" s="49"/>
      <c r="AQ706" s="50"/>
      <c r="AR706" s="51"/>
      <c r="AS706" s="89"/>
      <c r="AT706" s="89"/>
      <c r="AU706" s="89"/>
      <c r="AV706" s="89"/>
      <c r="AW706" s="89"/>
      <c r="AX706" s="89"/>
      <c r="AY706" s="89"/>
      <c r="AZ706" s="89"/>
      <c r="BA706" s="62"/>
      <c r="BB706" s="30"/>
      <c r="BD706"/>
      <c r="BF706" s="48"/>
      <c r="BJ706" s="372"/>
      <c r="BO706"/>
      <c r="BQ706"/>
    </row>
    <row r="707" spans="1:74" s="17" customFormat="1" ht="24.75" hidden="1" customHeight="1" thickBot="1">
      <c r="A707" s="333" t="s">
        <v>24</v>
      </c>
      <c r="B707" s="133" t="s">
        <v>25</v>
      </c>
      <c r="C707" s="334" t="s">
        <v>68</v>
      </c>
      <c r="D707" s="134" t="s">
        <v>26</v>
      </c>
      <c r="E707" s="335" t="s">
        <v>27</v>
      </c>
      <c r="F707" s="136" t="s">
        <v>36</v>
      </c>
      <c r="G707" s="137" t="s">
        <v>37</v>
      </c>
      <c r="H707" s="138" t="s">
        <v>528</v>
      </c>
      <c r="I707" s="139" t="s">
        <v>1</v>
      </c>
      <c r="J707" s="126"/>
      <c r="K707" s="127"/>
      <c r="L707" s="127"/>
      <c r="M707" s="208" t="s">
        <v>5</v>
      </c>
      <c r="N707" s="77" t="s">
        <v>82</v>
      </c>
      <c r="O707" s="426" t="s">
        <v>749</v>
      </c>
      <c r="P707" s="426" t="s">
        <v>750</v>
      </c>
      <c r="Q707" s="337" t="s">
        <v>10</v>
      </c>
      <c r="R707" s="337"/>
      <c r="S707" s="425" t="s">
        <v>747</v>
      </c>
      <c r="T707" s="425" t="s">
        <v>748</v>
      </c>
      <c r="U707" s="337" t="s">
        <v>13</v>
      </c>
      <c r="V707" s="500"/>
      <c r="W707" s="70"/>
      <c r="X707" s="87"/>
      <c r="Y707" s="278"/>
      <c r="Z707" s="278"/>
      <c r="AA707" s="228" t="s">
        <v>404</v>
      </c>
      <c r="AB707" s="228"/>
      <c r="AC707" s="278"/>
      <c r="AD707" s="115"/>
      <c r="AE707" s="129"/>
      <c r="AF707" s="87"/>
      <c r="AG707" s="400"/>
      <c r="AH707" s="278"/>
      <c r="AI707" s="211"/>
      <c r="AJ707" s="128"/>
      <c r="AK707" s="129"/>
      <c r="AL707" s="26"/>
      <c r="AM707" s="2"/>
      <c r="AN707"/>
      <c r="AO707"/>
      <c r="AP707" s="49"/>
      <c r="AQ707" s="50"/>
      <c r="AR707" s="51"/>
      <c r="AS707" s="89"/>
      <c r="AT707" s="89"/>
      <c r="AU707" s="89"/>
      <c r="AV707" s="89"/>
      <c r="AW707" s="89"/>
      <c r="AX707" s="89"/>
      <c r="AY707" s="89"/>
      <c r="AZ707" s="89"/>
      <c r="BA707" s="62"/>
      <c r="BB707" s="30"/>
      <c r="BC707"/>
      <c r="BD707"/>
      <c r="BE707"/>
      <c r="BF707" s="48"/>
      <c r="BG707"/>
      <c r="BH707"/>
      <c r="BI707"/>
      <c r="BJ707" s="372"/>
    </row>
    <row r="708" spans="1:74" s="17" customFormat="1" ht="16.5" hidden="1" customHeight="1" thickBot="1">
      <c r="A708" s="140"/>
      <c r="B708" s="141"/>
      <c r="C708" s="142"/>
      <c r="D708" s="143"/>
      <c r="E708" s="181"/>
      <c r="F708" s="144" t="s">
        <v>28</v>
      </c>
      <c r="G708" s="145"/>
      <c r="H708" s="146"/>
      <c r="I708" s="147"/>
      <c r="J708" s="148"/>
      <c r="K708" s="149"/>
      <c r="L708" s="149"/>
      <c r="M708" s="78"/>
      <c r="N708" s="79"/>
      <c r="O708" s="427"/>
      <c r="P708" s="210"/>
      <c r="Q708" s="279"/>
      <c r="R708" s="279"/>
      <c r="S708" s="212"/>
      <c r="T708" s="212"/>
      <c r="U708" s="279"/>
      <c r="V708" s="501"/>
      <c r="W708" s="71"/>
      <c r="X708" s="88"/>
      <c r="Y708" s="279"/>
      <c r="Z708" s="279"/>
      <c r="AA708" s="279"/>
      <c r="AB708" s="279"/>
      <c r="AC708" s="279"/>
      <c r="AD708" s="279"/>
      <c r="AE708" s="150"/>
      <c r="AF708" s="88"/>
      <c r="AG708" s="401"/>
      <c r="AH708" s="279"/>
      <c r="AI708" s="212"/>
      <c r="AJ708" s="151"/>
      <c r="AK708" s="150"/>
      <c r="AL708" s="26"/>
      <c r="AM708" s="2"/>
      <c r="AN708"/>
      <c r="AO708"/>
      <c r="AP708" s="49"/>
      <c r="AQ708" s="50"/>
      <c r="AR708" s="51"/>
      <c r="AS708" s="89"/>
      <c r="AT708" s="89"/>
      <c r="AU708" s="89"/>
      <c r="AV708" s="89"/>
      <c r="AW708" s="89"/>
      <c r="AX708" s="89"/>
      <c r="AY708" s="89"/>
      <c r="AZ708" s="89"/>
      <c r="BA708" s="62"/>
      <c r="BB708" s="30"/>
      <c r="BC708"/>
      <c r="BD708"/>
      <c r="BE708"/>
      <c r="BF708" s="48"/>
      <c r="BG708"/>
      <c r="BH708"/>
      <c r="BI708"/>
      <c r="BJ708" s="372"/>
    </row>
    <row r="709" spans="1:74" s="17" customFormat="1" ht="15.75" hidden="1" customHeight="1">
      <c r="A709" s="298">
        <v>1</v>
      </c>
      <c r="B709" s="294">
        <v>2</v>
      </c>
      <c r="C709" s="294">
        <v>3</v>
      </c>
      <c r="D709" s="294">
        <v>4</v>
      </c>
      <c r="E709" s="294">
        <v>5</v>
      </c>
      <c r="F709" s="294">
        <v>6</v>
      </c>
      <c r="G709" s="294">
        <v>7</v>
      </c>
      <c r="H709" s="294">
        <v>8</v>
      </c>
      <c r="I709" s="294">
        <v>9</v>
      </c>
      <c r="J709" s="294">
        <v>10</v>
      </c>
      <c r="K709" s="294">
        <v>11</v>
      </c>
      <c r="L709" s="294">
        <v>12</v>
      </c>
      <c r="M709" s="294">
        <v>13</v>
      </c>
      <c r="N709" s="294">
        <v>14</v>
      </c>
      <c r="O709" s="294">
        <v>15</v>
      </c>
      <c r="P709" s="294"/>
      <c r="Q709" s="294">
        <v>16</v>
      </c>
      <c r="R709" s="294"/>
      <c r="S709" s="294">
        <v>17</v>
      </c>
      <c r="T709" s="294"/>
      <c r="U709" s="294">
        <v>18</v>
      </c>
      <c r="V709" s="294"/>
      <c r="W709" s="294">
        <v>19</v>
      </c>
      <c r="X709" s="294">
        <v>20</v>
      </c>
      <c r="Y709" s="294">
        <v>21</v>
      </c>
      <c r="Z709" s="294">
        <v>22</v>
      </c>
      <c r="AA709" s="294">
        <v>23</v>
      </c>
      <c r="AB709" s="294"/>
      <c r="AC709" s="294">
        <v>24</v>
      </c>
      <c r="AD709" s="294">
        <v>25</v>
      </c>
      <c r="AE709" s="294">
        <v>26</v>
      </c>
      <c r="AF709" s="294">
        <v>27</v>
      </c>
      <c r="AG709" s="294"/>
      <c r="AH709" s="294">
        <v>28</v>
      </c>
      <c r="AI709" s="294">
        <v>29</v>
      </c>
      <c r="AJ709" s="294">
        <v>31</v>
      </c>
      <c r="AK709" s="294">
        <v>32</v>
      </c>
      <c r="AL709" s="27"/>
      <c r="AM709" s="2"/>
      <c r="AN709"/>
      <c r="AO709"/>
      <c r="AP709" s="52"/>
      <c r="AQ709" s="53"/>
      <c r="AR709" s="54"/>
      <c r="AS709" s="281"/>
      <c r="AT709" s="281"/>
      <c r="AU709" s="281"/>
      <c r="AV709" s="281"/>
      <c r="AW709" s="281"/>
      <c r="AX709" s="281"/>
      <c r="AY709" s="281"/>
      <c r="AZ709" s="281"/>
      <c r="BA709" s="55"/>
      <c r="BB709" s="30"/>
      <c r="BC709"/>
      <c r="BD709"/>
      <c r="BE709"/>
      <c r="BF709" s="48"/>
      <c r="BG709"/>
      <c r="BH709"/>
      <c r="BI709"/>
      <c r="BJ709" s="372"/>
    </row>
    <row r="710" spans="1:74" s="62" customFormat="1" ht="75.75" customHeight="1">
      <c r="A710" s="512">
        <v>14</v>
      </c>
      <c r="B710" s="65" t="s">
        <v>403</v>
      </c>
      <c r="C710" s="60" t="s">
        <v>73</v>
      </c>
      <c r="D710" s="378" t="s">
        <v>133</v>
      </c>
      <c r="E710" s="378" t="s">
        <v>585</v>
      </c>
      <c r="F710" s="382">
        <v>44350</v>
      </c>
      <c r="G710" s="378" t="s">
        <v>670</v>
      </c>
      <c r="H710" s="65" t="s">
        <v>335</v>
      </c>
      <c r="I710" s="521"/>
      <c r="J710" s="90">
        <v>200</v>
      </c>
      <c r="K710" s="241">
        <v>0</v>
      </c>
      <c r="L710" s="403">
        <v>7.6470588235294112</v>
      </c>
      <c r="M710" s="396">
        <v>17</v>
      </c>
      <c r="N710" s="396">
        <v>9</v>
      </c>
      <c r="O710" s="396">
        <v>32</v>
      </c>
      <c r="P710" s="396">
        <v>14</v>
      </c>
      <c r="Q710" s="264"/>
      <c r="R710" s="264"/>
      <c r="S710" s="404">
        <v>46.153846153846153</v>
      </c>
      <c r="T710" s="404">
        <v>26.923076923076923</v>
      </c>
      <c r="U710" s="265">
        <v>0</v>
      </c>
      <c r="V710" s="265">
        <v>0</v>
      </c>
      <c r="W710" s="266">
        <v>18.5</v>
      </c>
      <c r="X710" s="405">
        <v>10</v>
      </c>
      <c r="Y710" s="406">
        <v>3</v>
      </c>
      <c r="Z710" s="272">
        <v>7</v>
      </c>
      <c r="AA710" s="272">
        <v>0</v>
      </c>
      <c r="AB710" s="272"/>
      <c r="AC710" s="267">
        <v>80.231481765550939</v>
      </c>
      <c r="AD710" s="267">
        <v>0</v>
      </c>
      <c r="AE710" s="266">
        <v>399.45546366600342</v>
      </c>
      <c r="AF710" s="407">
        <v>53.846153846153847</v>
      </c>
      <c r="AG710" s="408">
        <v>5.8181818181818183</v>
      </c>
      <c r="AH710" s="409">
        <v>0</v>
      </c>
      <c r="AI710" s="462">
        <v>141.69230769230771</v>
      </c>
      <c r="AJ710" s="410">
        <v>198.09882030936004</v>
      </c>
      <c r="AK710" s="268"/>
      <c r="AL710" s="290">
        <v>0</v>
      </c>
      <c r="AM710" s="463">
        <v>7</v>
      </c>
      <c r="AN710" s="463">
        <v>2</v>
      </c>
      <c r="AO710" s="463">
        <v>0</v>
      </c>
      <c r="AP710" s="36" t="s">
        <v>403</v>
      </c>
      <c r="AQ710" s="66">
        <v>198</v>
      </c>
      <c r="AR710" s="37">
        <v>400</v>
      </c>
      <c r="AS710" s="315">
        <v>1</v>
      </c>
      <c r="AT710" s="315">
        <v>1</v>
      </c>
      <c r="AU710" s="315">
        <v>2</v>
      </c>
      <c r="AV710" s="315">
        <v>0</v>
      </c>
      <c r="AW710" s="315">
        <v>1</v>
      </c>
      <c r="AX710" s="315">
        <v>3</v>
      </c>
      <c r="AY710" s="316">
        <v>0</v>
      </c>
      <c r="AZ710" s="316">
        <v>0</v>
      </c>
      <c r="BA710" s="316">
        <v>4</v>
      </c>
      <c r="BB710" s="30" t="s">
        <v>1214</v>
      </c>
      <c r="BC710" s="30">
        <v>0</v>
      </c>
      <c r="BD710" s="327"/>
      <c r="BE710" t="s">
        <v>99</v>
      </c>
      <c r="BF710" s="48">
        <v>0</v>
      </c>
      <c r="BG710" s="48">
        <v>7.6470588235294112</v>
      </c>
      <c r="BH710" s="511"/>
      <c r="BI710" s="48"/>
      <c r="BJ710" s="372"/>
      <c r="BK710"/>
      <c r="BL710" s="81">
        <f t="shared" ref="BL710:BL726" si="331">M710+AL710+AM710+AN710</f>
        <v>26</v>
      </c>
      <c r="BM710" s="30">
        <f t="shared" ref="BM710:BM726" si="332">BL710+AO710</f>
        <v>26</v>
      </c>
      <c r="BN710" s="230"/>
      <c r="BO710" s="193">
        <f t="shared" ref="BO710:BO726" si="333">AJ710+AI710+AG710+AH710</f>
        <v>345.60930981984956</v>
      </c>
      <c r="BP710" s="193">
        <v>298.00264655776067</v>
      </c>
      <c r="BQ710" s="193"/>
      <c r="BR710" s="30"/>
      <c r="BS710" s="33">
        <f t="shared" ref="BS710:BS726" si="334">BO710-W710-Z710-AA710</f>
        <v>320.10930981984956</v>
      </c>
      <c r="BT710" s="226" t="e">
        <f t="shared" ref="BT710:BT726" si="335">INT(YEARFRAC(F710,$BU$11))</f>
        <v>#REF!</v>
      </c>
      <c r="BV710" s="365"/>
    </row>
    <row r="711" spans="1:74" s="62" customFormat="1" ht="75.75" customHeight="1">
      <c r="A711" s="512">
        <f>A710+1</f>
        <v>15</v>
      </c>
      <c r="B711" s="65" t="s">
        <v>446</v>
      </c>
      <c r="C711" s="60" t="s">
        <v>73</v>
      </c>
      <c r="D711" s="378" t="s">
        <v>447</v>
      </c>
      <c r="E711" s="378" t="s">
        <v>585</v>
      </c>
      <c r="F711" s="382">
        <v>44487</v>
      </c>
      <c r="G711" s="378" t="s">
        <v>670</v>
      </c>
      <c r="H711" s="65" t="s">
        <v>335</v>
      </c>
      <c r="I711" s="521"/>
      <c r="J711" s="90">
        <v>200</v>
      </c>
      <c r="K711" s="241">
        <v>0</v>
      </c>
      <c r="L711" s="403">
        <v>0</v>
      </c>
      <c r="M711" s="396">
        <v>24</v>
      </c>
      <c r="N711" s="396">
        <v>2</v>
      </c>
      <c r="O711" s="396">
        <v>34</v>
      </c>
      <c r="P711" s="396">
        <v>18</v>
      </c>
      <c r="Q711" s="264"/>
      <c r="R711" s="264"/>
      <c r="S711" s="404">
        <v>49.03846153846154</v>
      </c>
      <c r="T711" s="404">
        <v>34.615384615384613</v>
      </c>
      <c r="U711" s="265">
        <v>0</v>
      </c>
      <c r="V711" s="265">
        <v>0</v>
      </c>
      <c r="W711" s="266">
        <v>22</v>
      </c>
      <c r="X711" s="405">
        <v>10</v>
      </c>
      <c r="Y711" s="406">
        <v>3</v>
      </c>
      <c r="Z711" s="272">
        <v>7</v>
      </c>
      <c r="AA711" s="272">
        <v>0</v>
      </c>
      <c r="AB711" s="272"/>
      <c r="AC711" s="267">
        <v>0</v>
      </c>
      <c r="AD711" s="267">
        <v>0</v>
      </c>
      <c r="AE711" s="266">
        <v>325.65384615384619</v>
      </c>
      <c r="AF711" s="407">
        <v>0</v>
      </c>
      <c r="AG711" s="408">
        <v>5.8181818181818183</v>
      </c>
      <c r="AH711" s="409">
        <v>0</v>
      </c>
      <c r="AI711" s="462">
        <v>162.53846153846155</v>
      </c>
      <c r="AJ711" s="410">
        <v>157.29720279720283</v>
      </c>
      <c r="AK711" s="268"/>
      <c r="AL711" s="290">
        <v>0</v>
      </c>
      <c r="AM711" s="463">
        <v>0</v>
      </c>
      <c r="AN711" s="463">
        <v>2</v>
      </c>
      <c r="AO711" s="463">
        <v>0</v>
      </c>
      <c r="AP711" s="36" t="s">
        <v>446</v>
      </c>
      <c r="AQ711" s="66">
        <v>157</v>
      </c>
      <c r="AR711" s="37">
        <v>1200</v>
      </c>
      <c r="AS711" s="315">
        <v>1</v>
      </c>
      <c r="AT711" s="315">
        <v>1</v>
      </c>
      <c r="AU711" s="315">
        <v>0</v>
      </c>
      <c r="AV711" s="315">
        <v>0</v>
      </c>
      <c r="AW711" s="315">
        <v>1</v>
      </c>
      <c r="AX711" s="315">
        <v>2</v>
      </c>
      <c r="AY711" s="316">
        <v>1</v>
      </c>
      <c r="AZ711" s="316">
        <v>0</v>
      </c>
      <c r="BA711" s="316">
        <v>2</v>
      </c>
      <c r="BB711" s="30" t="s">
        <v>1215</v>
      </c>
      <c r="BC711" s="30">
        <v>0</v>
      </c>
      <c r="BD711" s="327"/>
      <c r="BE711" t="s">
        <v>99</v>
      </c>
      <c r="BF711" s="48">
        <v>0</v>
      </c>
      <c r="BG711" s="48">
        <v>0</v>
      </c>
      <c r="BH711" s="511"/>
      <c r="BI711" s="48"/>
      <c r="BJ711" s="372"/>
      <c r="BK711"/>
      <c r="BL711" s="81">
        <f t="shared" si="331"/>
        <v>26</v>
      </c>
      <c r="BM711" s="30">
        <f t="shared" si="332"/>
        <v>26</v>
      </c>
      <c r="BN711" s="230"/>
      <c r="BO711" s="193">
        <f t="shared" si="333"/>
        <v>325.65384615384619</v>
      </c>
      <c r="BP711" s="193">
        <v>296.59695479617955</v>
      </c>
      <c r="BQ711" s="193"/>
      <c r="BR711" s="30"/>
      <c r="BS711" s="33">
        <f t="shared" si="334"/>
        <v>296.65384615384619</v>
      </c>
      <c r="BT711" s="226" t="e">
        <f t="shared" si="335"/>
        <v>#REF!</v>
      </c>
      <c r="BV711" s="365"/>
    </row>
    <row r="712" spans="1:74" s="62" customFormat="1" ht="75.75" customHeight="1">
      <c r="A712" s="512">
        <f t="shared" ref="A712:A726" si="336">A711+1</f>
        <v>16</v>
      </c>
      <c r="B712" s="65" t="s">
        <v>467</v>
      </c>
      <c r="C712" s="60" t="s">
        <v>73</v>
      </c>
      <c r="D712" s="378" t="s">
        <v>470</v>
      </c>
      <c r="E712" s="378" t="s">
        <v>585</v>
      </c>
      <c r="F712" s="382">
        <v>44504</v>
      </c>
      <c r="G712" s="378" t="s">
        <v>670</v>
      </c>
      <c r="H712" s="65" t="s">
        <v>335</v>
      </c>
      <c r="I712" s="521"/>
      <c r="J712" s="90">
        <v>200</v>
      </c>
      <c r="K712" s="241">
        <v>0</v>
      </c>
      <c r="L712" s="403">
        <v>14.634146341463413</v>
      </c>
      <c r="M712" s="396">
        <v>23</v>
      </c>
      <c r="N712" s="396">
        <v>3</v>
      </c>
      <c r="O712" s="396">
        <v>36</v>
      </c>
      <c r="P712" s="396">
        <v>20</v>
      </c>
      <c r="Q712" s="264"/>
      <c r="R712" s="264"/>
      <c r="S712" s="404">
        <v>51.92307692307692</v>
      </c>
      <c r="T712" s="404">
        <v>38.46153846153846</v>
      </c>
      <c r="U712" s="265">
        <v>0</v>
      </c>
      <c r="V712" s="265">
        <v>0</v>
      </c>
      <c r="W712" s="266">
        <v>24</v>
      </c>
      <c r="X712" s="405">
        <v>10</v>
      </c>
      <c r="Y712" s="406">
        <v>3</v>
      </c>
      <c r="Z712" s="272">
        <v>7</v>
      </c>
      <c r="AA712" s="272">
        <v>32.972091932457772</v>
      </c>
      <c r="AB712" s="272"/>
      <c r="AC712" s="267">
        <v>0</v>
      </c>
      <c r="AD712" s="267">
        <v>0</v>
      </c>
      <c r="AE712" s="266">
        <v>381.99085365853654</v>
      </c>
      <c r="AF712" s="407">
        <v>0</v>
      </c>
      <c r="AG712" s="408">
        <v>5.8181818181818183</v>
      </c>
      <c r="AH712" s="409">
        <v>0</v>
      </c>
      <c r="AI712" s="462">
        <v>159.15384615384613</v>
      </c>
      <c r="AJ712" s="410">
        <v>217.01882568650859</v>
      </c>
      <c r="AK712" s="268"/>
      <c r="AL712" s="290">
        <v>1</v>
      </c>
      <c r="AM712" s="463">
        <v>0</v>
      </c>
      <c r="AN712" s="463">
        <v>2</v>
      </c>
      <c r="AO712" s="463">
        <v>0</v>
      </c>
      <c r="AP712" s="36" t="s">
        <v>467</v>
      </c>
      <c r="AQ712" s="66">
        <v>217</v>
      </c>
      <c r="AR712" s="37">
        <v>100</v>
      </c>
      <c r="AS712" s="315">
        <v>2</v>
      </c>
      <c r="AT712" s="315">
        <v>0</v>
      </c>
      <c r="AU712" s="315">
        <v>0</v>
      </c>
      <c r="AV712" s="315">
        <v>1</v>
      </c>
      <c r="AW712" s="315">
        <v>1</v>
      </c>
      <c r="AX712" s="315">
        <v>2</v>
      </c>
      <c r="AY712" s="316">
        <v>0</v>
      </c>
      <c r="AZ712" s="316">
        <v>0</v>
      </c>
      <c r="BA712" s="316">
        <v>1</v>
      </c>
      <c r="BB712" s="30" t="s">
        <v>1216</v>
      </c>
      <c r="BC712" s="30">
        <v>32.972091932457772</v>
      </c>
      <c r="BD712" s="327"/>
      <c r="BE712" t="s">
        <v>99</v>
      </c>
      <c r="BF712" s="48">
        <v>0</v>
      </c>
      <c r="BG712" s="48">
        <v>14.634146341463413</v>
      </c>
      <c r="BH712" s="511"/>
      <c r="BI712" s="48"/>
      <c r="BJ712" s="372"/>
      <c r="BK712"/>
      <c r="BL712" s="81">
        <f t="shared" si="331"/>
        <v>26</v>
      </c>
      <c r="BM712" s="30">
        <f t="shared" si="332"/>
        <v>26</v>
      </c>
      <c r="BN712" s="230"/>
      <c r="BO712" s="193">
        <f t="shared" si="333"/>
        <v>381.99085365853654</v>
      </c>
      <c r="BP712" s="193">
        <v>317.4174083582156</v>
      </c>
      <c r="BQ712" s="193"/>
      <c r="BR712" s="30"/>
      <c r="BS712" s="33">
        <f t="shared" si="334"/>
        <v>318.01876172607876</v>
      </c>
      <c r="BT712" s="226" t="e">
        <f t="shared" si="335"/>
        <v>#REF!</v>
      </c>
      <c r="BV712" s="365"/>
    </row>
    <row r="713" spans="1:74" s="62" customFormat="1" ht="75.75" customHeight="1">
      <c r="A713" s="512">
        <f t="shared" si="336"/>
        <v>17</v>
      </c>
      <c r="B713" s="65" t="s">
        <v>468</v>
      </c>
      <c r="C713" s="60" t="s">
        <v>73</v>
      </c>
      <c r="D713" s="378" t="s">
        <v>193</v>
      </c>
      <c r="E713" s="378" t="s">
        <v>585</v>
      </c>
      <c r="F713" s="382">
        <v>44504</v>
      </c>
      <c r="G713" s="378" t="s">
        <v>670</v>
      </c>
      <c r="H713" s="65" t="s">
        <v>335</v>
      </c>
      <c r="I713" s="521"/>
      <c r="J713" s="90">
        <v>200</v>
      </c>
      <c r="K713" s="241">
        <v>0</v>
      </c>
      <c r="L713" s="403">
        <v>19.516129032258064</v>
      </c>
      <c r="M713" s="396">
        <v>23</v>
      </c>
      <c r="N713" s="396">
        <v>3</v>
      </c>
      <c r="O713" s="396">
        <v>36</v>
      </c>
      <c r="P713" s="396">
        <v>22</v>
      </c>
      <c r="Q713" s="264"/>
      <c r="R713" s="264"/>
      <c r="S713" s="404">
        <v>51.92307692307692</v>
      </c>
      <c r="T713" s="404">
        <v>42.307692307692307</v>
      </c>
      <c r="U713" s="265">
        <v>0</v>
      </c>
      <c r="V713" s="265">
        <v>0</v>
      </c>
      <c r="W713" s="266">
        <v>25.5</v>
      </c>
      <c r="X713" s="405">
        <v>8</v>
      </c>
      <c r="Y713" s="406">
        <v>3</v>
      </c>
      <c r="Z713" s="272">
        <v>7</v>
      </c>
      <c r="AA713" s="272">
        <v>32.918114143920604</v>
      </c>
      <c r="AB713" s="272"/>
      <c r="AC713" s="267">
        <v>0</v>
      </c>
      <c r="AD713" s="267">
        <v>0</v>
      </c>
      <c r="AE713" s="266">
        <v>390.16501240694788</v>
      </c>
      <c r="AF713" s="407">
        <v>7.6923076923076925</v>
      </c>
      <c r="AG713" s="408">
        <v>5.8181818181818183</v>
      </c>
      <c r="AH713" s="409">
        <v>0</v>
      </c>
      <c r="AI713" s="462">
        <v>167.88461538461536</v>
      </c>
      <c r="AJ713" s="410">
        <v>208.76990751184303</v>
      </c>
      <c r="AK713" s="268"/>
      <c r="AL713" s="290">
        <v>0</v>
      </c>
      <c r="AM713" s="463">
        <v>0</v>
      </c>
      <c r="AN713" s="463">
        <v>2</v>
      </c>
      <c r="AO713" s="463">
        <v>1</v>
      </c>
      <c r="AP713" s="36" t="s">
        <v>468</v>
      </c>
      <c r="AQ713" s="66">
        <v>208</v>
      </c>
      <c r="AR713" s="37">
        <v>3200</v>
      </c>
      <c r="AS713" s="315">
        <v>2</v>
      </c>
      <c r="AT713" s="315">
        <v>0</v>
      </c>
      <c r="AU713" s="315">
        <v>0</v>
      </c>
      <c r="AV713" s="315">
        <v>0</v>
      </c>
      <c r="AW713" s="315">
        <v>1</v>
      </c>
      <c r="AX713" s="315">
        <v>3</v>
      </c>
      <c r="AY713" s="316">
        <v>3</v>
      </c>
      <c r="AZ713" s="316">
        <v>0</v>
      </c>
      <c r="BA713" s="316">
        <v>2</v>
      </c>
      <c r="BB713" s="30" t="s">
        <v>1217</v>
      </c>
      <c r="BC713" s="30">
        <v>32.918114143920604</v>
      </c>
      <c r="BD713" s="327"/>
      <c r="BE713" t="s">
        <v>99</v>
      </c>
      <c r="BF713" s="48">
        <v>0</v>
      </c>
      <c r="BG713" s="48">
        <v>19.516129032258064</v>
      </c>
      <c r="BH713" s="511"/>
      <c r="BI713" s="48"/>
      <c r="BJ713" s="372"/>
      <c r="BK713"/>
      <c r="BL713" s="81">
        <f t="shared" si="331"/>
        <v>25</v>
      </c>
      <c r="BM713" s="30">
        <f t="shared" si="332"/>
        <v>26</v>
      </c>
      <c r="BN713" s="230"/>
      <c r="BO713" s="193">
        <f t="shared" si="333"/>
        <v>382.4727047146402</v>
      </c>
      <c r="BP713" s="193">
        <v>326.826033992352</v>
      </c>
      <c r="BQ713" s="193"/>
      <c r="BR713" s="30"/>
      <c r="BS713" s="33">
        <f t="shared" si="334"/>
        <v>317.0545905707196</v>
      </c>
      <c r="BT713" s="226" t="e">
        <f t="shared" si="335"/>
        <v>#REF!</v>
      </c>
      <c r="BV713" s="365"/>
    </row>
    <row r="714" spans="1:74" s="62" customFormat="1" ht="75.75" customHeight="1">
      <c r="A714" s="512">
        <f t="shared" si="336"/>
        <v>18</v>
      </c>
      <c r="B714" s="65" t="s">
        <v>469</v>
      </c>
      <c r="C714" s="60" t="s">
        <v>73</v>
      </c>
      <c r="D714" s="378" t="s">
        <v>198</v>
      </c>
      <c r="E714" s="378" t="s">
        <v>585</v>
      </c>
      <c r="F714" s="382">
        <v>44508</v>
      </c>
      <c r="G714" s="378" t="s">
        <v>670</v>
      </c>
      <c r="H714" s="65" t="s">
        <v>335</v>
      </c>
      <c r="I714" s="521"/>
      <c r="J714" s="90">
        <v>200</v>
      </c>
      <c r="K714" s="241">
        <v>0</v>
      </c>
      <c r="L714" s="403">
        <v>0</v>
      </c>
      <c r="M714" s="396">
        <v>23</v>
      </c>
      <c r="N714" s="396">
        <v>3</v>
      </c>
      <c r="O714" s="396">
        <v>32</v>
      </c>
      <c r="P714" s="396">
        <v>8</v>
      </c>
      <c r="Q714" s="264"/>
      <c r="R714" s="264"/>
      <c r="S714" s="404">
        <v>46.153846153846153</v>
      </c>
      <c r="T714" s="404">
        <v>15.384615384615385</v>
      </c>
      <c r="U714" s="265">
        <v>0</v>
      </c>
      <c r="V714" s="265">
        <v>0</v>
      </c>
      <c r="W714" s="266">
        <v>14</v>
      </c>
      <c r="X714" s="405">
        <v>8</v>
      </c>
      <c r="Y714" s="406">
        <v>3</v>
      </c>
      <c r="Z714" s="272">
        <v>7</v>
      </c>
      <c r="AA714" s="272">
        <v>28.626923076923106</v>
      </c>
      <c r="AB714" s="272"/>
      <c r="AC714" s="267">
        <v>0</v>
      </c>
      <c r="AD714" s="267">
        <v>0</v>
      </c>
      <c r="AE714" s="266">
        <v>322.16538461538465</v>
      </c>
      <c r="AF714" s="407">
        <v>7.6923076923076925</v>
      </c>
      <c r="AG714" s="408">
        <v>5.2969230769230773</v>
      </c>
      <c r="AH714" s="409">
        <v>0</v>
      </c>
      <c r="AI714" s="462">
        <v>137.76923076923075</v>
      </c>
      <c r="AJ714" s="410">
        <v>171.40692307692316</v>
      </c>
      <c r="AK714" s="268"/>
      <c r="AL714" s="290">
        <v>0</v>
      </c>
      <c r="AM714" s="463">
        <v>0</v>
      </c>
      <c r="AN714" s="463">
        <v>2</v>
      </c>
      <c r="AO714" s="463">
        <v>1</v>
      </c>
      <c r="AP714" s="36" t="s">
        <v>469</v>
      </c>
      <c r="AQ714" s="66">
        <v>171</v>
      </c>
      <c r="AR714" s="37">
        <v>1700</v>
      </c>
      <c r="AS714" s="315">
        <v>1</v>
      </c>
      <c r="AT714" s="315">
        <v>1</v>
      </c>
      <c r="AU714" s="315">
        <v>1</v>
      </c>
      <c r="AV714" s="315">
        <v>0</v>
      </c>
      <c r="AW714" s="315">
        <v>0</v>
      </c>
      <c r="AX714" s="315">
        <v>1</v>
      </c>
      <c r="AY714" s="316">
        <v>1</v>
      </c>
      <c r="AZ714" s="316">
        <v>1</v>
      </c>
      <c r="BA714" s="316">
        <v>2</v>
      </c>
      <c r="BB714" s="30" t="s">
        <v>1218</v>
      </c>
      <c r="BC714" s="30">
        <v>28.626923076923106</v>
      </c>
      <c r="BD714" s="327"/>
      <c r="BE714" t="s">
        <v>99</v>
      </c>
      <c r="BF714" s="48">
        <v>0</v>
      </c>
      <c r="BG714" s="48">
        <v>0</v>
      </c>
      <c r="BH714" s="511"/>
      <c r="BI714" s="48"/>
      <c r="BJ714" s="372"/>
      <c r="BK714"/>
      <c r="BL714" s="81">
        <f t="shared" si="331"/>
        <v>25</v>
      </c>
      <c r="BM714" s="30">
        <f t="shared" si="332"/>
        <v>26</v>
      </c>
      <c r="BN714" s="230"/>
      <c r="BO714" s="193">
        <f t="shared" si="333"/>
        <v>314.47307692307697</v>
      </c>
      <c r="BP714" s="193">
        <v>278.83362450057632</v>
      </c>
      <c r="BQ714" s="193"/>
      <c r="BR714" s="30"/>
      <c r="BS714" s="33">
        <f t="shared" si="334"/>
        <v>264.84615384615387</v>
      </c>
      <c r="BT714" s="226" t="e">
        <f t="shared" si="335"/>
        <v>#REF!</v>
      </c>
      <c r="BV714" s="365"/>
    </row>
    <row r="715" spans="1:74" s="62" customFormat="1" ht="75.75" customHeight="1">
      <c r="A715" s="512">
        <f t="shared" si="336"/>
        <v>19</v>
      </c>
      <c r="B715" s="65" t="s">
        <v>472</v>
      </c>
      <c r="C715" s="60" t="s">
        <v>73</v>
      </c>
      <c r="D715" s="378" t="s">
        <v>134</v>
      </c>
      <c r="E715" s="378" t="s">
        <v>585</v>
      </c>
      <c r="F715" s="382">
        <v>44350</v>
      </c>
      <c r="G715" s="378" t="s">
        <v>670</v>
      </c>
      <c r="H715" s="65" t="s">
        <v>184</v>
      </c>
      <c r="I715" s="521"/>
      <c r="J715" s="90">
        <v>200</v>
      </c>
      <c r="K715" s="241">
        <v>5</v>
      </c>
      <c r="L715" s="403">
        <v>0</v>
      </c>
      <c r="M715" s="396">
        <v>24</v>
      </c>
      <c r="N715" s="396">
        <v>2</v>
      </c>
      <c r="O715" s="396">
        <v>32</v>
      </c>
      <c r="P715" s="396">
        <v>20</v>
      </c>
      <c r="Q715" s="264"/>
      <c r="R715" s="264"/>
      <c r="S715" s="404">
        <v>46.153846153846153</v>
      </c>
      <c r="T715" s="404">
        <v>38.46153846153846</v>
      </c>
      <c r="U715" s="265">
        <v>0</v>
      </c>
      <c r="V715" s="265">
        <v>0</v>
      </c>
      <c r="W715" s="266">
        <v>23</v>
      </c>
      <c r="X715" s="405">
        <v>10</v>
      </c>
      <c r="Y715" s="406">
        <v>3</v>
      </c>
      <c r="Z715" s="272">
        <v>7</v>
      </c>
      <c r="AA715" s="272">
        <v>0</v>
      </c>
      <c r="AB715" s="272"/>
      <c r="AC715" s="267">
        <v>0</v>
      </c>
      <c r="AD715" s="267">
        <v>0</v>
      </c>
      <c r="AE715" s="266">
        <v>332.61538461538464</v>
      </c>
      <c r="AF715" s="407">
        <v>0</v>
      </c>
      <c r="AG715" s="408">
        <v>5.8181818181818183</v>
      </c>
      <c r="AH715" s="409">
        <v>0</v>
      </c>
      <c r="AI715" s="462">
        <v>170.38461538461536</v>
      </c>
      <c r="AJ715" s="410">
        <v>156.41258741258747</v>
      </c>
      <c r="AK715" s="268"/>
      <c r="AL715" s="290">
        <v>0</v>
      </c>
      <c r="AM715" s="463">
        <v>0</v>
      </c>
      <c r="AN715" s="463">
        <v>2</v>
      </c>
      <c r="AO715" s="463">
        <v>0</v>
      </c>
      <c r="AP715" s="36" t="s">
        <v>472</v>
      </c>
      <c r="AQ715" s="66">
        <v>156</v>
      </c>
      <c r="AR715" s="37">
        <v>1700</v>
      </c>
      <c r="AS715" s="315">
        <v>1</v>
      </c>
      <c r="AT715" s="315">
        <v>1</v>
      </c>
      <c r="AU715" s="315">
        <v>0</v>
      </c>
      <c r="AV715" s="315">
        <v>0</v>
      </c>
      <c r="AW715" s="315">
        <v>1</v>
      </c>
      <c r="AX715" s="315">
        <v>1</v>
      </c>
      <c r="AY715" s="316">
        <v>1</v>
      </c>
      <c r="AZ715" s="316">
        <v>1</v>
      </c>
      <c r="BA715" s="316">
        <v>2</v>
      </c>
      <c r="BB715" s="30" t="s">
        <v>1219</v>
      </c>
      <c r="BC715" s="30">
        <v>0</v>
      </c>
      <c r="BD715" s="328">
        <v>5</v>
      </c>
      <c r="BE715" t="s">
        <v>140</v>
      </c>
      <c r="BF715" s="48">
        <v>0</v>
      </c>
      <c r="BG715" s="48">
        <v>0</v>
      </c>
      <c r="BH715" s="511"/>
      <c r="BI715" s="48"/>
      <c r="BJ715" s="372"/>
      <c r="BK715"/>
      <c r="BL715" s="81">
        <f t="shared" si="331"/>
        <v>26</v>
      </c>
      <c r="BM715" s="30">
        <f t="shared" si="332"/>
        <v>26</v>
      </c>
      <c r="BN715" s="230"/>
      <c r="BO715" s="193">
        <f t="shared" si="333"/>
        <v>332.61538461538464</v>
      </c>
      <c r="BP715" s="193">
        <v>292.54277897855434</v>
      </c>
      <c r="BQ715" s="193"/>
      <c r="BR715" s="30"/>
      <c r="BS715" s="33">
        <f t="shared" si="334"/>
        <v>302.61538461538464</v>
      </c>
      <c r="BT715" s="226" t="e">
        <f t="shared" si="335"/>
        <v>#REF!</v>
      </c>
      <c r="BV715" s="365"/>
    </row>
    <row r="716" spans="1:74" s="62" customFormat="1" ht="75.75" customHeight="1">
      <c r="A716" s="512">
        <f t="shared" si="336"/>
        <v>20</v>
      </c>
      <c r="B716" s="65" t="s">
        <v>659</v>
      </c>
      <c r="C716" s="60" t="s">
        <v>73</v>
      </c>
      <c r="D716" s="378" t="s">
        <v>660</v>
      </c>
      <c r="E716" s="378" t="s">
        <v>585</v>
      </c>
      <c r="F716" s="382">
        <v>44713</v>
      </c>
      <c r="G716" s="378" t="s">
        <v>670</v>
      </c>
      <c r="H716" s="65" t="s">
        <v>184</v>
      </c>
      <c r="I716" s="521"/>
      <c r="J716" s="90">
        <v>200</v>
      </c>
      <c r="K716" s="241">
        <v>0</v>
      </c>
      <c r="L716" s="403">
        <v>0</v>
      </c>
      <c r="M716" s="396">
        <v>24</v>
      </c>
      <c r="N716" s="396">
        <v>2</v>
      </c>
      <c r="O716" s="396">
        <v>38</v>
      </c>
      <c r="P716" s="396">
        <v>18</v>
      </c>
      <c r="Q716" s="264"/>
      <c r="R716" s="264"/>
      <c r="S716" s="404">
        <v>54.807692307692307</v>
      </c>
      <c r="T716" s="404">
        <v>34.615384615384613</v>
      </c>
      <c r="U716" s="265">
        <v>0</v>
      </c>
      <c r="V716" s="265">
        <v>0</v>
      </c>
      <c r="W716" s="266">
        <v>23</v>
      </c>
      <c r="X716" s="405">
        <v>10</v>
      </c>
      <c r="Y716" s="406">
        <v>2</v>
      </c>
      <c r="Z716" s="272">
        <v>7</v>
      </c>
      <c r="AA716" s="272">
        <v>0</v>
      </c>
      <c r="AB716" s="272"/>
      <c r="AC716" s="267">
        <v>0</v>
      </c>
      <c r="AD716" s="267">
        <v>0</v>
      </c>
      <c r="AE716" s="266">
        <v>331.42307692307691</v>
      </c>
      <c r="AF716" s="407">
        <v>0</v>
      </c>
      <c r="AG716" s="408">
        <v>5.8181818181818183</v>
      </c>
      <c r="AH716" s="409">
        <v>0</v>
      </c>
      <c r="AI716" s="462">
        <v>157.19230769230768</v>
      </c>
      <c r="AJ716" s="410">
        <v>168.41258741258741</v>
      </c>
      <c r="AK716" s="268"/>
      <c r="AL716" s="290">
        <v>0</v>
      </c>
      <c r="AM716" s="463">
        <v>0</v>
      </c>
      <c r="AN716" s="463">
        <v>2</v>
      </c>
      <c r="AO716" s="463">
        <v>0</v>
      </c>
      <c r="AP716" s="36" t="s">
        <v>659</v>
      </c>
      <c r="AQ716" s="66">
        <v>168</v>
      </c>
      <c r="AR716" s="37">
        <v>1700</v>
      </c>
      <c r="AS716" s="315">
        <v>1</v>
      </c>
      <c r="AT716" s="315">
        <v>1</v>
      </c>
      <c r="AU716" s="315">
        <v>0</v>
      </c>
      <c r="AV716" s="315">
        <v>1</v>
      </c>
      <c r="AW716" s="315">
        <v>1</v>
      </c>
      <c r="AX716" s="315">
        <v>3</v>
      </c>
      <c r="AY716" s="316">
        <v>1</v>
      </c>
      <c r="AZ716" s="316">
        <v>1</v>
      </c>
      <c r="BA716" s="316">
        <v>2</v>
      </c>
      <c r="BB716" s="30" t="s">
        <v>1220</v>
      </c>
      <c r="BC716" s="30">
        <v>0</v>
      </c>
      <c r="BD716" s="327"/>
      <c r="BE716" t="s">
        <v>99</v>
      </c>
      <c r="BF716" s="48">
        <v>0</v>
      </c>
      <c r="BG716" s="48">
        <v>0</v>
      </c>
      <c r="BH716" s="511"/>
      <c r="BI716" s="48"/>
      <c r="BJ716" s="372"/>
      <c r="BK716"/>
      <c r="BL716" s="81">
        <f t="shared" si="331"/>
        <v>26</v>
      </c>
      <c r="BM716" s="30">
        <f t="shared" si="332"/>
        <v>26</v>
      </c>
      <c r="BN716" s="230"/>
      <c r="BO716" s="193">
        <f t="shared" si="333"/>
        <v>331.42307692307691</v>
      </c>
      <c r="BP716" s="193">
        <v>316.74969603767278</v>
      </c>
      <c r="BQ716" s="193"/>
      <c r="BR716" s="30"/>
      <c r="BS716" s="33">
        <f t="shared" si="334"/>
        <v>301.42307692307691</v>
      </c>
      <c r="BT716" s="226" t="e">
        <f t="shared" si="335"/>
        <v>#REF!</v>
      </c>
      <c r="BV716" s="365"/>
    </row>
    <row r="717" spans="1:74" s="62" customFormat="1" ht="75.75" customHeight="1">
      <c r="A717" s="512">
        <f t="shared" si="336"/>
        <v>21</v>
      </c>
      <c r="B717" s="65" t="s">
        <v>494</v>
      </c>
      <c r="C717" s="60" t="s">
        <v>73</v>
      </c>
      <c r="D717" s="378" t="s">
        <v>210</v>
      </c>
      <c r="E717" s="378" t="s">
        <v>585</v>
      </c>
      <c r="F717" s="382">
        <v>44539</v>
      </c>
      <c r="G717" s="378" t="s">
        <v>671</v>
      </c>
      <c r="H717" s="65" t="s">
        <v>315</v>
      </c>
      <c r="I717" s="521"/>
      <c r="J717" s="90">
        <v>200</v>
      </c>
      <c r="K717" s="241">
        <v>0</v>
      </c>
      <c r="L717" s="403">
        <v>14.454545454545455</v>
      </c>
      <c r="M717" s="396">
        <v>23</v>
      </c>
      <c r="N717" s="396">
        <v>3</v>
      </c>
      <c r="O717" s="396">
        <v>24</v>
      </c>
      <c r="P717" s="396">
        <v>4</v>
      </c>
      <c r="Q717" s="264"/>
      <c r="R717" s="264"/>
      <c r="S717" s="404">
        <v>34.615384615384613</v>
      </c>
      <c r="T717" s="404">
        <v>7.6923076923076925</v>
      </c>
      <c r="U717" s="265">
        <v>0</v>
      </c>
      <c r="V717" s="265">
        <v>0</v>
      </c>
      <c r="W717" s="266">
        <v>9</v>
      </c>
      <c r="X717" s="405">
        <v>8</v>
      </c>
      <c r="Y717" s="406">
        <v>2</v>
      </c>
      <c r="Z717" s="272">
        <v>7</v>
      </c>
      <c r="AA717" s="272">
        <v>0</v>
      </c>
      <c r="AB717" s="272"/>
      <c r="AC717" s="267">
        <v>0</v>
      </c>
      <c r="AD717" s="267">
        <v>0</v>
      </c>
      <c r="AE717" s="266">
        <v>282.76223776223776</v>
      </c>
      <c r="AF717" s="407">
        <v>7.6923076923076925</v>
      </c>
      <c r="AG717" s="408">
        <v>5.1813986013986018</v>
      </c>
      <c r="AH717" s="409">
        <v>0</v>
      </c>
      <c r="AI717" s="462">
        <v>120.30769230769232</v>
      </c>
      <c r="AJ717" s="410">
        <v>149.58083916083916</v>
      </c>
      <c r="AK717" s="268"/>
      <c r="AL717" s="290">
        <v>0</v>
      </c>
      <c r="AM717" s="463">
        <v>0</v>
      </c>
      <c r="AN717" s="463">
        <v>2</v>
      </c>
      <c r="AO717" s="463">
        <v>1</v>
      </c>
      <c r="AP717" s="36" t="s">
        <v>494</v>
      </c>
      <c r="AQ717" s="66">
        <v>149</v>
      </c>
      <c r="AR717" s="37">
        <v>2400</v>
      </c>
      <c r="AS717" s="315">
        <v>1</v>
      </c>
      <c r="AT717" s="315">
        <v>0</v>
      </c>
      <c r="AU717" s="315">
        <v>2</v>
      </c>
      <c r="AV717" s="315">
        <v>0</v>
      </c>
      <c r="AW717" s="315">
        <v>1</v>
      </c>
      <c r="AX717" s="315">
        <v>4</v>
      </c>
      <c r="AY717" s="316">
        <v>2</v>
      </c>
      <c r="AZ717" s="316">
        <v>0</v>
      </c>
      <c r="BA717" s="316">
        <v>4</v>
      </c>
      <c r="BB717" s="30" t="s">
        <v>1221</v>
      </c>
      <c r="BC717" s="30">
        <v>0</v>
      </c>
      <c r="BD717" s="327"/>
      <c r="BE717" t="s">
        <v>99</v>
      </c>
      <c r="BF717" s="48">
        <v>0</v>
      </c>
      <c r="BG717" s="48">
        <v>14.454545454545455</v>
      </c>
      <c r="BH717" s="511"/>
      <c r="BI717" s="48"/>
      <c r="BJ717" s="372"/>
      <c r="BK717"/>
      <c r="BL717" s="81">
        <f t="shared" si="331"/>
        <v>25</v>
      </c>
      <c r="BM717" s="30">
        <f t="shared" si="332"/>
        <v>26</v>
      </c>
      <c r="BN717" s="230"/>
      <c r="BO717" s="193">
        <f t="shared" si="333"/>
        <v>275.06993006993008</v>
      </c>
      <c r="BP717" s="193">
        <v>269.48818641382678</v>
      </c>
      <c r="BQ717" s="193"/>
      <c r="BR717" s="30"/>
      <c r="BS717" s="33">
        <f t="shared" si="334"/>
        <v>259.06993006993008</v>
      </c>
      <c r="BT717" s="226" t="e">
        <f t="shared" si="335"/>
        <v>#REF!</v>
      </c>
      <c r="BV717" s="365"/>
    </row>
    <row r="718" spans="1:74" s="62" customFormat="1" ht="75.75" customHeight="1">
      <c r="A718" s="512">
        <f>A717+1</f>
        <v>22</v>
      </c>
      <c r="B718" s="65" t="s">
        <v>515</v>
      </c>
      <c r="C718" s="60" t="s">
        <v>73</v>
      </c>
      <c r="D718" s="378" t="s">
        <v>516</v>
      </c>
      <c r="E718" s="378" t="s">
        <v>585</v>
      </c>
      <c r="F718" s="382">
        <v>44593</v>
      </c>
      <c r="G718" s="378" t="s">
        <v>671</v>
      </c>
      <c r="H718" s="65" t="s">
        <v>315</v>
      </c>
      <c r="I718" s="521"/>
      <c r="J718" s="90">
        <v>200</v>
      </c>
      <c r="K718" s="241">
        <v>0</v>
      </c>
      <c r="L718" s="403">
        <v>0</v>
      </c>
      <c r="M718" s="396">
        <v>23</v>
      </c>
      <c r="N718" s="396">
        <v>3</v>
      </c>
      <c r="O718" s="396">
        <v>38</v>
      </c>
      <c r="P718" s="396">
        <v>16</v>
      </c>
      <c r="Q718" s="264"/>
      <c r="R718" s="264"/>
      <c r="S718" s="404">
        <v>54.807692307692307</v>
      </c>
      <c r="T718" s="404">
        <v>30.76923076923077</v>
      </c>
      <c r="U718" s="265">
        <v>0</v>
      </c>
      <c r="V718" s="265">
        <v>0</v>
      </c>
      <c r="W718" s="266">
        <v>21.5</v>
      </c>
      <c r="X718" s="405">
        <v>10</v>
      </c>
      <c r="Y718" s="406">
        <v>2</v>
      </c>
      <c r="Z718" s="272">
        <v>7</v>
      </c>
      <c r="AA718" s="272">
        <v>0</v>
      </c>
      <c r="AB718" s="272"/>
      <c r="AC718" s="267">
        <v>0</v>
      </c>
      <c r="AD718" s="267">
        <v>0</v>
      </c>
      <c r="AE718" s="266">
        <v>326.07692307692309</v>
      </c>
      <c r="AF718" s="407">
        <v>0</v>
      </c>
      <c r="AG718" s="408">
        <v>5.8181818181818183</v>
      </c>
      <c r="AH718" s="409">
        <v>0</v>
      </c>
      <c r="AI718" s="462">
        <v>151.84615384615384</v>
      </c>
      <c r="AJ718" s="410">
        <v>168.41258741258744</v>
      </c>
      <c r="AK718" s="268"/>
      <c r="AL718" s="290">
        <v>1</v>
      </c>
      <c r="AM718" s="463">
        <v>0</v>
      </c>
      <c r="AN718" s="463">
        <v>2</v>
      </c>
      <c r="AO718" s="463">
        <v>0</v>
      </c>
      <c r="AP718" s="36" t="s">
        <v>515</v>
      </c>
      <c r="AQ718" s="66">
        <v>168</v>
      </c>
      <c r="AR718" s="37">
        <v>1700</v>
      </c>
      <c r="AS718" s="315">
        <v>1</v>
      </c>
      <c r="AT718" s="315">
        <v>1</v>
      </c>
      <c r="AU718" s="315">
        <v>0</v>
      </c>
      <c r="AV718" s="315">
        <v>1</v>
      </c>
      <c r="AW718" s="315">
        <v>1</v>
      </c>
      <c r="AX718" s="315">
        <v>3</v>
      </c>
      <c r="AY718" s="316">
        <v>1</v>
      </c>
      <c r="AZ718" s="316">
        <v>1</v>
      </c>
      <c r="BA718" s="316">
        <v>2</v>
      </c>
      <c r="BB718" s="30" t="s">
        <v>1222</v>
      </c>
      <c r="BC718" s="30">
        <v>0</v>
      </c>
      <c r="BD718" s="327"/>
      <c r="BE718" t="s">
        <v>99</v>
      </c>
      <c r="BF718" s="48">
        <v>0</v>
      </c>
      <c r="BG718" s="48">
        <v>0</v>
      </c>
      <c r="BH718" s="511"/>
      <c r="BI718" s="48"/>
      <c r="BJ718" s="372"/>
      <c r="BK718"/>
      <c r="BL718" s="81">
        <f t="shared" si="331"/>
        <v>26</v>
      </c>
      <c r="BM718" s="30">
        <f t="shared" si="332"/>
        <v>26</v>
      </c>
      <c r="BN718" s="230"/>
      <c r="BO718" s="193">
        <f t="shared" si="333"/>
        <v>326.07692307692309</v>
      </c>
      <c r="BP718" s="193">
        <v>319.61215058948466</v>
      </c>
      <c r="BQ718" s="193"/>
      <c r="BR718" s="30"/>
      <c r="BS718" s="33">
        <f t="shared" si="334"/>
        <v>297.57692307692309</v>
      </c>
      <c r="BT718" s="226" t="e">
        <f>INT(YEARFRAC(F718,$BU$11))</f>
        <v>#REF!</v>
      </c>
      <c r="BV718" s="365"/>
    </row>
    <row r="719" spans="1:74" s="62" customFormat="1" ht="75.75" customHeight="1">
      <c r="A719" s="512">
        <f>A718+1</f>
        <v>23</v>
      </c>
      <c r="B719" s="65" t="s">
        <v>688</v>
      </c>
      <c r="C719" s="60" t="s">
        <v>73</v>
      </c>
      <c r="D719" s="378" t="s">
        <v>690</v>
      </c>
      <c r="E719" s="378" t="s">
        <v>585</v>
      </c>
      <c r="F719" s="382">
        <v>44764</v>
      </c>
      <c r="G719" s="378" t="s">
        <v>671</v>
      </c>
      <c r="H719" s="65" t="s">
        <v>184</v>
      </c>
      <c r="I719" s="521"/>
      <c r="J719" s="90">
        <v>200</v>
      </c>
      <c r="K719" s="241">
        <v>0</v>
      </c>
      <c r="L719" s="403">
        <v>0</v>
      </c>
      <c r="M719" s="396">
        <v>24</v>
      </c>
      <c r="N719" s="396">
        <v>2</v>
      </c>
      <c r="O719" s="396">
        <v>36</v>
      </c>
      <c r="P719" s="396">
        <v>10</v>
      </c>
      <c r="Q719" s="264"/>
      <c r="R719" s="264"/>
      <c r="S719" s="404">
        <v>51.92307692307692</v>
      </c>
      <c r="T719" s="404">
        <v>19.23076923076923</v>
      </c>
      <c r="U719" s="265">
        <v>0</v>
      </c>
      <c r="V719" s="265">
        <v>0</v>
      </c>
      <c r="W719" s="266">
        <v>16.5</v>
      </c>
      <c r="X719" s="405">
        <v>10</v>
      </c>
      <c r="Y719" s="406">
        <v>2</v>
      </c>
      <c r="Z719" s="272">
        <v>7</v>
      </c>
      <c r="AA719" s="272">
        <v>29.527447552447569</v>
      </c>
      <c r="AB719" s="272"/>
      <c r="AC719" s="267">
        <v>0</v>
      </c>
      <c r="AD719" s="267">
        <v>0</v>
      </c>
      <c r="AE719" s="266">
        <v>336.18129370629373</v>
      </c>
      <c r="AF719" s="407">
        <v>0</v>
      </c>
      <c r="AG719" s="408">
        <v>5.6630769230769236</v>
      </c>
      <c r="AH719" s="409">
        <v>0</v>
      </c>
      <c r="AI719" s="462">
        <v>151.84615384615384</v>
      </c>
      <c r="AJ719" s="410">
        <v>178.67206293706298</v>
      </c>
      <c r="AK719" s="268"/>
      <c r="AL719" s="290">
        <v>0</v>
      </c>
      <c r="AM719" s="463">
        <v>0</v>
      </c>
      <c r="AN719" s="463">
        <v>2</v>
      </c>
      <c r="AO719" s="463">
        <v>0</v>
      </c>
      <c r="AP719" s="36" t="s">
        <v>688</v>
      </c>
      <c r="AQ719" s="66">
        <v>178</v>
      </c>
      <c r="AR719" s="37">
        <v>2800</v>
      </c>
      <c r="AS719" s="315">
        <v>1</v>
      </c>
      <c r="AT719" s="315">
        <v>1</v>
      </c>
      <c r="AU719" s="315">
        <v>1</v>
      </c>
      <c r="AV719" s="315">
        <v>0</v>
      </c>
      <c r="AW719" s="315">
        <v>1</v>
      </c>
      <c r="AX719" s="315">
        <v>3</v>
      </c>
      <c r="AY719" s="316">
        <v>2</v>
      </c>
      <c r="AZ719" s="316">
        <v>1</v>
      </c>
      <c r="BA719" s="316">
        <v>3</v>
      </c>
      <c r="BB719" s="30" t="s">
        <v>1223</v>
      </c>
      <c r="BC719" s="30">
        <v>29.527447552447569</v>
      </c>
      <c r="BD719" s="327"/>
      <c r="BE719" t="s">
        <v>99</v>
      </c>
      <c r="BF719" s="48">
        <v>0</v>
      </c>
      <c r="BG719" s="48">
        <v>0</v>
      </c>
      <c r="BH719" s="511"/>
      <c r="BI719" s="48"/>
      <c r="BJ719" s="372"/>
      <c r="BK719"/>
      <c r="BL719" s="81">
        <f t="shared" si="331"/>
        <v>26</v>
      </c>
      <c r="BM719" s="30">
        <f t="shared" si="332"/>
        <v>26</v>
      </c>
      <c r="BN719" s="230"/>
      <c r="BO719" s="193">
        <f t="shared" si="333"/>
        <v>336.18129370629373</v>
      </c>
      <c r="BP719" s="193">
        <v>276.47356057073813</v>
      </c>
      <c r="BQ719" s="193"/>
      <c r="BR719" s="30"/>
      <c r="BS719" s="33">
        <f t="shared" si="334"/>
        <v>283.15384615384619</v>
      </c>
      <c r="BT719" s="226" t="e">
        <f t="shared" si="335"/>
        <v>#REF!</v>
      </c>
      <c r="BV719" s="365"/>
    </row>
    <row r="720" spans="1:74" s="62" customFormat="1" ht="75.75" customHeight="1">
      <c r="A720" s="512">
        <f t="shared" si="336"/>
        <v>24</v>
      </c>
      <c r="B720" s="65" t="s">
        <v>689</v>
      </c>
      <c r="C720" s="60" t="s">
        <v>73</v>
      </c>
      <c r="D720" s="378" t="s">
        <v>691</v>
      </c>
      <c r="E720" s="378" t="s">
        <v>585</v>
      </c>
      <c r="F720" s="382">
        <v>44764</v>
      </c>
      <c r="G720" s="378" t="s">
        <v>671</v>
      </c>
      <c r="H720" s="65" t="s">
        <v>184</v>
      </c>
      <c r="I720" s="521"/>
      <c r="J720" s="90">
        <v>200</v>
      </c>
      <c r="K720" s="241">
        <v>0</v>
      </c>
      <c r="L720" s="403">
        <v>0</v>
      </c>
      <c r="M720" s="396">
        <v>23</v>
      </c>
      <c r="N720" s="396">
        <v>3</v>
      </c>
      <c r="O720" s="396">
        <v>34</v>
      </c>
      <c r="P720" s="396">
        <v>16</v>
      </c>
      <c r="Q720" s="264"/>
      <c r="R720" s="264"/>
      <c r="S720" s="404">
        <v>49.03846153846154</v>
      </c>
      <c r="T720" s="404">
        <v>30.76923076923077</v>
      </c>
      <c r="U720" s="265">
        <v>0</v>
      </c>
      <c r="V720" s="265">
        <v>0</v>
      </c>
      <c r="W720" s="266">
        <v>20.5</v>
      </c>
      <c r="X720" s="405">
        <v>8</v>
      </c>
      <c r="Y720" s="406">
        <v>2</v>
      </c>
      <c r="Z720" s="272">
        <v>7</v>
      </c>
      <c r="AA720" s="272">
        <v>29.984615384615381</v>
      </c>
      <c r="AB720" s="272"/>
      <c r="AC720" s="267">
        <v>0</v>
      </c>
      <c r="AD720" s="267">
        <v>0</v>
      </c>
      <c r="AE720" s="266">
        <v>347.2923076923077</v>
      </c>
      <c r="AF720" s="407">
        <v>7.6923076923076925</v>
      </c>
      <c r="AG720" s="408">
        <v>5.6423076923076927</v>
      </c>
      <c r="AH720" s="409">
        <v>0</v>
      </c>
      <c r="AI720" s="462">
        <v>151.84615384615384</v>
      </c>
      <c r="AJ720" s="410">
        <v>182.11153846153849</v>
      </c>
      <c r="AK720" s="268"/>
      <c r="AL720" s="290">
        <v>0</v>
      </c>
      <c r="AM720" s="463">
        <v>0</v>
      </c>
      <c r="AN720" s="463">
        <v>2</v>
      </c>
      <c r="AO720" s="463">
        <v>1</v>
      </c>
      <c r="AP720" s="36" t="s">
        <v>689</v>
      </c>
      <c r="AQ720" s="66">
        <v>182</v>
      </c>
      <c r="AR720" s="37">
        <v>500</v>
      </c>
      <c r="AS720" s="315">
        <v>1</v>
      </c>
      <c r="AT720" s="315">
        <v>1</v>
      </c>
      <c r="AU720" s="315">
        <v>1</v>
      </c>
      <c r="AV720" s="315">
        <v>1</v>
      </c>
      <c r="AW720" s="315">
        <v>0</v>
      </c>
      <c r="AX720" s="315">
        <v>2</v>
      </c>
      <c r="AY720" s="316">
        <v>0</v>
      </c>
      <c r="AZ720" s="316">
        <v>1</v>
      </c>
      <c r="BA720" s="316">
        <v>0</v>
      </c>
      <c r="BB720" s="30" t="s">
        <v>1224</v>
      </c>
      <c r="BC720" s="30">
        <v>29.984615384615381</v>
      </c>
      <c r="BD720" s="327"/>
      <c r="BE720" t="s">
        <v>99</v>
      </c>
      <c r="BF720" s="48">
        <v>0</v>
      </c>
      <c r="BG720" s="48">
        <v>0</v>
      </c>
      <c r="BH720" s="511"/>
      <c r="BI720" s="48"/>
      <c r="BJ720" s="372"/>
      <c r="BK720"/>
      <c r="BL720" s="81">
        <f t="shared" si="331"/>
        <v>25</v>
      </c>
      <c r="BM720" s="30">
        <f t="shared" si="332"/>
        <v>26</v>
      </c>
      <c r="BN720" s="230"/>
      <c r="BO720" s="193">
        <f t="shared" si="333"/>
        <v>339.6</v>
      </c>
      <c r="BP720" s="193">
        <v>286.66210935220516</v>
      </c>
      <c r="BQ720" s="193"/>
      <c r="BR720" s="30"/>
      <c r="BS720" s="33">
        <f t="shared" si="334"/>
        <v>282.11538461538464</v>
      </c>
      <c r="BT720" s="226" t="e">
        <f t="shared" si="335"/>
        <v>#REF!</v>
      </c>
      <c r="BV720" s="365"/>
    </row>
    <row r="721" spans="1:74" s="62" customFormat="1" ht="75.75" customHeight="1">
      <c r="A721" s="512">
        <f t="shared" si="336"/>
        <v>25</v>
      </c>
      <c r="B721" s="224" t="s">
        <v>704</v>
      </c>
      <c r="C721" s="271" t="s">
        <v>73</v>
      </c>
      <c r="D721" s="379" t="s">
        <v>330</v>
      </c>
      <c r="E721" s="379" t="s">
        <v>585</v>
      </c>
      <c r="F721" s="383">
        <v>44832</v>
      </c>
      <c r="G721" s="379" t="s">
        <v>671</v>
      </c>
      <c r="H721" s="224" t="s">
        <v>184</v>
      </c>
      <c r="I721" s="521"/>
      <c r="J721" s="90">
        <v>200</v>
      </c>
      <c r="K721" s="241">
        <v>0</v>
      </c>
      <c r="L721" s="403">
        <v>0</v>
      </c>
      <c r="M721" s="396">
        <v>23.5</v>
      </c>
      <c r="N721" s="396">
        <v>2.5</v>
      </c>
      <c r="O721" s="396">
        <v>30</v>
      </c>
      <c r="P721" s="396">
        <v>6</v>
      </c>
      <c r="Q721" s="264"/>
      <c r="R721" s="264"/>
      <c r="S721" s="404">
        <v>43.269230769230766</v>
      </c>
      <c r="T721" s="404">
        <v>11.538461538461538</v>
      </c>
      <c r="U721" s="265">
        <v>0</v>
      </c>
      <c r="V721" s="265">
        <v>0</v>
      </c>
      <c r="W721" s="266">
        <v>12</v>
      </c>
      <c r="X721" s="405">
        <v>8</v>
      </c>
      <c r="Y721" s="406">
        <v>2</v>
      </c>
      <c r="Z721" s="272">
        <v>7</v>
      </c>
      <c r="AA721" s="272">
        <v>27.393376068376085</v>
      </c>
      <c r="AB721" s="272"/>
      <c r="AC721" s="267">
        <v>0</v>
      </c>
      <c r="AD721" s="267">
        <v>0</v>
      </c>
      <c r="AE721" s="266">
        <v>311.20106837606841</v>
      </c>
      <c r="AF721" s="407">
        <v>3.8461538461538463</v>
      </c>
      <c r="AG721" s="408">
        <v>5.2192307692307693</v>
      </c>
      <c r="AH721" s="409">
        <v>0</v>
      </c>
      <c r="AI721" s="462">
        <v>120.30769230769232</v>
      </c>
      <c r="AJ721" s="410">
        <v>181.82799145299145</v>
      </c>
      <c r="AK721" s="268"/>
      <c r="AL721" s="290">
        <v>0</v>
      </c>
      <c r="AM721" s="463">
        <v>0</v>
      </c>
      <c r="AN721" s="463">
        <v>2</v>
      </c>
      <c r="AO721" s="463">
        <v>0.5</v>
      </c>
      <c r="AP721" s="36" t="s">
        <v>704</v>
      </c>
      <c r="AQ721" s="66">
        <v>181</v>
      </c>
      <c r="AR721" s="37">
        <v>3400</v>
      </c>
      <c r="AS721" s="315">
        <v>1</v>
      </c>
      <c r="AT721" s="315">
        <v>1</v>
      </c>
      <c r="AU721" s="315">
        <v>1</v>
      </c>
      <c r="AV721" s="315">
        <v>1</v>
      </c>
      <c r="AW721" s="315">
        <v>0</v>
      </c>
      <c r="AX721" s="315">
        <v>1</v>
      </c>
      <c r="AY721" s="316">
        <v>3</v>
      </c>
      <c r="AZ721" s="316">
        <v>0</v>
      </c>
      <c r="BA721" s="316">
        <v>4</v>
      </c>
      <c r="BB721" s="30" t="s">
        <v>1225</v>
      </c>
      <c r="BC721" s="30">
        <v>27.393376068376085</v>
      </c>
      <c r="BD721" s="327"/>
      <c r="BE721" t="s">
        <v>99</v>
      </c>
      <c r="BF721" s="48">
        <v>0</v>
      </c>
      <c r="BG721" s="48">
        <v>0</v>
      </c>
      <c r="BH721" s="511"/>
      <c r="BI721" s="48"/>
      <c r="BJ721" s="372"/>
      <c r="BK721"/>
      <c r="BL721" s="81">
        <f t="shared" si="331"/>
        <v>25.5</v>
      </c>
      <c r="BM721" s="30">
        <f t="shared" si="332"/>
        <v>26</v>
      </c>
      <c r="BN721" s="230"/>
      <c r="BO721" s="193">
        <f t="shared" si="333"/>
        <v>307.35491452991454</v>
      </c>
      <c r="BP721" s="193">
        <v>251.19247533649931</v>
      </c>
      <c r="BQ721" s="193"/>
      <c r="BR721" s="30"/>
      <c r="BS721" s="33">
        <f t="shared" si="334"/>
        <v>260.96153846153845</v>
      </c>
      <c r="BT721" s="226" t="e">
        <f t="shared" si="335"/>
        <v>#REF!</v>
      </c>
      <c r="BV721" s="365"/>
    </row>
    <row r="722" spans="1:74" s="62" customFormat="1" ht="75.75" customHeight="1">
      <c r="A722" s="512">
        <f t="shared" si="336"/>
        <v>26</v>
      </c>
      <c r="B722" s="224" t="s">
        <v>705</v>
      </c>
      <c r="C722" s="271" t="s">
        <v>73</v>
      </c>
      <c r="D722" s="379" t="s">
        <v>331</v>
      </c>
      <c r="E722" s="379" t="s">
        <v>585</v>
      </c>
      <c r="F722" s="383">
        <v>44832</v>
      </c>
      <c r="G722" s="379" t="s">
        <v>671</v>
      </c>
      <c r="H722" s="224" t="s">
        <v>184</v>
      </c>
      <c r="I722" s="521"/>
      <c r="J722" s="90">
        <v>200</v>
      </c>
      <c r="K722" s="241">
        <v>0</v>
      </c>
      <c r="L722" s="403">
        <v>0</v>
      </c>
      <c r="M722" s="396">
        <v>23.5</v>
      </c>
      <c r="N722" s="396">
        <v>2.5</v>
      </c>
      <c r="O722" s="396">
        <v>32</v>
      </c>
      <c r="P722" s="396">
        <v>6</v>
      </c>
      <c r="Q722" s="264"/>
      <c r="R722" s="264"/>
      <c r="S722" s="404">
        <v>46.153846153846153</v>
      </c>
      <c r="T722" s="404">
        <v>11.538461538461538</v>
      </c>
      <c r="U722" s="265">
        <v>0</v>
      </c>
      <c r="V722" s="265">
        <v>0</v>
      </c>
      <c r="W722" s="266">
        <v>12.5</v>
      </c>
      <c r="X722" s="405">
        <v>10</v>
      </c>
      <c r="Y722" s="406">
        <v>2</v>
      </c>
      <c r="Z722" s="272">
        <v>7</v>
      </c>
      <c r="AA722" s="272">
        <v>26.878846153846126</v>
      </c>
      <c r="AB722" s="272"/>
      <c r="AC722" s="267">
        <v>0</v>
      </c>
      <c r="AD722" s="267">
        <v>0</v>
      </c>
      <c r="AE722" s="266">
        <v>316.07115384615383</v>
      </c>
      <c r="AF722" s="407">
        <v>0</v>
      </c>
      <c r="AG722" s="408">
        <v>5.3938461538461544</v>
      </c>
      <c r="AH722" s="409">
        <v>0</v>
      </c>
      <c r="AI722" s="462">
        <v>130.46153846153845</v>
      </c>
      <c r="AJ722" s="410">
        <v>180.21576923076924</v>
      </c>
      <c r="AK722" s="268"/>
      <c r="AL722" s="290">
        <v>0.5</v>
      </c>
      <c r="AM722" s="463">
        <v>0</v>
      </c>
      <c r="AN722" s="463">
        <v>2</v>
      </c>
      <c r="AO722" s="463">
        <v>0</v>
      </c>
      <c r="AP722" s="36" t="s">
        <v>705</v>
      </c>
      <c r="AQ722" s="66">
        <v>180</v>
      </c>
      <c r="AR722" s="37">
        <v>900</v>
      </c>
      <c r="AS722" s="315">
        <v>1</v>
      </c>
      <c r="AT722" s="315">
        <v>1</v>
      </c>
      <c r="AU722" s="315">
        <v>1</v>
      </c>
      <c r="AV722" s="315">
        <v>1</v>
      </c>
      <c r="AW722" s="315">
        <v>0</v>
      </c>
      <c r="AX722" s="315">
        <v>0</v>
      </c>
      <c r="AY722" s="316">
        <v>0</v>
      </c>
      <c r="AZ722" s="316">
        <v>1</v>
      </c>
      <c r="BA722" s="316">
        <v>4</v>
      </c>
      <c r="BB722" s="30" t="s">
        <v>1226</v>
      </c>
      <c r="BC722" s="30">
        <v>26.878846153846126</v>
      </c>
      <c r="BD722" s="327"/>
      <c r="BE722" t="s">
        <v>99</v>
      </c>
      <c r="BF722" s="48">
        <v>0</v>
      </c>
      <c r="BG722" s="48">
        <v>0</v>
      </c>
      <c r="BH722" s="511"/>
      <c r="BI722" s="48"/>
      <c r="BJ722" s="372"/>
      <c r="BK722"/>
      <c r="BL722" s="81">
        <f t="shared" ref="BL722" si="337">M722+AL722+AM722+AN722</f>
        <v>26</v>
      </c>
      <c r="BM722" s="30">
        <f t="shared" ref="BM722" si="338">BL722+AO722</f>
        <v>26</v>
      </c>
      <c r="BN722" s="230"/>
      <c r="BO722" s="193">
        <f t="shared" si="333"/>
        <v>316.07115384615383</v>
      </c>
      <c r="BP722" s="193">
        <v>251.73196010385723</v>
      </c>
      <c r="BQ722" s="193"/>
      <c r="BR722" s="30"/>
      <c r="BS722" s="33">
        <f t="shared" si="334"/>
        <v>269.69230769230774</v>
      </c>
      <c r="BT722" s="226" t="e">
        <f t="shared" ref="BT722" si="339">INT(YEARFRAC(F722,$BU$11))</f>
        <v>#REF!</v>
      </c>
      <c r="BV722" s="365"/>
    </row>
    <row r="723" spans="1:74" s="62" customFormat="1" ht="75.75" customHeight="1">
      <c r="A723" s="512">
        <f t="shared" si="336"/>
        <v>27</v>
      </c>
      <c r="B723" s="65" t="s">
        <v>692</v>
      </c>
      <c r="C723" s="60" t="s">
        <v>73</v>
      </c>
      <c r="D723" s="378" t="s">
        <v>129</v>
      </c>
      <c r="E723" s="378" t="s">
        <v>585</v>
      </c>
      <c r="F723" s="382">
        <v>44337</v>
      </c>
      <c r="G723" s="378" t="s">
        <v>667</v>
      </c>
      <c r="H723" s="187" t="s">
        <v>342</v>
      </c>
      <c r="I723" s="521"/>
      <c r="J723" s="90">
        <v>200</v>
      </c>
      <c r="K723" s="241">
        <v>0</v>
      </c>
      <c r="L723" s="403">
        <v>0</v>
      </c>
      <c r="M723" s="396">
        <v>17</v>
      </c>
      <c r="N723" s="396">
        <v>9</v>
      </c>
      <c r="O723" s="396">
        <v>12</v>
      </c>
      <c r="P723" s="396">
        <v>2</v>
      </c>
      <c r="Q723" s="264"/>
      <c r="R723" s="264"/>
      <c r="S723" s="404">
        <v>17.307692307692307</v>
      </c>
      <c r="T723" s="404">
        <v>3.8461538461538463</v>
      </c>
      <c r="U723" s="265">
        <v>0</v>
      </c>
      <c r="V723" s="265">
        <v>0</v>
      </c>
      <c r="W723" s="266">
        <v>4.5</v>
      </c>
      <c r="X723" s="405">
        <v>0</v>
      </c>
      <c r="Y723" s="406">
        <v>3</v>
      </c>
      <c r="Z723" s="272">
        <v>7</v>
      </c>
      <c r="AA723" s="272">
        <v>0</v>
      </c>
      <c r="AB723" s="272"/>
      <c r="AC723" s="267">
        <v>0</v>
      </c>
      <c r="AD723" s="267">
        <v>0</v>
      </c>
      <c r="AE723" s="266">
        <v>235.65384615384616</v>
      </c>
      <c r="AF723" s="407">
        <v>53.846153846153847</v>
      </c>
      <c r="AG723" s="408">
        <v>3.4061538461538463</v>
      </c>
      <c r="AH723" s="409">
        <v>0</v>
      </c>
      <c r="AI723" s="462">
        <v>57.230769230769226</v>
      </c>
      <c r="AJ723" s="410">
        <v>121.17076923076925</v>
      </c>
      <c r="AK723" s="268"/>
      <c r="AL723" s="290">
        <v>0</v>
      </c>
      <c r="AM723" s="463">
        <v>0</v>
      </c>
      <c r="AN723" s="463">
        <v>2</v>
      </c>
      <c r="AO723" s="463">
        <v>7</v>
      </c>
      <c r="AP723" s="36" t="s">
        <v>692</v>
      </c>
      <c r="AQ723" s="66">
        <v>121</v>
      </c>
      <c r="AR723" s="37">
        <v>700</v>
      </c>
      <c r="AS723" s="315">
        <v>1</v>
      </c>
      <c r="AT723" s="315">
        <v>0</v>
      </c>
      <c r="AU723" s="315">
        <v>1</v>
      </c>
      <c r="AV723" s="315">
        <v>0</v>
      </c>
      <c r="AW723" s="315">
        <v>0</v>
      </c>
      <c r="AX723" s="315">
        <v>1</v>
      </c>
      <c r="AY723" s="316">
        <v>0</v>
      </c>
      <c r="AZ723" s="316">
        <v>1</v>
      </c>
      <c r="BA723" s="316">
        <v>2</v>
      </c>
      <c r="BB723" s="30" t="s">
        <v>1227</v>
      </c>
      <c r="BC723" s="30">
        <v>0</v>
      </c>
      <c r="BD723" s="327"/>
      <c r="BE723" t="s">
        <v>99</v>
      </c>
      <c r="BF723" s="48">
        <v>0</v>
      </c>
      <c r="BG723" s="48">
        <v>0</v>
      </c>
      <c r="BH723" s="511"/>
      <c r="BI723" s="48"/>
      <c r="BJ723" s="372"/>
      <c r="BK723"/>
      <c r="BL723" s="81">
        <f>M723+AL723+AM723+AN723</f>
        <v>19</v>
      </c>
      <c r="BM723" s="30">
        <f>BL723+AO723</f>
        <v>26</v>
      </c>
      <c r="BN723" s="230"/>
      <c r="BO723" s="193">
        <f t="shared" si="333"/>
        <v>181.80769230769232</v>
      </c>
      <c r="BP723" s="193">
        <v>229.05411029308223</v>
      </c>
      <c r="BQ723" s="193"/>
      <c r="BR723" s="30"/>
      <c r="BS723" s="33">
        <f t="shared" si="334"/>
        <v>170.30769230769232</v>
      </c>
      <c r="BT723" s="226" t="e">
        <f>INT(YEARFRAC(F723,$BU$11))</f>
        <v>#REF!</v>
      </c>
      <c r="BV723" s="365"/>
    </row>
    <row r="724" spans="1:74" s="62" customFormat="1" ht="75.75" customHeight="1">
      <c r="A724" s="512">
        <f t="shared" si="336"/>
        <v>28</v>
      </c>
      <c r="B724" s="65" t="s">
        <v>714</v>
      </c>
      <c r="C724" s="60" t="s">
        <v>73</v>
      </c>
      <c r="D724" s="378" t="s">
        <v>271</v>
      </c>
      <c r="E724" s="378" t="s">
        <v>585</v>
      </c>
      <c r="F724" s="382">
        <v>44881</v>
      </c>
      <c r="G724" s="378" t="s">
        <v>671</v>
      </c>
      <c r="H724" s="65" t="s">
        <v>184</v>
      </c>
      <c r="I724" s="521"/>
      <c r="J724" s="90">
        <v>200</v>
      </c>
      <c r="K724" s="241">
        <v>0</v>
      </c>
      <c r="L724" s="403">
        <v>70</v>
      </c>
      <c r="M724" s="396">
        <v>24</v>
      </c>
      <c r="N724" s="396">
        <v>2</v>
      </c>
      <c r="O724" s="396">
        <v>32</v>
      </c>
      <c r="P724" s="396">
        <v>8</v>
      </c>
      <c r="Q724" s="264"/>
      <c r="R724" s="264"/>
      <c r="S724" s="404">
        <v>46.153846153846153</v>
      </c>
      <c r="T724" s="404">
        <v>15.384615384615385</v>
      </c>
      <c r="U724" s="265">
        <v>0</v>
      </c>
      <c r="V724" s="265">
        <v>0</v>
      </c>
      <c r="W724" s="266">
        <v>14</v>
      </c>
      <c r="X724" s="405">
        <v>10</v>
      </c>
      <c r="Y724" s="406">
        <v>2</v>
      </c>
      <c r="Z724" s="272">
        <v>7</v>
      </c>
      <c r="AA724" s="272">
        <v>34.904545454545456</v>
      </c>
      <c r="AB724" s="272"/>
      <c r="AC724" s="267">
        <v>0</v>
      </c>
      <c r="AD724" s="267">
        <v>0</v>
      </c>
      <c r="AE724" s="266">
        <v>399.44300699300697</v>
      </c>
      <c r="AF724" s="407">
        <v>0</v>
      </c>
      <c r="AG724" s="408">
        <v>5.8181818181818183</v>
      </c>
      <c r="AH724" s="409">
        <v>0</v>
      </c>
      <c r="AI724" s="462">
        <v>146.5</v>
      </c>
      <c r="AJ724" s="410">
        <v>247.12482517482516</v>
      </c>
      <c r="AK724" s="268"/>
      <c r="AL724" s="290">
        <v>0</v>
      </c>
      <c r="AM724" s="463">
        <v>0</v>
      </c>
      <c r="AN724" s="463">
        <v>2</v>
      </c>
      <c r="AO724" s="463">
        <v>0</v>
      </c>
      <c r="AP724" s="36" t="s">
        <v>714</v>
      </c>
      <c r="AQ724" s="66">
        <v>247</v>
      </c>
      <c r="AR724" s="37">
        <v>500</v>
      </c>
      <c r="AS724" s="315">
        <v>2</v>
      </c>
      <c r="AT724" s="315">
        <v>0</v>
      </c>
      <c r="AU724" s="315">
        <v>2</v>
      </c>
      <c r="AV724" s="315">
        <v>0</v>
      </c>
      <c r="AW724" s="315">
        <v>1</v>
      </c>
      <c r="AX724" s="315">
        <v>2</v>
      </c>
      <c r="AY724" s="316">
        <v>0</v>
      </c>
      <c r="AZ724" s="316">
        <v>1</v>
      </c>
      <c r="BA724" s="316">
        <v>0</v>
      </c>
      <c r="BB724" s="30" t="s">
        <v>1228</v>
      </c>
      <c r="BC724" s="30">
        <v>34.904545454545456</v>
      </c>
      <c r="BD724" s="327"/>
      <c r="BE724" t="s">
        <v>99</v>
      </c>
      <c r="BF724" s="48">
        <v>0</v>
      </c>
      <c r="BG724" s="48">
        <v>70</v>
      </c>
      <c r="BH724" s="511"/>
      <c r="BI724" s="48"/>
      <c r="BJ724" s="372"/>
      <c r="BK724"/>
      <c r="BL724" s="81">
        <f t="shared" ref="BL724:BL725" si="340">M724+AL724+AM724+AN724</f>
        <v>26</v>
      </c>
      <c r="BM724" s="30">
        <f t="shared" ref="BM724:BM725" si="341">BL724+AO724</f>
        <v>26</v>
      </c>
      <c r="BN724" s="230"/>
      <c r="BO724" s="193">
        <f t="shared" si="333"/>
        <v>399.44300699300697</v>
      </c>
      <c r="BP724" s="193">
        <v>273.42072142438144</v>
      </c>
      <c r="BQ724" s="193"/>
      <c r="BR724" s="30"/>
      <c r="BS724" s="33">
        <f t="shared" si="334"/>
        <v>343.53846153846155</v>
      </c>
      <c r="BT724" s="226" t="e">
        <f t="shared" ref="BT724:BT725" si="342">INT(YEARFRAC(F724,$BU$11))</f>
        <v>#REF!</v>
      </c>
      <c r="BV724" s="365"/>
    </row>
    <row r="725" spans="1:74" s="62" customFormat="1" ht="75.75" customHeight="1">
      <c r="A725" s="512">
        <f t="shared" si="336"/>
        <v>29</v>
      </c>
      <c r="B725" s="224" t="s">
        <v>734</v>
      </c>
      <c r="C725" s="271" t="s">
        <v>73</v>
      </c>
      <c r="D725" s="379" t="s">
        <v>284</v>
      </c>
      <c r="E725" s="379" t="s">
        <v>585</v>
      </c>
      <c r="F725" s="383">
        <v>44956</v>
      </c>
      <c r="G725" s="379" t="s">
        <v>671</v>
      </c>
      <c r="H725" s="224" t="s">
        <v>184</v>
      </c>
      <c r="I725" s="521"/>
      <c r="J725" s="90">
        <v>200</v>
      </c>
      <c r="K725" s="241">
        <v>0</v>
      </c>
      <c r="L725" s="403">
        <v>15</v>
      </c>
      <c r="M725" s="396">
        <v>24</v>
      </c>
      <c r="N725" s="396">
        <v>2</v>
      </c>
      <c r="O725" s="396">
        <v>34</v>
      </c>
      <c r="P725" s="396">
        <v>8</v>
      </c>
      <c r="Q725" s="264"/>
      <c r="R725" s="264"/>
      <c r="S725" s="404">
        <v>49.03846153846154</v>
      </c>
      <c r="T725" s="404">
        <v>15.384615384615385</v>
      </c>
      <c r="U725" s="265">
        <v>0</v>
      </c>
      <c r="V725" s="265">
        <v>0</v>
      </c>
      <c r="W725" s="266">
        <v>14.5</v>
      </c>
      <c r="X725" s="405">
        <v>10</v>
      </c>
      <c r="Y725" s="406">
        <v>0</v>
      </c>
      <c r="Z725" s="272">
        <v>7</v>
      </c>
      <c r="AA725" s="272">
        <v>29.947727272727292</v>
      </c>
      <c r="AB725" s="272"/>
      <c r="AC725" s="267">
        <v>0</v>
      </c>
      <c r="AD725" s="267">
        <v>0</v>
      </c>
      <c r="AE725" s="266">
        <v>340.87080419580423</v>
      </c>
      <c r="AF725" s="407">
        <v>0</v>
      </c>
      <c r="AG725" s="408">
        <v>5.7884615384615383</v>
      </c>
      <c r="AH725" s="409">
        <v>0</v>
      </c>
      <c r="AI725" s="462">
        <v>132.42307692307691</v>
      </c>
      <c r="AJ725" s="410">
        <v>202.65926573426577</v>
      </c>
      <c r="AK725" s="268"/>
      <c r="AL725" s="290">
        <v>0</v>
      </c>
      <c r="AM725" s="463">
        <v>0</v>
      </c>
      <c r="AN725" s="463">
        <v>2</v>
      </c>
      <c r="AO725" s="463">
        <v>0</v>
      </c>
      <c r="AP725" s="36" t="s">
        <v>734</v>
      </c>
      <c r="AQ725" s="66">
        <v>202</v>
      </c>
      <c r="AR725" s="37">
        <v>2700</v>
      </c>
      <c r="AS725" s="315">
        <v>2</v>
      </c>
      <c r="AT725" s="315">
        <v>0</v>
      </c>
      <c r="AU725" s="315">
        <v>0</v>
      </c>
      <c r="AV725" s="315">
        <v>0</v>
      </c>
      <c r="AW725" s="315">
        <v>0</v>
      </c>
      <c r="AX725" s="315">
        <v>2</v>
      </c>
      <c r="AY725" s="316">
        <v>2</v>
      </c>
      <c r="AZ725" s="316">
        <v>1</v>
      </c>
      <c r="BA725" s="316">
        <v>2</v>
      </c>
      <c r="BB725" s="30" t="s">
        <v>1229</v>
      </c>
      <c r="BC725" s="30">
        <v>29.947727272727292</v>
      </c>
      <c r="BD725" s="327"/>
      <c r="BE725" t="s">
        <v>99</v>
      </c>
      <c r="BF725" s="48">
        <v>0</v>
      </c>
      <c r="BG725" s="48">
        <v>15</v>
      </c>
      <c r="BH725" s="511"/>
      <c r="BI725" s="48"/>
      <c r="BJ725" s="372"/>
      <c r="BK725"/>
      <c r="BL725" s="81">
        <f t="shared" si="340"/>
        <v>26</v>
      </c>
      <c r="BM725" s="30">
        <f t="shared" si="341"/>
        <v>26</v>
      </c>
      <c r="BN725" s="230"/>
      <c r="BO725" s="193">
        <f t="shared" ref="BO725" si="343">AJ725+AI725+AG725+AH725</f>
        <v>340.87080419580423</v>
      </c>
      <c r="BP725" s="193">
        <v>255.2677405407255</v>
      </c>
      <c r="BQ725" s="193"/>
      <c r="BR725" s="30"/>
      <c r="BS725" s="33">
        <f t="shared" si="334"/>
        <v>289.42307692307691</v>
      </c>
      <c r="BT725" s="226" t="e">
        <f t="shared" si="342"/>
        <v>#REF!</v>
      </c>
      <c r="BV725" s="365"/>
    </row>
    <row r="726" spans="1:74" s="62" customFormat="1" ht="75.75" customHeight="1">
      <c r="A726" s="512">
        <f t="shared" si="336"/>
        <v>30</v>
      </c>
      <c r="B726" s="491" t="s">
        <v>766</v>
      </c>
      <c r="C726" s="494" t="s">
        <v>73</v>
      </c>
      <c r="D726" s="492" t="s">
        <v>357</v>
      </c>
      <c r="E726" s="492" t="s">
        <v>585</v>
      </c>
      <c r="F726" s="493">
        <v>44991</v>
      </c>
      <c r="G726" s="492" t="s">
        <v>670</v>
      </c>
      <c r="H726" s="491" t="s">
        <v>184</v>
      </c>
      <c r="I726" s="521"/>
      <c r="J726" s="90">
        <v>200</v>
      </c>
      <c r="K726" s="241">
        <v>0</v>
      </c>
      <c r="L726" s="403">
        <v>0</v>
      </c>
      <c r="M726" s="396">
        <v>24</v>
      </c>
      <c r="N726" s="396">
        <v>2</v>
      </c>
      <c r="O726" s="396">
        <v>40</v>
      </c>
      <c r="P726" s="396">
        <v>22</v>
      </c>
      <c r="Q726" s="264"/>
      <c r="R726" s="264"/>
      <c r="S726" s="404">
        <v>57.692307692307693</v>
      </c>
      <c r="T726" s="404">
        <v>42.307692307692307</v>
      </c>
      <c r="U726" s="265">
        <v>0</v>
      </c>
      <c r="V726" s="265">
        <v>0</v>
      </c>
      <c r="W726" s="266">
        <v>26.5</v>
      </c>
      <c r="X726" s="405">
        <v>10</v>
      </c>
      <c r="Y726" s="406">
        <v>0</v>
      </c>
      <c r="Z726" s="272">
        <v>7</v>
      </c>
      <c r="AA726" s="272">
        <v>32.515384615384619</v>
      </c>
      <c r="AB726" s="272"/>
      <c r="AC726" s="267">
        <v>0</v>
      </c>
      <c r="AD726" s="267">
        <v>0</v>
      </c>
      <c r="AE726" s="266">
        <v>376.01538461538462</v>
      </c>
      <c r="AF726" s="407">
        <v>0</v>
      </c>
      <c r="AG726" s="408">
        <v>5.8181818181818183</v>
      </c>
      <c r="AH726" s="409">
        <v>0</v>
      </c>
      <c r="AI726" s="462">
        <v>171.26923076923077</v>
      </c>
      <c r="AJ726" s="410">
        <v>198.92797202797203</v>
      </c>
      <c r="AK726" s="268"/>
      <c r="AL726" s="290">
        <v>0</v>
      </c>
      <c r="AM726" s="463">
        <v>0</v>
      </c>
      <c r="AN726" s="463">
        <v>2</v>
      </c>
      <c r="AO726" s="463">
        <v>0</v>
      </c>
      <c r="AP726" s="36" t="s">
        <v>766</v>
      </c>
      <c r="AQ726" s="66">
        <v>198</v>
      </c>
      <c r="AR726" s="37">
        <v>3800</v>
      </c>
      <c r="AS726" s="315">
        <v>1</v>
      </c>
      <c r="AT726" s="315">
        <v>1</v>
      </c>
      <c r="AU726" s="315">
        <v>2</v>
      </c>
      <c r="AV726" s="315">
        <v>0</v>
      </c>
      <c r="AW726" s="315">
        <v>1</v>
      </c>
      <c r="AX726" s="315">
        <v>3</v>
      </c>
      <c r="AY726" s="316">
        <v>3</v>
      </c>
      <c r="AZ726" s="316">
        <v>1</v>
      </c>
      <c r="BA726" s="316">
        <v>3</v>
      </c>
      <c r="BB726" s="30" t="s">
        <v>1230</v>
      </c>
      <c r="BC726" s="30">
        <v>32.515384615384619</v>
      </c>
      <c r="BD726" s="327"/>
      <c r="BE726" t="s">
        <v>99</v>
      </c>
      <c r="BF726" s="48">
        <v>0</v>
      </c>
      <c r="BG726" s="48">
        <v>0</v>
      </c>
      <c r="BH726" s="511"/>
      <c r="BI726" s="48"/>
      <c r="BJ726" s="372"/>
      <c r="BK726"/>
      <c r="BL726" s="81">
        <f t="shared" si="331"/>
        <v>26</v>
      </c>
      <c r="BM726" s="30">
        <f t="shared" si="332"/>
        <v>26</v>
      </c>
      <c r="BN726" s="230"/>
      <c r="BO726" s="193">
        <f t="shared" si="333"/>
        <v>376.01538461538462</v>
      </c>
      <c r="BP726" s="193">
        <v>311.27065527065525</v>
      </c>
      <c r="BQ726" s="193"/>
      <c r="BR726" s="30"/>
      <c r="BS726" s="33">
        <f t="shared" si="334"/>
        <v>310</v>
      </c>
      <c r="BT726" s="226" t="e">
        <f t="shared" si="335"/>
        <v>#REF!</v>
      </c>
      <c r="BV726" s="365"/>
    </row>
    <row r="727" spans="1:74" s="4" customFormat="1" ht="71.25" hidden="1" customHeight="1">
      <c r="A727" s="92"/>
      <c r="B727" s="92"/>
      <c r="C727" s="92"/>
      <c r="D727" s="92" t="s">
        <v>40</v>
      </c>
      <c r="E727" s="92"/>
      <c r="F727" s="92"/>
      <c r="G727" s="92"/>
      <c r="H727" s="92"/>
      <c r="I727" s="92"/>
      <c r="J727" s="152">
        <v>3400</v>
      </c>
      <c r="K727" s="152">
        <v>5</v>
      </c>
      <c r="L727" s="152">
        <v>141.25187965179634</v>
      </c>
      <c r="M727" s="152"/>
      <c r="N727" s="152"/>
      <c r="O727" s="152"/>
      <c r="P727" s="152"/>
      <c r="Q727" s="152"/>
      <c r="R727" s="152"/>
      <c r="S727" s="152">
        <v>796.15384615384619</v>
      </c>
      <c r="T727" s="152"/>
      <c r="U727" s="152">
        <v>0</v>
      </c>
      <c r="V727" s="152"/>
      <c r="W727" s="152">
        <v>301.5</v>
      </c>
      <c r="X727" s="152">
        <v>150</v>
      </c>
      <c r="Y727" s="152">
        <v>37</v>
      </c>
      <c r="Z727" s="152">
        <v>119</v>
      </c>
      <c r="AA727" s="152">
        <v>305.66907165524401</v>
      </c>
      <c r="AB727" s="152"/>
      <c r="AC727" s="152"/>
      <c r="AD727" s="152">
        <v>30</v>
      </c>
      <c r="AE727" s="152">
        <v>5755.0370484572059</v>
      </c>
      <c r="AF727" s="152">
        <v>142.30769230769229</v>
      </c>
      <c r="AG727" s="152">
        <v>93.955034965034969</v>
      </c>
      <c r="AH727" s="152">
        <v>0</v>
      </c>
      <c r="AI727" s="152">
        <v>2430.6538461538462</v>
      </c>
      <c r="AJ727" s="152">
        <v>3088.1204750306333</v>
      </c>
      <c r="AK727" s="153"/>
      <c r="AM727" s="83"/>
      <c r="BB727" s="84"/>
      <c r="BF727" s="552"/>
      <c r="BJ727" s="372"/>
    </row>
    <row r="728" spans="1:74" s="13" customFormat="1" ht="71.25" hidden="1" customHeight="1">
      <c r="A728" s="154"/>
      <c r="B728" s="172"/>
      <c r="C728" s="172"/>
      <c r="D728" s="155"/>
      <c r="E728" s="172"/>
      <c r="F728" s="172"/>
      <c r="G728" s="172"/>
      <c r="H728" s="172"/>
      <c r="I728" s="172"/>
      <c r="J728" s="172"/>
      <c r="K728" s="172"/>
      <c r="L728" s="172"/>
      <c r="M728" s="172"/>
      <c r="N728" s="172"/>
      <c r="O728" s="172"/>
      <c r="P728" s="172"/>
      <c r="Q728" s="172"/>
      <c r="R728" s="172"/>
      <c r="S728" s="172"/>
      <c r="T728" s="172"/>
      <c r="U728" s="172"/>
      <c r="V728" s="172"/>
      <c r="W728" s="172"/>
      <c r="X728" s="172"/>
      <c r="Y728" s="172"/>
      <c r="Z728" s="172"/>
      <c r="AA728" s="172"/>
      <c r="AB728" s="172"/>
      <c r="AC728" s="172"/>
      <c r="AD728" s="172"/>
      <c r="AE728" s="172"/>
      <c r="AF728" s="172"/>
      <c r="AG728" s="172"/>
      <c r="AH728" s="172"/>
      <c r="AI728" s="172"/>
      <c r="AJ728" s="448">
        <v>3088.1204750306333</v>
      </c>
      <c r="AK728" s="172"/>
      <c r="AM728" s="2"/>
      <c r="AN728"/>
      <c r="AO728"/>
      <c r="AP728" s="49"/>
      <c r="AQ728" s="50"/>
      <c r="AR728" s="51"/>
      <c r="AS728" s="89"/>
      <c r="AT728" s="89"/>
      <c r="AU728" s="89"/>
      <c r="AV728" s="89"/>
      <c r="AW728" s="89"/>
      <c r="AX728" s="89"/>
      <c r="AY728" s="89"/>
      <c r="AZ728" s="89"/>
      <c r="BA728" s="62"/>
      <c r="BB728" s="30"/>
      <c r="BF728" s="555"/>
      <c r="BG728"/>
      <c r="BJ728" s="372"/>
    </row>
    <row r="729" spans="1:74" ht="71.25" hidden="1" customHeight="1">
      <c r="A729" s="374" t="str">
        <f>A2</f>
        <v>តារាងបើកប្រាក់ឈ្នួលប្រចាំខែ វិច្ឆិកា ឆ្នាំ ២០២៣(លើកទី2​)</v>
      </c>
      <c r="B729" s="174"/>
      <c r="C729" s="174"/>
      <c r="D729" s="174"/>
      <c r="E729" s="174"/>
      <c r="F729" s="174"/>
      <c r="G729" s="174"/>
      <c r="H729" s="174"/>
      <c r="I729" s="174"/>
      <c r="J729" s="174"/>
      <c r="K729" s="174"/>
      <c r="L729" s="174"/>
      <c r="M729" s="174"/>
      <c r="N729" s="174"/>
      <c r="O729" s="174"/>
      <c r="P729" s="174"/>
      <c r="Q729" s="174"/>
      <c r="R729" s="174"/>
      <c r="S729" s="174"/>
      <c r="T729" s="174"/>
      <c r="U729" s="174"/>
      <c r="V729" s="174"/>
      <c r="W729" s="174"/>
      <c r="X729" s="174"/>
      <c r="Y729" s="174"/>
      <c r="Z729" s="174"/>
      <c r="AA729" s="174"/>
      <c r="AB729" s="174"/>
      <c r="AC729" s="174"/>
      <c r="AD729" s="174"/>
      <c r="AE729" s="174"/>
      <c r="AF729" s="174"/>
      <c r="AG729" s="174"/>
      <c r="AH729" s="174"/>
      <c r="AI729" s="174"/>
      <c r="AJ729" s="174"/>
      <c r="AK729" s="174"/>
      <c r="AL729" s="273"/>
      <c r="AN729"/>
      <c r="AO729"/>
      <c r="AP729" s="49"/>
      <c r="AQ729" s="50"/>
      <c r="AR729" s="51"/>
      <c r="AS729" s="89"/>
      <c r="AT729" s="89"/>
      <c r="AU729" s="89"/>
      <c r="AV729" s="89"/>
      <c r="AW729" s="89"/>
      <c r="AX729" s="89"/>
      <c r="AY729" s="89"/>
      <c r="AZ729" s="89"/>
      <c r="BA729" s="62"/>
      <c r="BB729" s="30"/>
      <c r="BD729"/>
      <c r="BF729" s="48"/>
      <c r="BJ729" s="372"/>
      <c r="BO729"/>
      <c r="BQ729"/>
    </row>
    <row r="730" spans="1:74" s="4" customFormat="1" ht="54.75" hidden="1" customHeight="1">
      <c r="A730" s="375" t="str">
        <f>A3</f>
        <v>LIST OF SALARIES AND ALLOWANCES  (November/  2023)</v>
      </c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  <c r="AG730" s="56"/>
      <c r="AH730" s="56"/>
      <c r="AI730" s="56"/>
      <c r="AJ730" s="56"/>
      <c r="AK730" s="56"/>
      <c r="AL730" s="274"/>
      <c r="AM730" s="2"/>
      <c r="AN730"/>
      <c r="AO730"/>
      <c r="AP730" s="49"/>
      <c r="AQ730" s="50"/>
      <c r="AR730" s="51"/>
      <c r="AS730" s="89"/>
      <c r="AT730" s="89"/>
      <c r="AU730" s="89"/>
      <c r="AV730" s="89"/>
      <c r="AW730" s="89"/>
      <c r="AX730" s="89"/>
      <c r="AY730" s="89"/>
      <c r="AZ730" s="89"/>
      <c r="BA730" s="62"/>
      <c r="BB730" s="30"/>
      <c r="BF730" s="552"/>
      <c r="BG730"/>
      <c r="BJ730" s="372"/>
    </row>
    <row r="731" spans="1:74" ht="37.5" hidden="1" customHeight="1" thickBot="1">
      <c r="A731" s="98" t="s">
        <v>55</v>
      </c>
      <c r="B731" s="158"/>
      <c r="C731" s="158"/>
      <c r="D731" s="170"/>
      <c r="E731" s="171"/>
      <c r="F731" s="171"/>
      <c r="G731" s="104"/>
      <c r="H731" s="104"/>
      <c r="I731" s="104"/>
      <c r="J731" s="104"/>
      <c r="K731" s="104"/>
      <c r="L731" s="104"/>
      <c r="M731" s="104"/>
      <c r="N731" s="104"/>
      <c r="O731" s="104"/>
      <c r="P731" s="104"/>
      <c r="Q731" s="104"/>
      <c r="R731" s="104"/>
      <c r="S731" s="104"/>
      <c r="T731" s="104"/>
      <c r="U731" s="104"/>
      <c r="V731" s="104"/>
      <c r="W731" s="104"/>
      <c r="X731" s="104"/>
      <c r="Y731" s="104"/>
      <c r="Z731" s="104"/>
      <c r="AA731" s="104"/>
      <c r="AB731" s="104"/>
      <c r="AC731" s="104"/>
      <c r="AD731" s="104"/>
      <c r="AE731" s="104"/>
      <c r="AF731" s="104"/>
      <c r="AG731" s="104"/>
      <c r="AH731" s="104"/>
      <c r="AI731" s="104"/>
      <c r="AJ731" s="159"/>
      <c r="AK731" s="62"/>
      <c r="AN731"/>
      <c r="AO731"/>
      <c r="AP731" s="49"/>
      <c r="AQ731" s="50"/>
      <c r="AR731" s="51"/>
      <c r="AS731" s="89"/>
      <c r="AT731" s="89"/>
      <c r="AU731" s="89"/>
      <c r="AV731" s="89"/>
      <c r="AW731" s="89"/>
      <c r="AX731" s="89"/>
      <c r="AY731" s="89"/>
      <c r="AZ731" s="89"/>
      <c r="BA731" s="62"/>
      <c r="BB731" s="30"/>
      <c r="BD731"/>
      <c r="BF731" s="48"/>
      <c r="BJ731" s="372"/>
      <c r="BO731"/>
      <c r="BQ731"/>
    </row>
    <row r="732" spans="1:74" ht="71.25" hidden="1" customHeight="1" thickBot="1">
      <c r="A732" s="348" t="s">
        <v>564</v>
      </c>
      <c r="B732" s="349" t="s">
        <v>565</v>
      </c>
      <c r="C732" s="353" t="s">
        <v>566</v>
      </c>
      <c r="D732" s="349" t="s">
        <v>567</v>
      </c>
      <c r="E732" s="350" t="s">
        <v>568</v>
      </c>
      <c r="F732" s="350" t="s">
        <v>569</v>
      </c>
      <c r="G732" s="350" t="s">
        <v>570</v>
      </c>
      <c r="H732" s="350" t="s">
        <v>154</v>
      </c>
      <c r="I732" s="351" t="s">
        <v>571</v>
      </c>
      <c r="J732" s="350" t="s">
        <v>563</v>
      </c>
      <c r="K732" s="352" t="s">
        <v>706</v>
      </c>
      <c r="L732" s="352" t="s">
        <v>575</v>
      </c>
      <c r="M732" s="363" t="s">
        <v>574</v>
      </c>
      <c r="N732" s="361"/>
      <c r="O732" s="361"/>
      <c r="P732" s="361"/>
      <c r="Q732" s="361"/>
      <c r="R732" s="361"/>
      <c r="S732" s="361"/>
      <c r="T732" s="361"/>
      <c r="U732" s="361"/>
      <c r="V732" s="361"/>
      <c r="W732" s="361"/>
      <c r="X732" s="361"/>
      <c r="Y732" s="361"/>
      <c r="Z732" s="361"/>
      <c r="AA732" s="361"/>
      <c r="AB732" s="361"/>
      <c r="AC732" s="361"/>
      <c r="AD732" s="361"/>
      <c r="AE732" s="362"/>
      <c r="AF732" s="85" t="s">
        <v>3</v>
      </c>
      <c r="AG732" s="67"/>
      <c r="AH732" s="67"/>
      <c r="AI732" s="67"/>
      <c r="AJ732" s="418" t="s">
        <v>727</v>
      </c>
      <c r="AK732" s="332" t="s">
        <v>572</v>
      </c>
      <c r="AL732" s="25"/>
      <c r="AN732"/>
      <c r="AO732"/>
      <c r="AP732" s="49"/>
      <c r="AQ732" s="50"/>
      <c r="AR732" s="51"/>
      <c r="AS732" s="89"/>
      <c r="AT732" s="89"/>
      <c r="AU732" s="89"/>
      <c r="AV732" s="89"/>
      <c r="AW732" s="89"/>
      <c r="AX732" s="89"/>
      <c r="AY732" s="89"/>
      <c r="AZ732" s="89"/>
      <c r="BA732" s="62"/>
      <c r="BB732" s="30"/>
      <c r="BD732"/>
      <c r="BF732" s="48"/>
      <c r="BJ732" s="372"/>
      <c r="BO732"/>
      <c r="BQ732"/>
    </row>
    <row r="733" spans="1:74" ht="54" hidden="1" customHeight="1">
      <c r="A733" s="74"/>
      <c r="B733" s="115"/>
      <c r="C733" s="354"/>
      <c r="D733" s="117"/>
      <c r="E733" s="276"/>
      <c r="F733" s="276"/>
      <c r="G733" s="118"/>
      <c r="H733" s="119"/>
      <c r="I733" s="343" t="s">
        <v>29</v>
      </c>
      <c r="J733" s="330"/>
      <c r="K733" s="176"/>
      <c r="L733" s="176"/>
      <c r="M733" s="437" t="s">
        <v>576</v>
      </c>
      <c r="N733" s="438"/>
      <c r="O733" s="432" t="s">
        <v>751</v>
      </c>
      <c r="P733" s="433"/>
      <c r="Q733" s="446"/>
      <c r="R733" s="488"/>
      <c r="S733" s="437" t="s">
        <v>577</v>
      </c>
      <c r="T733" s="440"/>
      <c r="U733" s="441"/>
      <c r="V733" s="441"/>
      <c r="W733" s="329" t="s">
        <v>578</v>
      </c>
      <c r="X733" s="329" t="s">
        <v>579</v>
      </c>
      <c r="Y733" s="336" t="s">
        <v>580</v>
      </c>
      <c r="Z733" s="86" t="s">
        <v>52</v>
      </c>
      <c r="AA733" s="197" t="s">
        <v>46</v>
      </c>
      <c r="AB733" s="197"/>
      <c r="AC733" s="86" t="s">
        <v>14</v>
      </c>
      <c r="AD733" s="197" t="s">
        <v>367</v>
      </c>
      <c r="AE733" s="68" t="s">
        <v>15</v>
      </c>
      <c r="AF733" s="121" t="s">
        <v>9</v>
      </c>
      <c r="AG733" s="392" t="s">
        <v>707</v>
      </c>
      <c r="AH733" s="332" t="s">
        <v>728</v>
      </c>
      <c r="AI733" s="357" t="s">
        <v>584</v>
      </c>
      <c r="AJ733" s="123" t="s">
        <v>33</v>
      </c>
      <c r="AK733" s="124" t="s">
        <v>34</v>
      </c>
      <c r="AL733" s="26"/>
      <c r="AN733"/>
      <c r="AO733"/>
      <c r="AP733" s="49"/>
      <c r="AQ733" s="50"/>
      <c r="AR733" s="51"/>
      <c r="AS733" s="89"/>
      <c r="AT733" s="89"/>
      <c r="AU733" s="89"/>
      <c r="AV733" s="89"/>
      <c r="AW733" s="89"/>
      <c r="AX733" s="89"/>
      <c r="AY733" s="89"/>
      <c r="AZ733" s="89"/>
      <c r="BA733" s="62"/>
      <c r="BB733" s="30"/>
      <c r="BD733"/>
      <c r="BF733" s="48"/>
      <c r="BJ733" s="372"/>
      <c r="BO733"/>
      <c r="BQ733"/>
    </row>
    <row r="734" spans="1:74" ht="35.25" hidden="1" customHeight="1">
      <c r="A734" s="74"/>
      <c r="B734" s="115"/>
      <c r="C734" s="116"/>
      <c r="D734" s="117"/>
      <c r="E734" s="276"/>
      <c r="F734" s="276"/>
      <c r="G734" s="118"/>
      <c r="H734" s="277"/>
      <c r="I734" s="331" t="s">
        <v>573</v>
      </c>
      <c r="J734" s="126" t="s">
        <v>38</v>
      </c>
      <c r="K734" s="127" t="s">
        <v>189</v>
      </c>
      <c r="L734" s="127" t="s">
        <v>83</v>
      </c>
      <c r="M734" s="206" t="s">
        <v>35</v>
      </c>
      <c r="N734" s="277" t="s">
        <v>6</v>
      </c>
      <c r="O734" s="428" t="s">
        <v>7</v>
      </c>
      <c r="P734" s="429" t="s">
        <v>7</v>
      </c>
      <c r="Q734" s="431" t="s">
        <v>581</v>
      </c>
      <c r="R734" s="431"/>
      <c r="S734" s="336" t="s">
        <v>582</v>
      </c>
      <c r="T734" s="336" t="s">
        <v>582</v>
      </c>
      <c r="U734" s="331" t="s">
        <v>581</v>
      </c>
      <c r="V734" s="498"/>
      <c r="W734" s="338" t="s">
        <v>81</v>
      </c>
      <c r="X734" s="339" t="s">
        <v>48</v>
      </c>
      <c r="Y734" s="399" t="s">
        <v>526</v>
      </c>
      <c r="Z734" s="340" t="s">
        <v>527</v>
      </c>
      <c r="AA734" s="399" t="s">
        <v>473</v>
      </c>
      <c r="AB734" s="540"/>
      <c r="AC734" s="340" t="s">
        <v>30</v>
      </c>
      <c r="AD734" s="341" t="s">
        <v>665</v>
      </c>
      <c r="AE734" s="342" t="s">
        <v>31</v>
      </c>
      <c r="AF734" s="339" t="s">
        <v>32</v>
      </c>
      <c r="AG734" s="393" t="s">
        <v>708</v>
      </c>
      <c r="AH734" s="340" t="s">
        <v>39</v>
      </c>
      <c r="AI734" s="198" t="s">
        <v>84</v>
      </c>
      <c r="AJ734" s="128"/>
      <c r="AK734" s="129"/>
      <c r="AL734" s="26"/>
      <c r="AN734"/>
      <c r="AO734"/>
      <c r="AP734" s="49"/>
      <c r="AQ734" s="50"/>
      <c r="AR734" s="51"/>
      <c r="AS734" s="89"/>
      <c r="AT734" s="89"/>
      <c r="AU734" s="89"/>
      <c r="AV734" s="89"/>
      <c r="AW734" s="89"/>
      <c r="AX734" s="89"/>
      <c r="AY734" s="89"/>
      <c r="AZ734" s="89"/>
      <c r="BA734" s="62"/>
      <c r="BB734" s="30"/>
      <c r="BD734"/>
      <c r="BF734" s="48"/>
      <c r="BJ734" s="372"/>
      <c r="BO734"/>
      <c r="BQ734"/>
    </row>
    <row r="735" spans="1:74" ht="26.25" hidden="1" customHeight="1" thickBot="1">
      <c r="A735" s="74"/>
      <c r="B735" s="115"/>
      <c r="C735" s="116"/>
      <c r="D735" s="117"/>
      <c r="E735" s="276"/>
      <c r="F735" s="130"/>
      <c r="G735" s="118"/>
      <c r="H735" s="276"/>
      <c r="I735" s="131"/>
      <c r="J735" s="126"/>
      <c r="K735" s="127"/>
      <c r="L735" s="127"/>
      <c r="M735" s="207"/>
      <c r="N735" s="276"/>
      <c r="O735" s="209"/>
      <c r="P735" s="209"/>
      <c r="Q735" s="276"/>
      <c r="R735" s="276"/>
      <c r="S735" s="430"/>
      <c r="T735" s="430"/>
      <c r="U735" s="276"/>
      <c r="V735" s="499"/>
      <c r="W735" s="70"/>
      <c r="X735" s="87"/>
      <c r="Y735" s="278"/>
      <c r="Z735" s="278"/>
      <c r="AA735" s="198" t="s">
        <v>47</v>
      </c>
      <c r="AB735" s="211"/>
      <c r="AC735" s="278"/>
      <c r="AD735" s="229"/>
      <c r="AE735" s="129"/>
      <c r="AF735" s="87"/>
      <c r="AG735" s="400"/>
      <c r="AH735" s="278"/>
      <c r="AI735" s="211"/>
      <c r="AJ735" s="128"/>
      <c r="AK735" s="129"/>
      <c r="AL735" s="26"/>
      <c r="AN735"/>
      <c r="AO735"/>
      <c r="AP735" s="49"/>
      <c r="AQ735" s="50"/>
      <c r="AR735" s="51"/>
      <c r="AS735" s="89"/>
      <c r="AT735" s="89"/>
      <c r="AU735" s="89"/>
      <c r="AV735" s="89"/>
      <c r="AW735" s="89"/>
      <c r="AX735" s="89"/>
      <c r="AY735" s="89"/>
      <c r="AZ735" s="89"/>
      <c r="BA735" s="62"/>
      <c r="BB735" s="30"/>
      <c r="BD735"/>
      <c r="BF735" s="48"/>
      <c r="BJ735" s="372"/>
      <c r="BO735"/>
      <c r="BQ735"/>
    </row>
    <row r="736" spans="1:74" s="17" customFormat="1" ht="24.75" hidden="1" customHeight="1" thickBot="1">
      <c r="A736" s="333" t="s">
        <v>24</v>
      </c>
      <c r="B736" s="133" t="s">
        <v>25</v>
      </c>
      <c r="C736" s="334" t="s">
        <v>68</v>
      </c>
      <c r="D736" s="134" t="s">
        <v>26</v>
      </c>
      <c r="E736" s="335" t="s">
        <v>27</v>
      </c>
      <c r="F736" s="136" t="s">
        <v>36</v>
      </c>
      <c r="G736" s="137" t="s">
        <v>37</v>
      </c>
      <c r="H736" s="138" t="s">
        <v>528</v>
      </c>
      <c r="I736" s="139" t="s">
        <v>1</v>
      </c>
      <c r="J736" s="126"/>
      <c r="K736" s="127"/>
      <c r="L736" s="127"/>
      <c r="M736" s="208" t="s">
        <v>5</v>
      </c>
      <c r="N736" s="77" t="s">
        <v>82</v>
      </c>
      <c r="O736" s="426" t="s">
        <v>749</v>
      </c>
      <c r="P736" s="426" t="s">
        <v>750</v>
      </c>
      <c r="Q736" s="337" t="s">
        <v>10</v>
      </c>
      <c r="R736" s="337"/>
      <c r="S736" s="425" t="s">
        <v>747</v>
      </c>
      <c r="T736" s="425" t="s">
        <v>748</v>
      </c>
      <c r="U736" s="337" t="s">
        <v>13</v>
      </c>
      <c r="V736" s="500"/>
      <c r="W736" s="70"/>
      <c r="X736" s="87"/>
      <c r="Y736" s="278"/>
      <c r="Z736" s="278"/>
      <c r="AA736" s="228" t="s">
        <v>404</v>
      </c>
      <c r="AB736" s="228"/>
      <c r="AC736" s="278"/>
      <c r="AD736" s="115"/>
      <c r="AE736" s="129"/>
      <c r="AF736" s="87"/>
      <c r="AG736" s="400"/>
      <c r="AH736" s="278"/>
      <c r="AI736" s="211"/>
      <c r="AJ736" s="128"/>
      <c r="AK736" s="129"/>
      <c r="AL736" s="26"/>
      <c r="AM736" s="2"/>
      <c r="AN736"/>
      <c r="AO736"/>
      <c r="AP736" s="49"/>
      <c r="AQ736" s="50"/>
      <c r="AR736" s="51"/>
      <c r="AS736" s="89"/>
      <c r="AT736" s="89"/>
      <c r="AU736" s="89"/>
      <c r="AV736" s="89"/>
      <c r="AW736" s="89"/>
      <c r="AX736" s="89"/>
      <c r="AY736" s="89"/>
      <c r="AZ736" s="89"/>
      <c r="BA736" s="62"/>
      <c r="BB736" s="30"/>
      <c r="BF736" s="553"/>
      <c r="BG736"/>
      <c r="BJ736" s="372"/>
    </row>
    <row r="737" spans="1:74" s="17" customFormat="1" ht="18.75" hidden="1" customHeight="1" thickBot="1">
      <c r="A737" s="140"/>
      <c r="B737" s="141"/>
      <c r="C737" s="142"/>
      <c r="D737" s="143"/>
      <c r="E737" s="181"/>
      <c r="F737" s="144" t="s">
        <v>28</v>
      </c>
      <c r="G737" s="145"/>
      <c r="H737" s="146"/>
      <c r="I737" s="147"/>
      <c r="J737" s="148"/>
      <c r="K737" s="149"/>
      <c r="L737" s="149"/>
      <c r="M737" s="78"/>
      <c r="N737" s="79"/>
      <c r="O737" s="427"/>
      <c r="P737" s="210"/>
      <c r="Q737" s="279"/>
      <c r="R737" s="279"/>
      <c r="S737" s="212"/>
      <c r="T737" s="212"/>
      <c r="U737" s="279"/>
      <c r="V737" s="501"/>
      <c r="W737" s="71"/>
      <c r="X737" s="88"/>
      <c r="Y737" s="279"/>
      <c r="Z737" s="279"/>
      <c r="AA737" s="279"/>
      <c r="AB737" s="279"/>
      <c r="AC737" s="279"/>
      <c r="AD737" s="279"/>
      <c r="AE737" s="150"/>
      <c r="AF737" s="88"/>
      <c r="AG737" s="401"/>
      <c r="AH737" s="279"/>
      <c r="AI737" s="212"/>
      <c r="AJ737" s="151"/>
      <c r="AK737" s="150"/>
      <c r="AL737" s="26"/>
      <c r="AM737" s="2"/>
      <c r="AN737"/>
      <c r="AO737"/>
      <c r="AP737" s="49"/>
      <c r="AQ737" s="50"/>
      <c r="AR737" s="51"/>
      <c r="AS737" s="89"/>
      <c r="AT737" s="89"/>
      <c r="AU737" s="89"/>
      <c r="AV737" s="89"/>
      <c r="AW737" s="89"/>
      <c r="AX737" s="89"/>
      <c r="AY737" s="89"/>
      <c r="AZ737" s="89"/>
      <c r="BA737" s="62"/>
      <c r="BB737" s="30"/>
      <c r="BF737" s="553"/>
      <c r="BG737"/>
      <c r="BJ737" s="372"/>
    </row>
    <row r="738" spans="1:74" s="17" customFormat="1" ht="35.25" hidden="1" customHeight="1">
      <c r="A738" s="298">
        <v>1</v>
      </c>
      <c r="B738" s="294">
        <v>2</v>
      </c>
      <c r="C738" s="294">
        <v>3</v>
      </c>
      <c r="D738" s="294">
        <v>4</v>
      </c>
      <c r="E738" s="294">
        <v>5</v>
      </c>
      <c r="F738" s="294">
        <v>6</v>
      </c>
      <c r="G738" s="294">
        <v>7</v>
      </c>
      <c r="H738" s="294">
        <v>8</v>
      </c>
      <c r="I738" s="294">
        <v>9</v>
      </c>
      <c r="J738" s="294">
        <v>10</v>
      </c>
      <c r="K738" s="294">
        <v>11</v>
      </c>
      <c r="L738" s="294">
        <v>12</v>
      </c>
      <c r="M738" s="294">
        <v>13</v>
      </c>
      <c r="N738" s="294">
        <v>14</v>
      </c>
      <c r="O738" s="294">
        <v>15</v>
      </c>
      <c r="P738" s="294"/>
      <c r="Q738" s="294">
        <v>16</v>
      </c>
      <c r="R738" s="294"/>
      <c r="S738" s="294">
        <v>17</v>
      </c>
      <c r="T738" s="294"/>
      <c r="U738" s="294">
        <v>18</v>
      </c>
      <c r="V738" s="294"/>
      <c r="W738" s="294">
        <v>19</v>
      </c>
      <c r="X738" s="294">
        <v>20</v>
      </c>
      <c r="Y738" s="294">
        <v>21</v>
      </c>
      <c r="Z738" s="294">
        <v>22</v>
      </c>
      <c r="AA738" s="294">
        <v>23</v>
      </c>
      <c r="AB738" s="294"/>
      <c r="AC738" s="294">
        <v>24</v>
      </c>
      <c r="AD738" s="294">
        <v>25</v>
      </c>
      <c r="AE738" s="294">
        <v>26</v>
      </c>
      <c r="AF738" s="294">
        <v>27</v>
      </c>
      <c r="AG738" s="294"/>
      <c r="AH738" s="294">
        <v>28</v>
      </c>
      <c r="AI738" s="294">
        <v>29</v>
      </c>
      <c r="AJ738" s="294">
        <v>31</v>
      </c>
      <c r="AK738" s="294">
        <v>32</v>
      </c>
      <c r="AL738" s="27"/>
      <c r="AM738" s="2"/>
      <c r="AN738"/>
      <c r="AO738"/>
      <c r="AP738" s="52"/>
      <c r="AQ738" s="53"/>
      <c r="AR738" s="54"/>
      <c r="AS738" s="281"/>
      <c r="AT738" s="281"/>
      <c r="AU738" s="281"/>
      <c r="AV738" s="281"/>
      <c r="AW738" s="281"/>
      <c r="AX738" s="281"/>
      <c r="AY738" s="281"/>
      <c r="AZ738" s="281"/>
      <c r="BA738" s="55"/>
      <c r="BB738" s="30"/>
      <c r="BF738" s="553"/>
      <c r="BG738"/>
      <c r="BJ738" s="372"/>
    </row>
    <row r="739" spans="1:74" ht="113.25" customHeight="1">
      <c r="A739" s="512">
        <v>1</v>
      </c>
      <c r="B739" s="491" t="s">
        <v>782</v>
      </c>
      <c r="C739" s="60" t="s">
        <v>71</v>
      </c>
      <c r="D739" s="378" t="s">
        <v>285</v>
      </c>
      <c r="E739" s="378" t="s">
        <v>585</v>
      </c>
      <c r="F739" s="382">
        <v>43487</v>
      </c>
      <c r="G739" s="378" t="s">
        <v>670</v>
      </c>
      <c r="H739" s="65" t="s">
        <v>185</v>
      </c>
      <c r="I739" s="521"/>
      <c r="J739" s="90">
        <v>200</v>
      </c>
      <c r="K739" s="241">
        <v>70</v>
      </c>
      <c r="L739" s="403">
        <v>0</v>
      </c>
      <c r="M739" s="396">
        <v>22</v>
      </c>
      <c r="N739" s="396">
        <v>4</v>
      </c>
      <c r="O739" s="396">
        <v>32</v>
      </c>
      <c r="P739" s="396">
        <v>6</v>
      </c>
      <c r="Q739" s="264"/>
      <c r="R739" s="264"/>
      <c r="S739" s="404">
        <v>46.153846153846153</v>
      </c>
      <c r="T739" s="404">
        <v>11.538461538461538</v>
      </c>
      <c r="U739" s="265">
        <v>0</v>
      </c>
      <c r="V739" s="265">
        <v>0</v>
      </c>
      <c r="W739" s="266">
        <v>12.5</v>
      </c>
      <c r="X739" s="405">
        <v>10</v>
      </c>
      <c r="Y739" s="406">
        <v>5</v>
      </c>
      <c r="Z739" s="272">
        <v>7</v>
      </c>
      <c r="AA739" s="272">
        <v>0</v>
      </c>
      <c r="AB739" s="272"/>
      <c r="AC739" s="267">
        <v>0</v>
      </c>
      <c r="AD739" s="267">
        <v>0</v>
      </c>
      <c r="AE739" s="266">
        <v>362.19230769230768</v>
      </c>
      <c r="AF739" s="407">
        <v>0</v>
      </c>
      <c r="AG739" s="408">
        <v>5.8181818181818183</v>
      </c>
      <c r="AH739" s="409">
        <v>0</v>
      </c>
      <c r="AI739" s="462">
        <v>181.5</v>
      </c>
      <c r="AJ739" s="410">
        <v>174.87412587412587</v>
      </c>
      <c r="AK739" s="268"/>
      <c r="AL739" s="290">
        <v>2</v>
      </c>
      <c r="AM739" s="463">
        <v>0</v>
      </c>
      <c r="AN739" s="463">
        <v>2</v>
      </c>
      <c r="AO739" s="463">
        <v>0</v>
      </c>
      <c r="AP739" s="36" t="s">
        <v>782</v>
      </c>
      <c r="AQ739" s="66">
        <v>174</v>
      </c>
      <c r="AR739" s="37">
        <v>3600</v>
      </c>
      <c r="AS739" s="315">
        <v>1</v>
      </c>
      <c r="AT739" s="315">
        <v>1</v>
      </c>
      <c r="AU739" s="315">
        <v>1</v>
      </c>
      <c r="AV739" s="315">
        <v>0</v>
      </c>
      <c r="AW739" s="315">
        <v>0</v>
      </c>
      <c r="AX739" s="315">
        <v>4</v>
      </c>
      <c r="AY739" s="316">
        <v>3</v>
      </c>
      <c r="AZ739" s="316">
        <v>1</v>
      </c>
      <c r="BA739" s="316">
        <v>1</v>
      </c>
      <c r="BB739" s="30" t="s">
        <v>1231</v>
      </c>
      <c r="BC739" s="30">
        <v>0</v>
      </c>
      <c r="BD739" s="327">
        <v>70</v>
      </c>
      <c r="BE739" t="s">
        <v>139</v>
      </c>
      <c r="BF739" s="48">
        <v>0</v>
      </c>
      <c r="BG739" s="48">
        <v>0</v>
      </c>
      <c r="BH739" s="511"/>
      <c r="BI739" s="48"/>
      <c r="BJ739" s="372"/>
      <c r="BK739" s="9"/>
      <c r="BL739" s="81">
        <f t="shared" ref="BL739:BL744" si="344">M739+AL739+AM739+AN739</f>
        <v>26</v>
      </c>
      <c r="BM739" s="30">
        <f t="shared" ref="BM739:BM744" si="345">BL739+AO739</f>
        <v>26</v>
      </c>
      <c r="BN739" s="230"/>
      <c r="BO739" s="193">
        <f t="shared" ref="BO739:BO744" si="346">AJ739+AI739+AG739+AH739</f>
        <v>362.19230769230768</v>
      </c>
      <c r="BP739" s="193">
        <v>355.95395704095512</v>
      </c>
      <c r="BQ739" s="193"/>
      <c r="BR739" s="30"/>
      <c r="BS739" s="33">
        <f t="shared" ref="BS739:BS744" si="347">BO739-W739-Z739-AA739</f>
        <v>342.69230769230768</v>
      </c>
      <c r="BT739" s="226" t="e">
        <f t="shared" ref="BT739:BT744" si="348">INT(YEARFRAC(F739,$BU$11))</f>
        <v>#REF!</v>
      </c>
      <c r="BV739" s="365"/>
    </row>
    <row r="740" spans="1:74" s="231" customFormat="1" ht="113.25" customHeight="1">
      <c r="A740" s="512">
        <f>A739+1</f>
        <v>2</v>
      </c>
      <c r="B740" s="491" t="s">
        <v>211</v>
      </c>
      <c r="C740" s="494" t="s">
        <v>73</v>
      </c>
      <c r="D740" s="492" t="s">
        <v>212</v>
      </c>
      <c r="E740" s="492" t="s">
        <v>585</v>
      </c>
      <c r="F740" s="493">
        <v>43817</v>
      </c>
      <c r="G740" s="492" t="s">
        <v>670</v>
      </c>
      <c r="H740" s="491" t="s">
        <v>203</v>
      </c>
      <c r="I740" s="521">
        <v>1</v>
      </c>
      <c r="J740" s="515">
        <v>200</v>
      </c>
      <c r="K740" s="542">
        <v>0</v>
      </c>
      <c r="L740" s="516">
        <v>0</v>
      </c>
      <c r="M740" s="396">
        <v>21</v>
      </c>
      <c r="N740" s="525">
        <v>5</v>
      </c>
      <c r="O740" s="396">
        <v>26</v>
      </c>
      <c r="P740" s="396">
        <v>0</v>
      </c>
      <c r="Q740" s="264"/>
      <c r="R740" s="510"/>
      <c r="S740" s="404">
        <v>37.5</v>
      </c>
      <c r="T740" s="404">
        <v>0</v>
      </c>
      <c r="U740" s="517">
        <v>0</v>
      </c>
      <c r="V740" s="517">
        <v>0</v>
      </c>
      <c r="W740" s="266">
        <v>6.5</v>
      </c>
      <c r="X740" s="405">
        <v>10</v>
      </c>
      <c r="Y740" s="406">
        <v>4</v>
      </c>
      <c r="Z740" s="272">
        <v>7</v>
      </c>
      <c r="AA740" s="272">
        <v>0</v>
      </c>
      <c r="AB740" s="272"/>
      <c r="AC740" s="507">
        <v>0</v>
      </c>
      <c r="AD740" s="267">
        <v>5</v>
      </c>
      <c r="AE740" s="518">
        <v>270</v>
      </c>
      <c r="AF740" s="407">
        <v>0</v>
      </c>
      <c r="AG740" s="408">
        <v>5.13</v>
      </c>
      <c r="AH740" s="409">
        <v>0</v>
      </c>
      <c r="AI740" s="462">
        <v>120.30769230769232</v>
      </c>
      <c r="AJ740" s="410">
        <v>144.56230769230768</v>
      </c>
      <c r="AK740" s="268"/>
      <c r="AL740" s="290">
        <v>3</v>
      </c>
      <c r="AM740" s="463">
        <v>0</v>
      </c>
      <c r="AN740" s="463">
        <v>2</v>
      </c>
      <c r="AO740" s="463">
        <v>0</v>
      </c>
      <c r="AP740" s="36" t="s">
        <v>211</v>
      </c>
      <c r="AQ740" s="66">
        <v>144</v>
      </c>
      <c r="AR740" s="37">
        <v>2300</v>
      </c>
      <c r="AS740" s="315">
        <v>1</v>
      </c>
      <c r="AT740" s="315">
        <v>0</v>
      </c>
      <c r="AU740" s="315">
        <v>2</v>
      </c>
      <c r="AV740" s="315">
        <v>0</v>
      </c>
      <c r="AW740" s="315">
        <v>0</v>
      </c>
      <c r="AX740" s="315">
        <v>4</v>
      </c>
      <c r="AY740" s="316">
        <v>2</v>
      </c>
      <c r="AZ740" s="316">
        <v>0</v>
      </c>
      <c r="BA740" s="316">
        <v>3</v>
      </c>
      <c r="BB740" s="30" t="s">
        <v>1232</v>
      </c>
      <c r="BC740" s="30">
        <v>0</v>
      </c>
      <c r="BD740" s="327"/>
      <c r="BE740" t="s">
        <v>140</v>
      </c>
      <c r="BF740" s="48">
        <v>0</v>
      </c>
      <c r="BG740" s="48">
        <v>0</v>
      </c>
      <c r="BH740" s="511"/>
      <c r="BI740" s="48"/>
      <c r="BJ740" s="372"/>
      <c r="BK740" s="9"/>
      <c r="BL740" s="81">
        <f t="shared" si="344"/>
        <v>26</v>
      </c>
      <c r="BM740" s="30">
        <f t="shared" si="345"/>
        <v>26</v>
      </c>
      <c r="BN740" s="230"/>
      <c r="BO740" s="193">
        <f t="shared" si="346"/>
        <v>270</v>
      </c>
      <c r="BP740" s="193">
        <v>220.15243161906429</v>
      </c>
      <c r="BQ740" s="193"/>
      <c r="BR740" s="30"/>
      <c r="BS740" s="33">
        <f t="shared" si="347"/>
        <v>256.5</v>
      </c>
      <c r="BT740" s="226" t="e">
        <f t="shared" si="348"/>
        <v>#REF!</v>
      </c>
      <c r="BV740" s="365"/>
    </row>
    <row r="741" spans="1:74" s="62" customFormat="1" ht="113.25" customHeight="1">
      <c r="A741" s="512">
        <f t="shared" ref="A741:A744" si="349">A740+1</f>
        <v>3</v>
      </c>
      <c r="B741" s="65" t="s">
        <v>433</v>
      </c>
      <c r="C741" s="60" t="s">
        <v>73</v>
      </c>
      <c r="D741" s="378" t="s">
        <v>434</v>
      </c>
      <c r="E741" s="378" t="s">
        <v>585</v>
      </c>
      <c r="F741" s="382">
        <v>44421</v>
      </c>
      <c r="G741" s="378" t="s">
        <v>670</v>
      </c>
      <c r="H741" s="65" t="s">
        <v>203</v>
      </c>
      <c r="I741" s="521">
        <v>1</v>
      </c>
      <c r="J741" s="90">
        <v>200</v>
      </c>
      <c r="K741" s="241">
        <v>5</v>
      </c>
      <c r="L741" s="403">
        <v>0</v>
      </c>
      <c r="M741" s="396">
        <v>24</v>
      </c>
      <c r="N741" s="396">
        <v>2</v>
      </c>
      <c r="O741" s="396">
        <v>34</v>
      </c>
      <c r="P741" s="396">
        <v>12</v>
      </c>
      <c r="Q741" s="264"/>
      <c r="R741" s="264"/>
      <c r="S741" s="404">
        <v>49.03846153846154</v>
      </c>
      <c r="T741" s="404">
        <v>23.076923076923077</v>
      </c>
      <c r="U741" s="265">
        <v>0</v>
      </c>
      <c r="V741" s="265">
        <v>0</v>
      </c>
      <c r="W741" s="266">
        <v>17.5</v>
      </c>
      <c r="X741" s="405">
        <v>10</v>
      </c>
      <c r="Y741" s="406">
        <v>3</v>
      </c>
      <c r="Z741" s="272">
        <v>7</v>
      </c>
      <c r="AA741" s="272">
        <v>0</v>
      </c>
      <c r="AB741" s="272"/>
      <c r="AC741" s="267">
        <v>0</v>
      </c>
      <c r="AD741" s="267">
        <v>5</v>
      </c>
      <c r="AE741" s="266">
        <v>319.61538461538464</v>
      </c>
      <c r="AF741" s="407">
        <v>0</v>
      </c>
      <c r="AG741" s="408">
        <v>5.8181818181818183</v>
      </c>
      <c r="AH741" s="409">
        <v>0</v>
      </c>
      <c r="AI741" s="462">
        <v>159.69230769230768</v>
      </c>
      <c r="AJ741" s="410">
        <v>154.10489510489515</v>
      </c>
      <c r="AK741" s="268"/>
      <c r="AL741" s="290">
        <v>0</v>
      </c>
      <c r="AM741" s="463">
        <v>0</v>
      </c>
      <c r="AN741" s="463">
        <v>2</v>
      </c>
      <c r="AO741" s="463">
        <v>0</v>
      </c>
      <c r="AP741" s="36" t="s">
        <v>433</v>
      </c>
      <c r="AQ741" s="66">
        <v>154</v>
      </c>
      <c r="AR741" s="37">
        <v>400</v>
      </c>
      <c r="AS741" s="315">
        <v>1</v>
      </c>
      <c r="AT741" s="315">
        <v>1</v>
      </c>
      <c r="AU741" s="315">
        <v>0</v>
      </c>
      <c r="AV741" s="315">
        <v>0</v>
      </c>
      <c r="AW741" s="315">
        <v>0</v>
      </c>
      <c r="AX741" s="315">
        <v>4</v>
      </c>
      <c r="AY741" s="316">
        <v>0</v>
      </c>
      <c r="AZ741" s="316">
        <v>0</v>
      </c>
      <c r="BA741" s="316">
        <v>4</v>
      </c>
      <c r="BB741" s="30" t="s">
        <v>1233</v>
      </c>
      <c r="BC741" s="30">
        <v>0</v>
      </c>
      <c r="BD741" s="327">
        <v>5</v>
      </c>
      <c r="BE741" t="s">
        <v>140</v>
      </c>
      <c r="BF741" s="48">
        <v>0</v>
      </c>
      <c r="BG741" s="48">
        <v>0</v>
      </c>
      <c r="BH741" s="511"/>
      <c r="BI741" s="48"/>
      <c r="BJ741" s="372"/>
      <c r="BK741" s="63"/>
      <c r="BL741" s="81">
        <f t="shared" si="344"/>
        <v>26</v>
      </c>
      <c r="BM741" s="30">
        <f t="shared" si="345"/>
        <v>26</v>
      </c>
      <c r="BN741" s="252"/>
      <c r="BO741" s="193">
        <f t="shared" si="346"/>
        <v>319.61538461538464</v>
      </c>
      <c r="BP741" s="193">
        <v>279.58368540894224</v>
      </c>
      <c r="BQ741" s="193"/>
      <c r="BR741" s="30"/>
      <c r="BS741" s="33">
        <f t="shared" si="347"/>
        <v>295.11538461538464</v>
      </c>
      <c r="BT741" s="226" t="e">
        <f t="shared" si="348"/>
        <v>#REF!</v>
      </c>
      <c r="BV741" s="365"/>
    </row>
    <row r="742" spans="1:74" s="1" customFormat="1" ht="113.25" customHeight="1">
      <c r="A742" s="512">
        <f t="shared" si="349"/>
        <v>4</v>
      </c>
      <c r="B742" s="65" t="s">
        <v>699</v>
      </c>
      <c r="C742" s="60" t="s">
        <v>73</v>
      </c>
      <c r="D742" s="378" t="s">
        <v>700</v>
      </c>
      <c r="E742" s="378" t="s">
        <v>585</v>
      </c>
      <c r="F742" s="382">
        <v>44789</v>
      </c>
      <c r="G742" s="378" t="s">
        <v>670</v>
      </c>
      <c r="H742" s="65" t="s">
        <v>517</v>
      </c>
      <c r="I742" s="521">
        <v>1</v>
      </c>
      <c r="J742" s="90">
        <v>200</v>
      </c>
      <c r="K742" s="241">
        <v>0</v>
      </c>
      <c r="L742" s="403">
        <v>0</v>
      </c>
      <c r="M742" s="396">
        <v>22.5</v>
      </c>
      <c r="N742" s="396">
        <v>3.5</v>
      </c>
      <c r="O742" s="396">
        <v>36</v>
      </c>
      <c r="P742" s="396">
        <v>16</v>
      </c>
      <c r="Q742" s="264"/>
      <c r="R742" s="264"/>
      <c r="S742" s="404">
        <v>51.92307692307692</v>
      </c>
      <c r="T742" s="404">
        <v>30.76923076923077</v>
      </c>
      <c r="U742" s="265">
        <v>0</v>
      </c>
      <c r="V742" s="265">
        <v>0</v>
      </c>
      <c r="W742" s="266">
        <v>21</v>
      </c>
      <c r="X742" s="405">
        <v>10</v>
      </c>
      <c r="Y742" s="406">
        <v>2</v>
      </c>
      <c r="Z742" s="272">
        <v>7</v>
      </c>
      <c r="AA742" s="272">
        <v>0</v>
      </c>
      <c r="AB742" s="272"/>
      <c r="AC742" s="267">
        <v>5.2065865316399895</v>
      </c>
      <c r="AD742" s="267">
        <v>5</v>
      </c>
      <c r="AE742" s="266">
        <v>332.89889422394765</v>
      </c>
      <c r="AF742" s="407">
        <v>3.8461538461538463</v>
      </c>
      <c r="AG742" s="408">
        <v>5.8181818181818183</v>
      </c>
      <c r="AH742" s="409">
        <v>0</v>
      </c>
      <c r="AI742" s="462">
        <v>167.88461538461536</v>
      </c>
      <c r="AJ742" s="410">
        <v>155.34994317499661</v>
      </c>
      <c r="AK742" s="268"/>
      <c r="AL742" s="290">
        <v>1</v>
      </c>
      <c r="AM742" s="463">
        <v>0.5</v>
      </c>
      <c r="AN742" s="463">
        <v>2</v>
      </c>
      <c r="AO742" s="463">
        <v>0</v>
      </c>
      <c r="AP742" s="36" t="s">
        <v>699</v>
      </c>
      <c r="AQ742" s="66">
        <v>155</v>
      </c>
      <c r="AR742" s="37">
        <v>1400</v>
      </c>
      <c r="AS742" s="315">
        <v>1</v>
      </c>
      <c r="AT742" s="315">
        <v>1</v>
      </c>
      <c r="AU742" s="315">
        <v>0</v>
      </c>
      <c r="AV742" s="315">
        <v>0</v>
      </c>
      <c r="AW742" s="315">
        <v>1</v>
      </c>
      <c r="AX742" s="315">
        <v>0</v>
      </c>
      <c r="AY742" s="316">
        <v>1</v>
      </c>
      <c r="AZ742" s="316">
        <v>0</v>
      </c>
      <c r="BA742" s="316">
        <v>4</v>
      </c>
      <c r="BB742" s="30" t="s">
        <v>1234</v>
      </c>
      <c r="BC742" s="30">
        <v>0</v>
      </c>
      <c r="BD742" s="327"/>
      <c r="BE742" t="s">
        <v>140</v>
      </c>
      <c r="BF742" s="48">
        <v>0</v>
      </c>
      <c r="BG742" s="48">
        <v>0</v>
      </c>
      <c r="BH742" s="511"/>
      <c r="BI742" s="48"/>
      <c r="BJ742" s="372"/>
      <c r="BK742" s="9"/>
      <c r="BL742" s="81">
        <f t="shared" ref="BL742:BL743" si="350">M742+AL742+AM742+AN742</f>
        <v>26</v>
      </c>
      <c r="BM742" s="30">
        <f t="shared" ref="BM742:BM743" si="351">BL742+AO742</f>
        <v>26</v>
      </c>
      <c r="BN742" s="230"/>
      <c r="BO742" s="193">
        <f t="shared" si="346"/>
        <v>329.05274037779378</v>
      </c>
      <c r="BP742" s="193">
        <v>270.74249964527945</v>
      </c>
      <c r="BQ742" s="193"/>
      <c r="BR742" s="30"/>
      <c r="BS742" s="33">
        <f t="shared" si="347"/>
        <v>301.05274037779378</v>
      </c>
      <c r="BT742" s="226" t="e">
        <f t="shared" ref="BT742:BT743" si="352">INT(YEARFRAC(F742,$BU$11))</f>
        <v>#REF!</v>
      </c>
      <c r="BV742" s="365"/>
    </row>
    <row r="743" spans="1:74" s="1" customFormat="1" ht="113.25" customHeight="1">
      <c r="A743" s="512">
        <f t="shared" si="349"/>
        <v>5</v>
      </c>
      <c r="B743" s="224" t="s">
        <v>735</v>
      </c>
      <c r="C743" s="271" t="s">
        <v>73</v>
      </c>
      <c r="D743" s="379" t="s">
        <v>736</v>
      </c>
      <c r="E743" s="379" t="s">
        <v>585</v>
      </c>
      <c r="F743" s="383">
        <v>44944</v>
      </c>
      <c r="G743" s="379" t="s">
        <v>670</v>
      </c>
      <c r="H743" s="224" t="s">
        <v>517</v>
      </c>
      <c r="I743" s="521"/>
      <c r="J743" s="90">
        <v>200</v>
      </c>
      <c r="K743" s="241">
        <v>0</v>
      </c>
      <c r="L743" s="403">
        <v>0</v>
      </c>
      <c r="M743" s="396">
        <v>21</v>
      </c>
      <c r="N743" s="396">
        <v>5</v>
      </c>
      <c r="O743" s="396">
        <v>34</v>
      </c>
      <c r="P743" s="396">
        <v>16</v>
      </c>
      <c r="Q743" s="264"/>
      <c r="R743" s="264"/>
      <c r="S743" s="404">
        <v>49.03846153846154</v>
      </c>
      <c r="T743" s="404">
        <v>30.76923076923077</v>
      </c>
      <c r="U743" s="265">
        <v>0</v>
      </c>
      <c r="V743" s="265">
        <v>0</v>
      </c>
      <c r="W743" s="266">
        <v>20.5</v>
      </c>
      <c r="X743" s="405">
        <v>10</v>
      </c>
      <c r="Y743" s="406">
        <v>0</v>
      </c>
      <c r="Z743" s="272">
        <v>7</v>
      </c>
      <c r="AA743" s="272">
        <v>30.257692307692309</v>
      </c>
      <c r="AB743" s="272"/>
      <c r="AC743" s="267">
        <v>30.898881567150799</v>
      </c>
      <c r="AD743" s="267">
        <v>0</v>
      </c>
      <c r="AE743" s="266">
        <v>378.46426618253543</v>
      </c>
      <c r="AF743" s="407">
        <v>23.076923076923077</v>
      </c>
      <c r="AG743" s="408">
        <v>5.8181818181818183</v>
      </c>
      <c r="AH743" s="409">
        <v>0</v>
      </c>
      <c r="AI743" s="462">
        <v>164.5</v>
      </c>
      <c r="AJ743" s="410">
        <v>185.06916128743052</v>
      </c>
      <c r="AK743" s="268"/>
      <c r="AL743" s="290">
        <v>0</v>
      </c>
      <c r="AM743" s="463">
        <v>3</v>
      </c>
      <c r="AN743" s="463">
        <v>2</v>
      </c>
      <c r="AO743" s="463">
        <v>0</v>
      </c>
      <c r="AP743" s="36" t="s">
        <v>735</v>
      </c>
      <c r="AQ743" s="66">
        <v>185</v>
      </c>
      <c r="AR743" s="37">
        <v>300</v>
      </c>
      <c r="AS743" s="315">
        <v>1</v>
      </c>
      <c r="AT743" s="315">
        <v>1</v>
      </c>
      <c r="AU743" s="315">
        <v>1</v>
      </c>
      <c r="AV743" s="315">
        <v>1</v>
      </c>
      <c r="AW743" s="315">
        <v>1</v>
      </c>
      <c r="AX743" s="315">
        <v>0</v>
      </c>
      <c r="AY743" s="316">
        <v>0</v>
      </c>
      <c r="AZ743" s="316">
        <v>0</v>
      </c>
      <c r="BA743" s="316">
        <v>3</v>
      </c>
      <c r="BB743" s="30" t="s">
        <v>1235</v>
      </c>
      <c r="BC743" s="30">
        <v>30.257692307692309</v>
      </c>
      <c r="BD743" s="327"/>
      <c r="BE743" t="s">
        <v>140</v>
      </c>
      <c r="BF743" s="48">
        <v>0</v>
      </c>
      <c r="BG743" s="48">
        <v>0</v>
      </c>
      <c r="BH743" s="511"/>
      <c r="BI743" s="48"/>
      <c r="BJ743" s="372"/>
      <c r="BK743" s="9"/>
      <c r="BL743" s="81">
        <f t="shared" si="350"/>
        <v>26</v>
      </c>
      <c r="BM743" s="30">
        <f t="shared" si="351"/>
        <v>26</v>
      </c>
      <c r="BN743" s="230"/>
      <c r="BO743" s="193">
        <f t="shared" ref="BO743" si="353">AJ743+AI743+AG743+AH743</f>
        <v>355.38734310561233</v>
      </c>
      <c r="BP743" s="193">
        <v>267.79030691530693</v>
      </c>
      <c r="BQ743" s="193"/>
      <c r="BR743" s="30"/>
      <c r="BS743" s="33">
        <f t="shared" ref="BS743" si="354">BO743-W743-Z743-AA743</f>
        <v>297.62965079792002</v>
      </c>
      <c r="BT743" s="226" t="e">
        <f t="shared" si="352"/>
        <v>#REF!</v>
      </c>
      <c r="BV743" s="365"/>
    </row>
    <row r="744" spans="1:74" s="1" customFormat="1" ht="113.25" customHeight="1">
      <c r="A744" s="512">
        <f t="shared" si="349"/>
        <v>6</v>
      </c>
      <c r="B744" s="491" t="s">
        <v>817</v>
      </c>
      <c r="C744" s="494" t="s">
        <v>73</v>
      </c>
      <c r="D744" s="492" t="s">
        <v>818</v>
      </c>
      <c r="E744" s="492" t="s">
        <v>585</v>
      </c>
      <c r="F744" s="493">
        <v>45036</v>
      </c>
      <c r="G744" s="492" t="s">
        <v>670</v>
      </c>
      <c r="H744" s="491" t="s">
        <v>517</v>
      </c>
      <c r="I744" s="521"/>
      <c r="J744" s="90">
        <v>200</v>
      </c>
      <c r="K744" s="241">
        <v>0</v>
      </c>
      <c r="L744" s="403">
        <v>0</v>
      </c>
      <c r="M744" s="396">
        <v>23</v>
      </c>
      <c r="N744" s="396">
        <v>3</v>
      </c>
      <c r="O744" s="396">
        <v>36</v>
      </c>
      <c r="P744" s="396">
        <v>18</v>
      </c>
      <c r="Q744" s="264"/>
      <c r="R744" s="264"/>
      <c r="S744" s="404">
        <v>51.92307692307692</v>
      </c>
      <c r="T744" s="404">
        <v>34.615384615384613</v>
      </c>
      <c r="U744" s="265">
        <v>0</v>
      </c>
      <c r="V744" s="265">
        <v>0</v>
      </c>
      <c r="W744" s="266">
        <v>22.5</v>
      </c>
      <c r="X744" s="405">
        <v>10</v>
      </c>
      <c r="Y744" s="406">
        <v>0</v>
      </c>
      <c r="Z744" s="272">
        <v>7</v>
      </c>
      <c r="AA744" s="272">
        <v>0</v>
      </c>
      <c r="AB744" s="272"/>
      <c r="AC744" s="267">
        <v>10.934467455621302</v>
      </c>
      <c r="AD744" s="267">
        <v>0</v>
      </c>
      <c r="AE744" s="266">
        <v>336.97292899408285</v>
      </c>
      <c r="AF744" s="407">
        <v>7.6923076923076925</v>
      </c>
      <c r="AG744" s="408">
        <v>5.8181818181818183</v>
      </c>
      <c r="AH744" s="409">
        <v>0</v>
      </c>
      <c r="AI744" s="462">
        <v>173.23076923076923</v>
      </c>
      <c r="AJ744" s="410">
        <v>150.23167025282413</v>
      </c>
      <c r="AK744" s="268"/>
      <c r="AL744" s="290">
        <v>0</v>
      </c>
      <c r="AM744" s="463">
        <v>1</v>
      </c>
      <c r="AN744" s="463">
        <v>2</v>
      </c>
      <c r="AO744" s="463">
        <v>0</v>
      </c>
      <c r="AP744" s="36" t="s">
        <v>817</v>
      </c>
      <c r="AQ744" s="66">
        <v>150</v>
      </c>
      <c r="AR744" s="37">
        <v>1000</v>
      </c>
      <c r="AS744" s="315">
        <v>1</v>
      </c>
      <c r="AT744" s="315">
        <v>1</v>
      </c>
      <c r="AU744" s="315">
        <v>0</v>
      </c>
      <c r="AV744" s="315">
        <v>0</v>
      </c>
      <c r="AW744" s="315">
        <v>0</v>
      </c>
      <c r="AX744" s="315">
        <v>0</v>
      </c>
      <c r="AY744" s="316">
        <v>1</v>
      </c>
      <c r="AZ744" s="316">
        <v>0</v>
      </c>
      <c r="BA744" s="316">
        <v>0</v>
      </c>
      <c r="BB744" s="30" t="s">
        <v>1236</v>
      </c>
      <c r="BC744" s="30">
        <v>0</v>
      </c>
      <c r="BD744" s="327"/>
      <c r="BE744" t="s">
        <v>140</v>
      </c>
      <c r="BF744" s="48">
        <v>0</v>
      </c>
      <c r="BG744" s="48">
        <v>0</v>
      </c>
      <c r="BH744" s="511"/>
      <c r="BI744" s="48"/>
      <c r="BJ744" s="372"/>
      <c r="BK744" s="9"/>
      <c r="BL744" s="81">
        <f t="shared" si="344"/>
        <v>26</v>
      </c>
      <c r="BM744" s="30">
        <f t="shared" si="345"/>
        <v>26</v>
      </c>
      <c r="BN744" s="230"/>
      <c r="BO744" s="193">
        <f t="shared" si="346"/>
        <v>329.28062130177517</v>
      </c>
      <c r="BP744" s="193">
        <v>284.29615384615386</v>
      </c>
      <c r="BQ744" s="193"/>
      <c r="BR744" s="30"/>
      <c r="BS744" s="33">
        <f t="shared" si="347"/>
        <v>299.78062130177517</v>
      </c>
      <c r="BT744" s="226" t="e">
        <f t="shared" si="348"/>
        <v>#REF!</v>
      </c>
      <c r="BV744" s="365"/>
    </row>
    <row r="745" spans="1:74" s="4" customFormat="1" ht="37.5" hidden="1" customHeight="1">
      <c r="A745" s="92"/>
      <c r="B745" s="92"/>
      <c r="C745" s="92"/>
      <c r="D745" s="92" t="s">
        <v>40</v>
      </c>
      <c r="E745" s="92"/>
      <c r="F745" s="92"/>
      <c r="G745" s="92"/>
      <c r="H745" s="92"/>
      <c r="I745" s="92"/>
      <c r="J745" s="152">
        <v>1200</v>
      </c>
      <c r="K745" s="152">
        <v>75</v>
      </c>
      <c r="L745" s="152">
        <v>0</v>
      </c>
      <c r="M745" s="152"/>
      <c r="N745" s="152"/>
      <c r="O745" s="152"/>
      <c r="P745" s="152"/>
      <c r="Q745" s="152"/>
      <c r="R745" s="152"/>
      <c r="S745" s="152">
        <v>285.57692307692309</v>
      </c>
      <c r="T745" s="152"/>
      <c r="U745" s="152">
        <v>0</v>
      </c>
      <c r="V745" s="152"/>
      <c r="W745" s="152">
        <v>100.5</v>
      </c>
      <c r="X745" s="152">
        <v>60</v>
      </c>
      <c r="Y745" s="152">
        <v>14</v>
      </c>
      <c r="Z745" s="152">
        <v>42</v>
      </c>
      <c r="AA745" s="152">
        <v>30.257692307692309</v>
      </c>
      <c r="AB745" s="152"/>
      <c r="AC745" s="152"/>
      <c r="AD745" s="152">
        <v>0</v>
      </c>
      <c r="AE745" s="152">
        <v>2000.1437817082583</v>
      </c>
      <c r="AF745" s="152">
        <v>34.615384615384613</v>
      </c>
      <c r="AG745" s="152">
        <v>34.220909090909096</v>
      </c>
      <c r="AH745" s="152">
        <v>0</v>
      </c>
      <c r="AI745" s="152">
        <v>967.11538461538453</v>
      </c>
      <c r="AJ745" s="152">
        <v>964.1921033865799</v>
      </c>
      <c r="AK745" s="153"/>
      <c r="AM745" s="83"/>
      <c r="BB745" s="84"/>
      <c r="BF745" s="552"/>
      <c r="BJ745" s="372"/>
    </row>
    <row r="746" spans="1:74" s="13" customFormat="1" ht="33" hidden="1" customHeight="1">
      <c r="A746" s="154"/>
      <c r="B746" s="172"/>
      <c r="C746" s="172"/>
      <c r="D746" s="155"/>
      <c r="E746" s="172"/>
      <c r="F746" s="172"/>
      <c r="G746" s="172"/>
      <c r="H746" s="172"/>
      <c r="I746" s="172"/>
      <c r="J746" s="172"/>
      <c r="K746" s="172"/>
      <c r="L746" s="172"/>
      <c r="M746" s="172"/>
      <c r="N746" s="172"/>
      <c r="O746" s="172"/>
      <c r="P746" s="172"/>
      <c r="Q746" s="172"/>
      <c r="R746" s="172"/>
      <c r="S746" s="172"/>
      <c r="T746" s="172"/>
      <c r="U746" s="172"/>
      <c r="V746" s="172"/>
      <c r="W746" s="172"/>
      <c r="X746" s="172"/>
      <c r="Y746" s="172"/>
      <c r="Z746" s="172"/>
      <c r="AA746" s="172"/>
      <c r="AB746" s="172"/>
      <c r="AC746" s="172"/>
      <c r="AD746" s="172"/>
      <c r="AE746" s="172"/>
      <c r="AF746" s="172"/>
      <c r="AG746" s="172"/>
      <c r="AH746" s="172"/>
      <c r="AI746" s="172"/>
      <c r="AJ746" s="156">
        <v>964.1921033865799</v>
      </c>
      <c r="AK746" s="172"/>
      <c r="AM746" s="2"/>
      <c r="AN746"/>
      <c r="AO746"/>
      <c r="AP746" s="49"/>
      <c r="AQ746" s="50"/>
      <c r="AR746" s="51"/>
      <c r="AS746" s="89"/>
      <c r="AT746" s="89"/>
      <c r="AU746" s="89"/>
      <c r="AV746" s="89"/>
      <c r="AW746" s="89"/>
      <c r="AX746" s="89"/>
      <c r="AY746" s="89"/>
      <c r="AZ746" s="89"/>
      <c r="BA746" s="62"/>
      <c r="BB746" s="30"/>
      <c r="BF746" s="555"/>
      <c r="BG746"/>
      <c r="BJ746" s="372"/>
    </row>
    <row r="747" spans="1:74" ht="49.5" hidden="1" customHeight="1">
      <c r="A747" s="374" t="str">
        <f>A2</f>
        <v>តារាងបើកប្រាក់ឈ្នួលប្រចាំខែ វិច្ឆិកា ឆ្នាំ ២០២៣(លើកទី2​)</v>
      </c>
      <c r="B747" s="174"/>
      <c r="C747" s="174"/>
      <c r="D747" s="174"/>
      <c r="E747" s="174"/>
      <c r="F747" s="174"/>
      <c r="G747" s="174"/>
      <c r="H747" s="174"/>
      <c r="I747" s="174"/>
      <c r="J747" s="174"/>
      <c r="K747" s="174"/>
      <c r="L747" s="174"/>
      <c r="M747" s="174"/>
      <c r="N747" s="174"/>
      <c r="O747" s="174"/>
      <c r="P747" s="174"/>
      <c r="Q747" s="174"/>
      <c r="R747" s="174"/>
      <c r="S747" s="174"/>
      <c r="T747" s="174"/>
      <c r="U747" s="174"/>
      <c r="V747" s="174"/>
      <c r="W747" s="174"/>
      <c r="X747" s="174"/>
      <c r="Y747" s="174"/>
      <c r="Z747" s="174"/>
      <c r="AA747" s="174"/>
      <c r="AB747" s="174"/>
      <c r="AC747" s="174"/>
      <c r="AD747" s="174"/>
      <c r="AE747" s="174"/>
      <c r="AF747" s="174"/>
      <c r="AG747" s="174"/>
      <c r="AH747" s="174"/>
      <c r="AI747" s="174"/>
      <c r="AJ747" s="174"/>
      <c r="AK747" s="174"/>
      <c r="AL747" s="273"/>
      <c r="AN747"/>
      <c r="AO747"/>
      <c r="AP747" s="49"/>
      <c r="AQ747" s="50"/>
      <c r="AR747" s="51"/>
      <c r="AS747" s="89"/>
      <c r="AT747" s="89"/>
      <c r="AU747" s="89"/>
      <c r="AV747" s="89"/>
      <c r="AW747" s="89"/>
      <c r="AX747" s="89"/>
      <c r="AY747" s="89"/>
      <c r="AZ747" s="89"/>
      <c r="BA747" s="62"/>
      <c r="BB747" s="30"/>
      <c r="BD747"/>
      <c r="BF747" s="48"/>
      <c r="BJ747" s="372"/>
      <c r="BO747"/>
      <c r="BQ747"/>
    </row>
    <row r="748" spans="1:74" s="4" customFormat="1" ht="20.25" hidden="1" customHeight="1">
      <c r="A748" s="375" t="str">
        <f>A3</f>
        <v>LIST OF SALARIES AND ALLOWANCES  (November/  2023)</v>
      </c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  <c r="AG748" s="56"/>
      <c r="AH748" s="56"/>
      <c r="AI748" s="56"/>
      <c r="AJ748" s="56"/>
      <c r="AK748" s="56"/>
      <c r="AL748" s="274"/>
      <c r="AM748" s="2"/>
      <c r="AN748"/>
      <c r="AO748"/>
      <c r="AP748" s="49"/>
      <c r="AQ748" s="50"/>
      <c r="AR748" s="51"/>
      <c r="AS748" s="89"/>
      <c r="AT748" s="89"/>
      <c r="AU748" s="89"/>
      <c r="AV748" s="89"/>
      <c r="AW748" s="89"/>
      <c r="AX748" s="89"/>
      <c r="AY748" s="89"/>
      <c r="AZ748" s="89"/>
      <c r="BA748" s="62"/>
      <c r="BB748" s="30"/>
      <c r="BF748" s="552"/>
      <c r="BG748"/>
      <c r="BJ748" s="372"/>
    </row>
    <row r="749" spans="1:74" ht="33" hidden="1" customHeight="1" thickBot="1">
      <c r="A749" s="98" t="s">
        <v>55</v>
      </c>
      <c r="B749" s="158"/>
      <c r="C749" s="158"/>
      <c r="D749" s="170"/>
      <c r="E749" s="171"/>
      <c r="F749" s="171"/>
      <c r="G749" s="104"/>
      <c r="H749" s="104"/>
      <c r="I749" s="104"/>
      <c r="J749" s="104"/>
      <c r="K749" s="104"/>
      <c r="L749" s="104"/>
      <c r="M749" s="104"/>
      <c r="N749" s="104"/>
      <c r="O749" s="104"/>
      <c r="P749" s="104"/>
      <c r="Q749" s="104"/>
      <c r="R749" s="104"/>
      <c r="S749" s="104"/>
      <c r="T749" s="104"/>
      <c r="U749" s="104"/>
      <c r="V749" s="104"/>
      <c r="W749" s="104"/>
      <c r="X749" s="104"/>
      <c r="Y749" s="104"/>
      <c r="Z749" s="104"/>
      <c r="AA749" s="104"/>
      <c r="AB749" s="104"/>
      <c r="AC749" s="104"/>
      <c r="AD749" s="104"/>
      <c r="AE749" s="104"/>
      <c r="AF749" s="104"/>
      <c r="AG749" s="104"/>
      <c r="AH749" s="104"/>
      <c r="AI749" s="104"/>
      <c r="AJ749" s="159"/>
      <c r="AK749" s="62"/>
      <c r="AN749"/>
      <c r="AO749"/>
      <c r="AP749" s="49"/>
      <c r="AQ749" s="50"/>
      <c r="AR749" s="51"/>
      <c r="AS749" s="89"/>
      <c r="AT749" s="89"/>
      <c r="AU749" s="89"/>
      <c r="AV749" s="89"/>
      <c r="AW749" s="89"/>
      <c r="AX749" s="89"/>
      <c r="AY749" s="89"/>
      <c r="AZ749" s="89"/>
      <c r="BA749" s="62"/>
      <c r="BB749" s="30"/>
      <c r="BD749"/>
      <c r="BF749" s="48"/>
      <c r="BJ749" s="372"/>
      <c r="BO749"/>
      <c r="BQ749"/>
    </row>
    <row r="750" spans="1:74" ht="54.6" hidden="1" customHeight="1" thickBot="1">
      <c r="A750" s="348" t="s">
        <v>564</v>
      </c>
      <c r="B750" s="349" t="s">
        <v>565</v>
      </c>
      <c r="C750" s="353" t="s">
        <v>566</v>
      </c>
      <c r="D750" s="349" t="s">
        <v>567</v>
      </c>
      <c r="E750" s="350" t="s">
        <v>568</v>
      </c>
      <c r="F750" s="350" t="s">
        <v>569</v>
      </c>
      <c r="G750" s="350" t="s">
        <v>570</v>
      </c>
      <c r="H750" s="350" t="s">
        <v>154</v>
      </c>
      <c r="I750" s="351" t="s">
        <v>571</v>
      </c>
      <c r="J750" s="350" t="s">
        <v>563</v>
      </c>
      <c r="K750" s="352" t="s">
        <v>706</v>
      </c>
      <c r="L750" s="352" t="s">
        <v>575</v>
      </c>
      <c r="M750" s="363" t="s">
        <v>574</v>
      </c>
      <c r="N750" s="361"/>
      <c r="O750" s="361"/>
      <c r="P750" s="361"/>
      <c r="Q750" s="361"/>
      <c r="R750" s="361"/>
      <c r="S750" s="361"/>
      <c r="T750" s="361"/>
      <c r="U750" s="361"/>
      <c r="V750" s="361"/>
      <c r="W750" s="361"/>
      <c r="X750" s="361"/>
      <c r="Y750" s="361"/>
      <c r="Z750" s="361"/>
      <c r="AA750" s="361"/>
      <c r="AB750" s="361"/>
      <c r="AC750" s="361"/>
      <c r="AD750" s="361"/>
      <c r="AE750" s="362"/>
      <c r="AF750" s="85" t="s">
        <v>3</v>
      </c>
      <c r="AG750" s="67"/>
      <c r="AH750" s="67"/>
      <c r="AI750" s="67"/>
      <c r="AJ750" s="418" t="s">
        <v>727</v>
      </c>
      <c r="AK750" s="332" t="s">
        <v>572</v>
      </c>
      <c r="AL750" s="25"/>
      <c r="AN750"/>
      <c r="AO750"/>
      <c r="AP750" s="49"/>
      <c r="AQ750" s="50"/>
      <c r="AR750" s="51"/>
      <c r="AS750" s="89"/>
      <c r="AT750" s="89"/>
      <c r="AU750" s="89"/>
      <c r="AV750" s="89"/>
      <c r="AW750" s="89"/>
      <c r="AX750" s="89"/>
      <c r="AY750" s="89"/>
      <c r="AZ750" s="89"/>
      <c r="BA750" s="62"/>
      <c r="BB750" s="30"/>
      <c r="BD750"/>
      <c r="BF750" s="48"/>
      <c r="BJ750" s="372"/>
      <c r="BO750"/>
      <c r="BQ750"/>
    </row>
    <row r="751" spans="1:74" ht="54.6" hidden="1" customHeight="1">
      <c r="A751" s="74"/>
      <c r="B751" s="115"/>
      <c r="C751" s="354"/>
      <c r="D751" s="117"/>
      <c r="E751" s="276"/>
      <c r="F751" s="276"/>
      <c r="G751" s="118"/>
      <c r="H751" s="119"/>
      <c r="I751" s="343" t="s">
        <v>29</v>
      </c>
      <c r="J751" s="330"/>
      <c r="K751" s="176"/>
      <c r="L751" s="176"/>
      <c r="M751" s="437" t="s">
        <v>576</v>
      </c>
      <c r="N751" s="438"/>
      <c r="O751" s="432" t="s">
        <v>751</v>
      </c>
      <c r="P751" s="433"/>
      <c r="Q751" s="446"/>
      <c r="R751" s="488"/>
      <c r="S751" s="437" t="s">
        <v>577</v>
      </c>
      <c r="T751" s="440"/>
      <c r="U751" s="441"/>
      <c r="V751" s="441"/>
      <c r="W751" s="329" t="s">
        <v>578</v>
      </c>
      <c r="X751" s="329" t="s">
        <v>579</v>
      </c>
      <c r="Y751" s="336" t="s">
        <v>580</v>
      </c>
      <c r="Z751" s="86" t="s">
        <v>52</v>
      </c>
      <c r="AA751" s="197" t="s">
        <v>46</v>
      </c>
      <c r="AB751" s="197"/>
      <c r="AC751" s="86" t="s">
        <v>14</v>
      </c>
      <c r="AD751" s="197" t="s">
        <v>367</v>
      </c>
      <c r="AE751" s="68" t="s">
        <v>15</v>
      </c>
      <c r="AF751" s="121" t="s">
        <v>9</v>
      </c>
      <c r="AG751" s="392" t="s">
        <v>707</v>
      </c>
      <c r="AH751" s="332" t="s">
        <v>728</v>
      </c>
      <c r="AI751" s="357" t="s">
        <v>584</v>
      </c>
      <c r="AJ751" s="123" t="s">
        <v>33</v>
      </c>
      <c r="AK751" s="124" t="s">
        <v>34</v>
      </c>
      <c r="AL751" s="26"/>
      <c r="AN751"/>
      <c r="AO751"/>
      <c r="AP751" s="49"/>
      <c r="AQ751" s="50"/>
      <c r="AR751" s="51"/>
      <c r="AS751" s="89"/>
      <c r="AT751" s="89"/>
      <c r="AU751" s="89"/>
      <c r="AV751" s="89"/>
      <c r="AW751" s="89"/>
      <c r="AX751" s="89"/>
      <c r="AY751" s="89"/>
      <c r="AZ751" s="89"/>
      <c r="BA751" s="62"/>
      <c r="BB751" s="30"/>
      <c r="BD751"/>
      <c r="BF751" s="48"/>
      <c r="BJ751" s="372"/>
      <c r="BO751"/>
      <c r="BQ751"/>
    </row>
    <row r="752" spans="1:74" ht="54.6" hidden="1" customHeight="1">
      <c r="A752" s="74"/>
      <c r="B752" s="115"/>
      <c r="C752" s="116"/>
      <c r="D752" s="117"/>
      <c r="E752" s="276"/>
      <c r="F752" s="276"/>
      <c r="G752" s="118"/>
      <c r="H752" s="277"/>
      <c r="I752" s="331" t="s">
        <v>573</v>
      </c>
      <c r="J752" s="126" t="s">
        <v>38</v>
      </c>
      <c r="K752" s="127" t="s">
        <v>189</v>
      </c>
      <c r="L752" s="127" t="s">
        <v>83</v>
      </c>
      <c r="M752" s="206" t="s">
        <v>35</v>
      </c>
      <c r="N752" s="277" t="s">
        <v>6</v>
      </c>
      <c r="O752" s="428" t="s">
        <v>7</v>
      </c>
      <c r="P752" s="429" t="s">
        <v>7</v>
      </c>
      <c r="Q752" s="431" t="s">
        <v>581</v>
      </c>
      <c r="R752" s="431"/>
      <c r="S752" s="336" t="s">
        <v>582</v>
      </c>
      <c r="T752" s="336" t="s">
        <v>582</v>
      </c>
      <c r="U752" s="331" t="s">
        <v>581</v>
      </c>
      <c r="V752" s="498"/>
      <c r="W752" s="338" t="s">
        <v>81</v>
      </c>
      <c r="X752" s="339" t="s">
        <v>48</v>
      </c>
      <c r="Y752" s="399" t="s">
        <v>526</v>
      </c>
      <c r="Z752" s="340" t="s">
        <v>527</v>
      </c>
      <c r="AA752" s="399" t="s">
        <v>473</v>
      </c>
      <c r="AB752" s="540"/>
      <c r="AC752" s="340" t="s">
        <v>30</v>
      </c>
      <c r="AD752" s="341" t="s">
        <v>665</v>
      </c>
      <c r="AE752" s="342" t="s">
        <v>31</v>
      </c>
      <c r="AF752" s="339" t="s">
        <v>32</v>
      </c>
      <c r="AG752" s="393" t="s">
        <v>708</v>
      </c>
      <c r="AH752" s="340" t="s">
        <v>39</v>
      </c>
      <c r="AI752" s="198" t="s">
        <v>84</v>
      </c>
      <c r="AJ752" s="128"/>
      <c r="AK752" s="129"/>
      <c r="AL752" s="26"/>
      <c r="AN752"/>
      <c r="AO752"/>
      <c r="AP752" s="49"/>
      <c r="AQ752" s="50"/>
      <c r="AR752" s="51"/>
      <c r="AS752" s="89"/>
      <c r="AT752" s="89"/>
      <c r="AU752" s="89"/>
      <c r="AV752" s="89"/>
      <c r="AW752" s="89"/>
      <c r="AX752" s="89"/>
      <c r="AY752" s="89"/>
      <c r="AZ752" s="89"/>
      <c r="BA752" s="62"/>
      <c r="BB752" s="30"/>
      <c r="BD752"/>
      <c r="BF752" s="48"/>
      <c r="BJ752" s="372"/>
      <c r="BO752"/>
      <c r="BQ752"/>
    </row>
    <row r="753" spans="1:74" ht="28.5" hidden="1" customHeight="1" thickBot="1">
      <c r="A753" s="74"/>
      <c r="B753" s="115"/>
      <c r="C753" s="116"/>
      <c r="D753" s="117"/>
      <c r="E753" s="276"/>
      <c r="F753" s="130"/>
      <c r="G753" s="118"/>
      <c r="H753" s="276"/>
      <c r="I753" s="131"/>
      <c r="J753" s="126"/>
      <c r="K753" s="127"/>
      <c r="L753" s="127"/>
      <c r="M753" s="207"/>
      <c r="N753" s="276"/>
      <c r="O753" s="209"/>
      <c r="P753" s="209"/>
      <c r="Q753" s="276"/>
      <c r="R753" s="276"/>
      <c r="S753" s="430"/>
      <c r="T753" s="430"/>
      <c r="U753" s="276"/>
      <c r="V753" s="499"/>
      <c r="W753" s="70"/>
      <c r="X753" s="87"/>
      <c r="Y753" s="278"/>
      <c r="Z753" s="278"/>
      <c r="AA753" s="198" t="s">
        <v>47</v>
      </c>
      <c r="AB753" s="211"/>
      <c r="AC753" s="278"/>
      <c r="AD753" s="229"/>
      <c r="AE753" s="129"/>
      <c r="AF753" s="87"/>
      <c r="AG753" s="400"/>
      <c r="AH753" s="278"/>
      <c r="AI753" s="211"/>
      <c r="AJ753" s="128"/>
      <c r="AK753" s="129"/>
      <c r="AL753" s="26"/>
      <c r="AN753"/>
      <c r="AO753"/>
      <c r="AP753" s="49"/>
      <c r="AQ753" s="50"/>
      <c r="AR753" s="51"/>
      <c r="AS753" s="89"/>
      <c r="AT753" s="89"/>
      <c r="AU753" s="89"/>
      <c r="AV753" s="89"/>
      <c r="AW753" s="89"/>
      <c r="AX753" s="89"/>
      <c r="AY753" s="89"/>
      <c r="AZ753" s="89"/>
      <c r="BA753" s="62"/>
      <c r="BB753" s="30"/>
      <c r="BD753"/>
      <c r="BF753" s="48"/>
      <c r="BJ753" s="372"/>
      <c r="BO753"/>
      <c r="BQ753"/>
    </row>
    <row r="754" spans="1:74" s="17" customFormat="1" ht="24.75" hidden="1" customHeight="1" thickBot="1">
      <c r="A754" s="333" t="s">
        <v>24</v>
      </c>
      <c r="B754" s="133" t="s">
        <v>25</v>
      </c>
      <c r="C754" s="334" t="s">
        <v>68</v>
      </c>
      <c r="D754" s="134" t="s">
        <v>26</v>
      </c>
      <c r="E754" s="335" t="s">
        <v>27</v>
      </c>
      <c r="F754" s="136" t="s">
        <v>36</v>
      </c>
      <c r="G754" s="137" t="s">
        <v>37</v>
      </c>
      <c r="H754" s="138" t="s">
        <v>528</v>
      </c>
      <c r="I754" s="139" t="s">
        <v>1</v>
      </c>
      <c r="J754" s="126"/>
      <c r="K754" s="127"/>
      <c r="L754" s="127"/>
      <c r="M754" s="208" t="s">
        <v>5</v>
      </c>
      <c r="N754" s="77" t="s">
        <v>82</v>
      </c>
      <c r="O754" s="426" t="s">
        <v>749</v>
      </c>
      <c r="P754" s="426" t="s">
        <v>750</v>
      </c>
      <c r="Q754" s="337" t="s">
        <v>10</v>
      </c>
      <c r="R754" s="337"/>
      <c r="S754" s="425" t="s">
        <v>747</v>
      </c>
      <c r="T754" s="425" t="s">
        <v>748</v>
      </c>
      <c r="U754" s="337" t="s">
        <v>13</v>
      </c>
      <c r="V754" s="500"/>
      <c r="W754" s="70"/>
      <c r="X754" s="87"/>
      <c r="Y754" s="278"/>
      <c r="Z754" s="278"/>
      <c r="AA754" s="228" t="s">
        <v>404</v>
      </c>
      <c r="AB754" s="228"/>
      <c r="AC754" s="278"/>
      <c r="AD754" s="115"/>
      <c r="AE754" s="129"/>
      <c r="AF754" s="87"/>
      <c r="AG754" s="400"/>
      <c r="AH754" s="278"/>
      <c r="AI754" s="211"/>
      <c r="AJ754" s="128"/>
      <c r="AK754" s="129"/>
      <c r="AL754" s="26"/>
      <c r="AM754" s="2"/>
      <c r="AN754"/>
      <c r="AO754"/>
      <c r="AP754" s="49"/>
      <c r="AQ754" s="50"/>
      <c r="AR754" s="51"/>
      <c r="AS754" s="89"/>
      <c r="AT754" s="89"/>
      <c r="AU754" s="89"/>
      <c r="AV754" s="89"/>
      <c r="AW754" s="89"/>
      <c r="AX754" s="89"/>
      <c r="AY754" s="89"/>
      <c r="AZ754" s="89"/>
      <c r="BA754" s="62"/>
      <c r="BB754" s="30"/>
      <c r="BF754" s="553"/>
      <c r="BG754"/>
      <c r="BJ754" s="372"/>
    </row>
    <row r="755" spans="1:74" s="17" customFormat="1" ht="16.5" hidden="1" customHeight="1" thickBot="1">
      <c r="A755" s="140"/>
      <c r="B755" s="141"/>
      <c r="C755" s="142"/>
      <c r="D755" s="143"/>
      <c r="E755" s="181"/>
      <c r="F755" s="144" t="s">
        <v>28</v>
      </c>
      <c r="G755" s="145"/>
      <c r="H755" s="146"/>
      <c r="I755" s="147"/>
      <c r="J755" s="148"/>
      <c r="K755" s="149"/>
      <c r="L755" s="149"/>
      <c r="M755" s="78"/>
      <c r="N755" s="79"/>
      <c r="O755" s="427"/>
      <c r="P755" s="210"/>
      <c r="Q755" s="279"/>
      <c r="R755" s="279"/>
      <c r="S755" s="212"/>
      <c r="T755" s="212"/>
      <c r="U755" s="279"/>
      <c r="V755" s="501"/>
      <c r="W755" s="71"/>
      <c r="X755" s="88"/>
      <c r="Y755" s="279"/>
      <c r="Z755" s="279"/>
      <c r="AA755" s="279"/>
      <c r="AB755" s="279"/>
      <c r="AC755" s="279"/>
      <c r="AD755" s="279"/>
      <c r="AE755" s="150"/>
      <c r="AF755" s="88"/>
      <c r="AG755" s="401"/>
      <c r="AH755" s="279"/>
      <c r="AI755" s="212"/>
      <c r="AJ755" s="151"/>
      <c r="AK755" s="150"/>
      <c r="AL755" s="26"/>
      <c r="AM755" s="2"/>
      <c r="AN755"/>
      <c r="AO755"/>
      <c r="AP755" s="49"/>
      <c r="AQ755" s="50"/>
      <c r="AR755" s="51"/>
      <c r="AS755" s="89"/>
      <c r="AT755" s="89"/>
      <c r="AU755" s="89"/>
      <c r="AV755" s="89"/>
      <c r="AW755" s="89"/>
      <c r="AX755" s="89"/>
      <c r="AY755" s="89"/>
      <c r="AZ755" s="89"/>
      <c r="BA755" s="62"/>
      <c r="BB755" s="30"/>
      <c r="BF755" s="553"/>
      <c r="BG755"/>
      <c r="BJ755" s="372"/>
    </row>
    <row r="756" spans="1:74" s="17" customFormat="1" ht="18.600000000000001" hidden="1" customHeight="1">
      <c r="A756" s="298">
        <v>1</v>
      </c>
      <c r="B756" s="294">
        <v>2</v>
      </c>
      <c r="C756" s="294">
        <v>3</v>
      </c>
      <c r="D756" s="294">
        <v>4</v>
      </c>
      <c r="E756" s="294">
        <v>5</v>
      </c>
      <c r="F756" s="294">
        <v>6</v>
      </c>
      <c r="G756" s="294">
        <v>7</v>
      </c>
      <c r="H756" s="294">
        <v>8</v>
      </c>
      <c r="I756" s="294">
        <v>9</v>
      </c>
      <c r="J756" s="294">
        <v>10</v>
      </c>
      <c r="K756" s="294">
        <v>11</v>
      </c>
      <c r="L756" s="294">
        <v>12</v>
      </c>
      <c r="M756" s="294">
        <v>13</v>
      </c>
      <c r="N756" s="294">
        <v>14</v>
      </c>
      <c r="O756" s="294">
        <v>15</v>
      </c>
      <c r="P756" s="294"/>
      <c r="Q756" s="294">
        <v>16</v>
      </c>
      <c r="R756" s="294"/>
      <c r="S756" s="294">
        <v>17</v>
      </c>
      <c r="T756" s="294"/>
      <c r="U756" s="294">
        <v>18</v>
      </c>
      <c r="V756" s="294"/>
      <c r="W756" s="294">
        <v>19</v>
      </c>
      <c r="X756" s="294">
        <v>20</v>
      </c>
      <c r="Y756" s="294">
        <v>21</v>
      </c>
      <c r="Z756" s="294">
        <v>22</v>
      </c>
      <c r="AA756" s="294">
        <v>23</v>
      </c>
      <c r="AB756" s="294"/>
      <c r="AC756" s="294">
        <v>24</v>
      </c>
      <c r="AD756" s="294">
        <v>25</v>
      </c>
      <c r="AE756" s="294">
        <v>26</v>
      </c>
      <c r="AF756" s="294">
        <v>27</v>
      </c>
      <c r="AG756" s="294"/>
      <c r="AH756" s="294">
        <v>28</v>
      </c>
      <c r="AI756" s="294">
        <v>29</v>
      </c>
      <c r="AJ756" s="294">
        <v>31</v>
      </c>
      <c r="AK756" s="294">
        <v>32</v>
      </c>
      <c r="AL756" s="27"/>
      <c r="AM756" s="2"/>
      <c r="AN756"/>
      <c r="AO756"/>
      <c r="AP756" s="52"/>
      <c r="AQ756" s="53"/>
      <c r="AR756" s="54"/>
      <c r="AS756" s="281"/>
      <c r="AT756" s="281"/>
      <c r="AU756" s="281"/>
      <c r="AV756" s="281"/>
      <c r="AW756" s="281"/>
      <c r="AX756" s="281"/>
      <c r="AY756" s="281"/>
      <c r="AZ756" s="281"/>
      <c r="BA756" s="55"/>
      <c r="BB756" s="30"/>
      <c r="BF756" s="553"/>
      <c r="BG756"/>
      <c r="BJ756" s="372"/>
    </row>
    <row r="757" spans="1:74" s="1" customFormat="1" ht="111" customHeight="1">
      <c r="A757" s="512">
        <v>1</v>
      </c>
      <c r="B757" s="65" t="s">
        <v>737</v>
      </c>
      <c r="C757" s="60" t="s">
        <v>73</v>
      </c>
      <c r="D757" s="378" t="s">
        <v>471</v>
      </c>
      <c r="E757" s="378" t="s">
        <v>585</v>
      </c>
      <c r="F757" s="382">
        <v>44504</v>
      </c>
      <c r="G757" s="378" t="s">
        <v>834</v>
      </c>
      <c r="H757" s="65" t="s">
        <v>835</v>
      </c>
      <c r="I757" s="521">
        <v>1</v>
      </c>
      <c r="J757" s="531">
        <v>220</v>
      </c>
      <c r="K757" s="241">
        <v>35</v>
      </c>
      <c r="L757" s="403">
        <v>0</v>
      </c>
      <c r="M757" s="396">
        <v>24</v>
      </c>
      <c r="N757" s="396">
        <v>2</v>
      </c>
      <c r="O757" s="396">
        <v>36</v>
      </c>
      <c r="P757" s="396">
        <v>18</v>
      </c>
      <c r="Q757" s="264"/>
      <c r="R757" s="264"/>
      <c r="S757" s="404">
        <v>57.11538461538462</v>
      </c>
      <c r="T757" s="404">
        <v>38.07692307692308</v>
      </c>
      <c r="U757" s="265">
        <v>0</v>
      </c>
      <c r="V757" s="265">
        <v>0</v>
      </c>
      <c r="W757" s="266">
        <v>22.5</v>
      </c>
      <c r="X757" s="405">
        <v>10</v>
      </c>
      <c r="Y757" s="406">
        <v>3</v>
      </c>
      <c r="Z757" s="272">
        <v>7</v>
      </c>
      <c r="AA757" s="272">
        <v>38.264423076923094</v>
      </c>
      <c r="AB757" s="272"/>
      <c r="AC757" s="267">
        <v>0</v>
      </c>
      <c r="AD757" s="267">
        <v>5</v>
      </c>
      <c r="AE757" s="266">
        <v>435.95673076923083</v>
      </c>
      <c r="AF757" s="407">
        <v>0</v>
      </c>
      <c r="AG757" s="408">
        <v>5.8181818181818183</v>
      </c>
      <c r="AH757" s="409">
        <v>0</v>
      </c>
      <c r="AI757" s="462">
        <v>210.07692307692309</v>
      </c>
      <c r="AJ757" s="410">
        <v>220.06162587412592</v>
      </c>
      <c r="AK757" s="268"/>
      <c r="AL757" s="290">
        <v>0</v>
      </c>
      <c r="AM757" s="463">
        <v>0</v>
      </c>
      <c r="AN757" s="463">
        <v>2</v>
      </c>
      <c r="AO757" s="463">
        <v>0</v>
      </c>
      <c r="AP757" s="36" t="s">
        <v>737</v>
      </c>
      <c r="AQ757" s="66">
        <v>220</v>
      </c>
      <c r="AR757" s="37">
        <v>300</v>
      </c>
      <c r="AS757" s="315">
        <v>2</v>
      </c>
      <c r="AT757" s="315">
        <v>0</v>
      </c>
      <c r="AU757" s="315">
        <v>1</v>
      </c>
      <c r="AV757" s="315">
        <v>0</v>
      </c>
      <c r="AW757" s="315">
        <v>0</v>
      </c>
      <c r="AX757" s="315">
        <v>0</v>
      </c>
      <c r="AY757" s="316">
        <v>0</v>
      </c>
      <c r="AZ757" s="316">
        <v>0</v>
      </c>
      <c r="BA757" s="316">
        <v>3</v>
      </c>
      <c r="BB757" s="30" t="s">
        <v>1237</v>
      </c>
      <c r="BC757" s="30">
        <v>38.264423076923094</v>
      </c>
      <c r="BD757" s="327">
        <v>35</v>
      </c>
      <c r="BE757" t="s">
        <v>99</v>
      </c>
      <c r="BF757" s="48">
        <v>0</v>
      </c>
      <c r="BG757" s="48">
        <v>0</v>
      </c>
      <c r="BH757" s="511"/>
      <c r="BI757" s="48"/>
      <c r="BJ757" s="372"/>
      <c r="BK757" s="9"/>
      <c r="BL757" s="81">
        <f t="shared" ref="BL757:BL759" si="355">M757+AL757+AM757+AN757</f>
        <v>26</v>
      </c>
      <c r="BM757" s="30">
        <f t="shared" ref="BM757:BM759" si="356">BL757+AO757</f>
        <v>26</v>
      </c>
      <c r="BN757" s="230"/>
      <c r="BO757" s="193">
        <f t="shared" ref="BO757:BO759" si="357">AJ757+AI757+AG757+AH757</f>
        <v>435.95673076923083</v>
      </c>
      <c r="BP757" s="193">
        <v>327.23927765906927</v>
      </c>
      <c r="BQ757" s="193"/>
      <c r="BR757" s="30"/>
      <c r="BS757" s="33">
        <f t="shared" ref="BS757:BS760" si="358">BO757-W757-Z757-AA757</f>
        <v>368.19230769230774</v>
      </c>
      <c r="BT757" s="226" t="e">
        <f t="shared" ref="BT757:BT759" si="359">INT(YEARFRAC(F757,$BU$11))</f>
        <v>#REF!</v>
      </c>
      <c r="BV757" s="365"/>
    </row>
    <row r="758" spans="1:74" s="1" customFormat="1" ht="111" customHeight="1">
      <c r="A758" s="512">
        <f>A757+1</f>
        <v>2</v>
      </c>
      <c r="B758" s="65" t="s">
        <v>397</v>
      </c>
      <c r="C758" s="60" t="s">
        <v>71</v>
      </c>
      <c r="D758" s="378" t="s">
        <v>398</v>
      </c>
      <c r="E758" s="378" t="s">
        <v>585</v>
      </c>
      <c r="F758" s="382">
        <v>44371</v>
      </c>
      <c r="G758" s="378" t="s">
        <v>667</v>
      </c>
      <c r="H758" s="65" t="s">
        <v>159</v>
      </c>
      <c r="I758" s="521"/>
      <c r="J758" s="90">
        <v>200</v>
      </c>
      <c r="K758" s="241">
        <v>5</v>
      </c>
      <c r="L758" s="403">
        <v>0</v>
      </c>
      <c r="M758" s="396">
        <v>24</v>
      </c>
      <c r="N758" s="396">
        <v>2</v>
      </c>
      <c r="O758" s="396">
        <v>36</v>
      </c>
      <c r="P758" s="396">
        <v>18</v>
      </c>
      <c r="Q758" s="264"/>
      <c r="R758" s="264"/>
      <c r="S758" s="404">
        <v>51.92307692307692</v>
      </c>
      <c r="T758" s="404">
        <v>34.615384615384613</v>
      </c>
      <c r="U758" s="265">
        <v>0</v>
      </c>
      <c r="V758" s="265">
        <v>0</v>
      </c>
      <c r="W758" s="266">
        <v>22.5</v>
      </c>
      <c r="X758" s="405">
        <v>10</v>
      </c>
      <c r="Y758" s="406">
        <v>3</v>
      </c>
      <c r="Z758" s="272">
        <v>7</v>
      </c>
      <c r="AA758" s="272">
        <v>0</v>
      </c>
      <c r="AB758" s="272"/>
      <c r="AC758" s="267">
        <v>0</v>
      </c>
      <c r="AD758" s="267">
        <v>0</v>
      </c>
      <c r="AE758" s="266">
        <v>334.03846153846155</v>
      </c>
      <c r="AF758" s="407">
        <v>0</v>
      </c>
      <c r="AG758" s="408">
        <v>5.8181818181818183</v>
      </c>
      <c r="AH758" s="409">
        <v>0</v>
      </c>
      <c r="AI758" s="462">
        <v>175.73076923076923</v>
      </c>
      <c r="AJ758" s="410">
        <v>152.48951048951051</v>
      </c>
      <c r="AK758" s="546"/>
      <c r="AL758" s="290">
        <v>0</v>
      </c>
      <c r="AM758" s="463">
        <v>0</v>
      </c>
      <c r="AN758" s="463">
        <v>2</v>
      </c>
      <c r="AO758" s="463">
        <v>0</v>
      </c>
      <c r="AP758" s="36" t="s">
        <v>397</v>
      </c>
      <c r="AQ758" s="66">
        <v>152</v>
      </c>
      <c r="AR758" s="37">
        <v>2000</v>
      </c>
      <c r="AS758" s="315">
        <v>1</v>
      </c>
      <c r="AT758" s="315">
        <v>1</v>
      </c>
      <c r="AU758" s="315">
        <v>0</v>
      </c>
      <c r="AV758" s="315">
        <v>0</v>
      </c>
      <c r="AW758" s="315">
        <v>0</v>
      </c>
      <c r="AX758" s="315">
        <v>2</v>
      </c>
      <c r="AY758" s="316">
        <v>2</v>
      </c>
      <c r="AZ758" s="316">
        <v>0</v>
      </c>
      <c r="BA758" s="316">
        <v>0</v>
      </c>
      <c r="BB758" s="30" t="s">
        <v>1238</v>
      </c>
      <c r="BC758" s="30">
        <v>0</v>
      </c>
      <c r="BD758" s="327">
        <v>5</v>
      </c>
      <c r="BE758" t="s">
        <v>140</v>
      </c>
      <c r="BF758" s="48">
        <v>0</v>
      </c>
      <c r="BG758" s="48">
        <v>0</v>
      </c>
      <c r="BH758" s="511"/>
      <c r="BI758" s="48"/>
      <c r="BJ758" s="372"/>
      <c r="BK758" s="9"/>
      <c r="BL758" s="81">
        <f t="shared" si="355"/>
        <v>26</v>
      </c>
      <c r="BM758" s="30">
        <f t="shared" si="356"/>
        <v>26</v>
      </c>
      <c r="BN758" s="230"/>
      <c r="BO758" s="193">
        <f t="shared" si="357"/>
        <v>334.03846153846155</v>
      </c>
      <c r="BP758" s="193">
        <v>296.32455422457832</v>
      </c>
      <c r="BQ758" s="193"/>
      <c r="BR758" s="30"/>
      <c r="BS758" s="33">
        <f t="shared" si="358"/>
        <v>304.53846153846155</v>
      </c>
      <c r="BT758" s="226" t="e">
        <f t="shared" si="359"/>
        <v>#REF!</v>
      </c>
      <c r="BV758" s="365"/>
    </row>
    <row r="759" spans="1:74" s="1" customFormat="1" ht="111" customHeight="1">
      <c r="A759" s="512">
        <f t="shared" ref="A759:A767" si="360">A758+1</f>
        <v>3</v>
      </c>
      <c r="B759" s="65" t="s">
        <v>422</v>
      </c>
      <c r="C759" s="60" t="s">
        <v>71</v>
      </c>
      <c r="D759" s="378" t="s">
        <v>424</v>
      </c>
      <c r="E759" s="378" t="s">
        <v>585</v>
      </c>
      <c r="F759" s="382">
        <v>44415</v>
      </c>
      <c r="G759" s="378" t="s">
        <v>667</v>
      </c>
      <c r="H759" s="65" t="s">
        <v>186</v>
      </c>
      <c r="I759" s="521"/>
      <c r="J759" s="90">
        <v>200</v>
      </c>
      <c r="K759" s="241">
        <v>0</v>
      </c>
      <c r="L759" s="403">
        <v>0</v>
      </c>
      <c r="M759" s="396">
        <v>24</v>
      </c>
      <c r="N759" s="396">
        <v>2</v>
      </c>
      <c r="O759" s="396">
        <v>38</v>
      </c>
      <c r="P759" s="396">
        <v>18</v>
      </c>
      <c r="Q759" s="264"/>
      <c r="R759" s="264"/>
      <c r="S759" s="404">
        <v>54.807692307692307</v>
      </c>
      <c r="T759" s="404">
        <v>34.615384615384613</v>
      </c>
      <c r="U759" s="265">
        <v>0</v>
      </c>
      <c r="V759" s="265">
        <v>0</v>
      </c>
      <c r="W759" s="266">
        <v>23</v>
      </c>
      <c r="X759" s="405">
        <v>10</v>
      </c>
      <c r="Y759" s="406">
        <v>3</v>
      </c>
      <c r="Z759" s="272">
        <v>7</v>
      </c>
      <c r="AA759" s="272">
        <v>0</v>
      </c>
      <c r="AB759" s="272"/>
      <c r="AC759" s="267">
        <v>0</v>
      </c>
      <c r="AD759" s="267">
        <v>0</v>
      </c>
      <c r="AE759" s="266">
        <v>332.42307692307691</v>
      </c>
      <c r="AF759" s="407">
        <v>0</v>
      </c>
      <c r="AG759" s="408">
        <v>5.8181818181818183</v>
      </c>
      <c r="AH759" s="409">
        <v>0</v>
      </c>
      <c r="AI759" s="462">
        <v>176.61538461538458</v>
      </c>
      <c r="AJ759" s="410">
        <v>149.98951048951051</v>
      </c>
      <c r="AK759" s="268"/>
      <c r="AL759" s="290">
        <v>0</v>
      </c>
      <c r="AM759" s="463">
        <v>0</v>
      </c>
      <c r="AN759" s="463">
        <v>2</v>
      </c>
      <c r="AO759" s="463">
        <v>0</v>
      </c>
      <c r="AP759" s="36" t="s">
        <v>422</v>
      </c>
      <c r="AQ759" s="66">
        <v>149</v>
      </c>
      <c r="AR759" s="37">
        <v>4100</v>
      </c>
      <c r="AS759" s="315">
        <v>1</v>
      </c>
      <c r="AT759" s="315">
        <v>0</v>
      </c>
      <c r="AU759" s="315">
        <v>2</v>
      </c>
      <c r="AV759" s="315">
        <v>0</v>
      </c>
      <c r="AW759" s="315">
        <v>1</v>
      </c>
      <c r="AX759" s="315">
        <v>4</v>
      </c>
      <c r="AY759" s="316">
        <v>4</v>
      </c>
      <c r="AZ759" s="316">
        <v>0</v>
      </c>
      <c r="BA759" s="316">
        <v>1</v>
      </c>
      <c r="BB759" s="30" t="s">
        <v>1239</v>
      </c>
      <c r="BC759" s="30">
        <v>0</v>
      </c>
      <c r="BD759" s="327"/>
      <c r="BE759" t="s">
        <v>99</v>
      </c>
      <c r="BF759" s="48">
        <v>0</v>
      </c>
      <c r="BG759" s="48">
        <v>0</v>
      </c>
      <c r="BH759" s="511"/>
      <c r="BI759" s="48"/>
      <c r="BJ759" s="372"/>
      <c r="BK759" s="9"/>
      <c r="BL759" s="81">
        <f t="shared" si="355"/>
        <v>26</v>
      </c>
      <c r="BM759" s="30">
        <f t="shared" si="356"/>
        <v>26</v>
      </c>
      <c r="BN759" s="230"/>
      <c r="BO759" s="193">
        <f t="shared" si="357"/>
        <v>332.42307692307691</v>
      </c>
      <c r="BP759" s="193">
        <v>291.49597985888363</v>
      </c>
      <c r="BQ759" s="193"/>
      <c r="BR759" s="30"/>
      <c r="BS759" s="33">
        <f t="shared" si="358"/>
        <v>302.42307692307691</v>
      </c>
      <c r="BT759" s="226" t="e">
        <f t="shared" si="359"/>
        <v>#REF!</v>
      </c>
      <c r="BV759" s="365"/>
    </row>
    <row r="760" spans="1:74" s="1" customFormat="1" ht="111" customHeight="1">
      <c r="A760" s="512">
        <f t="shared" si="360"/>
        <v>4</v>
      </c>
      <c r="B760" s="491" t="s">
        <v>779</v>
      </c>
      <c r="C760" s="494" t="s">
        <v>71</v>
      </c>
      <c r="D760" s="492" t="s">
        <v>96</v>
      </c>
      <c r="E760" s="492" t="s">
        <v>585</v>
      </c>
      <c r="F760" s="493">
        <v>45006</v>
      </c>
      <c r="G760" s="491" t="s">
        <v>186</v>
      </c>
      <c r="H760" s="491" t="s">
        <v>334</v>
      </c>
      <c r="I760" s="521"/>
      <c r="J760" s="90">
        <v>200</v>
      </c>
      <c r="K760" s="241">
        <v>0</v>
      </c>
      <c r="L760" s="403">
        <v>13.884297520661157</v>
      </c>
      <c r="M760" s="396">
        <v>22</v>
      </c>
      <c r="N760" s="396">
        <v>4</v>
      </c>
      <c r="O760" s="396">
        <v>32</v>
      </c>
      <c r="P760" s="396">
        <v>16</v>
      </c>
      <c r="Q760" s="264"/>
      <c r="R760" s="264"/>
      <c r="S760" s="404">
        <v>46.153846153846153</v>
      </c>
      <c r="T760" s="404">
        <v>30.76923076923077</v>
      </c>
      <c r="U760" s="265">
        <v>0</v>
      </c>
      <c r="V760" s="265">
        <v>0</v>
      </c>
      <c r="W760" s="266">
        <v>20</v>
      </c>
      <c r="X760" s="405">
        <v>10</v>
      </c>
      <c r="Y760" s="406">
        <v>0</v>
      </c>
      <c r="Z760" s="272">
        <v>7</v>
      </c>
      <c r="AA760" s="272">
        <v>30.990368722186886</v>
      </c>
      <c r="AB760" s="272"/>
      <c r="AC760" s="267">
        <v>0</v>
      </c>
      <c r="AD760" s="267">
        <v>0</v>
      </c>
      <c r="AE760" s="266">
        <v>358.797743165925</v>
      </c>
      <c r="AF760" s="407">
        <v>0</v>
      </c>
      <c r="AG760" s="408">
        <v>5.8181818181818183</v>
      </c>
      <c r="AH760" s="409">
        <v>0</v>
      </c>
      <c r="AI760" s="462">
        <v>173.23076923076923</v>
      </c>
      <c r="AJ760" s="410">
        <v>179.74879211697396</v>
      </c>
      <c r="AK760" s="268"/>
      <c r="AL760" s="290">
        <v>2</v>
      </c>
      <c r="AM760" s="463">
        <v>0</v>
      </c>
      <c r="AN760" s="463">
        <v>2</v>
      </c>
      <c r="AO760" s="463">
        <v>0</v>
      </c>
      <c r="AP760" s="36" t="s">
        <v>779</v>
      </c>
      <c r="AQ760" s="66">
        <v>179</v>
      </c>
      <c r="AR760" s="37">
        <v>3100</v>
      </c>
      <c r="AS760" s="315">
        <v>1</v>
      </c>
      <c r="AT760" s="315">
        <v>1</v>
      </c>
      <c r="AU760" s="315">
        <v>1</v>
      </c>
      <c r="AV760" s="315">
        <v>0</v>
      </c>
      <c r="AW760" s="315">
        <v>1</v>
      </c>
      <c r="AX760" s="315">
        <v>4</v>
      </c>
      <c r="AY760" s="316">
        <v>3</v>
      </c>
      <c r="AZ760" s="316">
        <v>0</v>
      </c>
      <c r="BA760" s="316">
        <v>1</v>
      </c>
      <c r="BB760" s="30" t="s">
        <v>1240</v>
      </c>
      <c r="BC760" s="30">
        <v>30.990368722186886</v>
      </c>
      <c r="BD760" s="327"/>
      <c r="BE760" t="s">
        <v>99</v>
      </c>
      <c r="BF760" s="48">
        <v>0</v>
      </c>
      <c r="BG760" s="48">
        <v>13.884297520661157</v>
      </c>
      <c r="BH760" s="511"/>
      <c r="BI760" s="48"/>
      <c r="BJ760" s="372"/>
      <c r="BK760" s="9"/>
      <c r="BL760" s="81">
        <f t="shared" ref="BL760:BL764" si="361">M760+AL760+AM760+AN760</f>
        <v>26</v>
      </c>
      <c r="BM760" s="30">
        <f t="shared" ref="BM760:BM764" si="362">BL760+AO760</f>
        <v>26</v>
      </c>
      <c r="BN760" s="230"/>
      <c r="BO760" s="193">
        <f t="shared" ref="BO760:BO764" si="363">AJ760+AI760+AG760+AH760</f>
        <v>358.797743165925</v>
      </c>
      <c r="BP760" s="193">
        <v>273.0129434725394</v>
      </c>
      <c r="BQ760" s="193"/>
      <c r="BR760" s="30"/>
      <c r="BS760" s="33">
        <f t="shared" si="358"/>
        <v>300.80737444373813</v>
      </c>
      <c r="BT760" s="226" t="e">
        <f t="shared" ref="BT760:BT764" si="364">INT(YEARFRAC(F760,$BU$11))</f>
        <v>#REF!</v>
      </c>
      <c r="BV760" s="365"/>
    </row>
    <row r="761" spans="1:74" s="1" customFormat="1" ht="111" customHeight="1">
      <c r="A761" s="512">
        <f t="shared" si="360"/>
        <v>5</v>
      </c>
      <c r="B761" s="491" t="s">
        <v>780</v>
      </c>
      <c r="C761" s="494" t="s">
        <v>71</v>
      </c>
      <c r="D761" s="492" t="s">
        <v>102</v>
      </c>
      <c r="E761" s="492" t="s">
        <v>585</v>
      </c>
      <c r="F761" s="493">
        <v>45008</v>
      </c>
      <c r="G761" s="491" t="s">
        <v>186</v>
      </c>
      <c r="H761" s="491" t="s">
        <v>334</v>
      </c>
      <c r="I761" s="521"/>
      <c r="J761" s="90">
        <v>200</v>
      </c>
      <c r="K761" s="241">
        <v>0</v>
      </c>
      <c r="L761" s="403">
        <v>0</v>
      </c>
      <c r="M761" s="396">
        <v>24</v>
      </c>
      <c r="N761" s="396">
        <v>2</v>
      </c>
      <c r="O761" s="396">
        <v>38</v>
      </c>
      <c r="P761" s="396">
        <v>18</v>
      </c>
      <c r="Q761" s="264"/>
      <c r="R761" s="264"/>
      <c r="S761" s="404">
        <v>54.807692307692307</v>
      </c>
      <c r="T761" s="404">
        <v>34.615384615384613</v>
      </c>
      <c r="U761" s="265">
        <v>0</v>
      </c>
      <c r="V761" s="265">
        <v>0</v>
      </c>
      <c r="W761" s="266">
        <v>23</v>
      </c>
      <c r="X761" s="405">
        <v>10</v>
      </c>
      <c r="Y761" s="406">
        <v>0</v>
      </c>
      <c r="Z761" s="272">
        <v>7</v>
      </c>
      <c r="AA761" s="272">
        <v>31.409615384615378</v>
      </c>
      <c r="AB761" s="272"/>
      <c r="AC761" s="267">
        <v>0</v>
      </c>
      <c r="AD761" s="267">
        <v>0</v>
      </c>
      <c r="AE761" s="266">
        <v>360.83269230769235</v>
      </c>
      <c r="AF761" s="407">
        <v>0</v>
      </c>
      <c r="AG761" s="408">
        <v>5.8181818181818183</v>
      </c>
      <c r="AH761" s="409">
        <v>0</v>
      </c>
      <c r="AI761" s="462">
        <v>176.61538461538458</v>
      </c>
      <c r="AJ761" s="410">
        <v>178.39912587412596</v>
      </c>
      <c r="AK761" s="268"/>
      <c r="AL761" s="290">
        <v>0</v>
      </c>
      <c r="AM761" s="463">
        <v>0</v>
      </c>
      <c r="AN761" s="463">
        <v>2</v>
      </c>
      <c r="AO761" s="463">
        <v>0</v>
      </c>
      <c r="AP761" s="36" t="s">
        <v>780</v>
      </c>
      <c r="AQ761" s="66">
        <v>178</v>
      </c>
      <c r="AR761" s="37">
        <v>1600</v>
      </c>
      <c r="AS761" s="315">
        <v>1</v>
      </c>
      <c r="AT761" s="315">
        <v>1</v>
      </c>
      <c r="AU761" s="315">
        <v>1</v>
      </c>
      <c r="AV761" s="315">
        <v>0</v>
      </c>
      <c r="AW761" s="315">
        <v>1</v>
      </c>
      <c r="AX761" s="315">
        <v>3</v>
      </c>
      <c r="AY761" s="316">
        <v>1</v>
      </c>
      <c r="AZ761" s="316">
        <v>1</v>
      </c>
      <c r="BA761" s="316">
        <v>1</v>
      </c>
      <c r="BB761" s="30" t="s">
        <v>1241</v>
      </c>
      <c r="BC761" s="30">
        <v>31.409615384615378</v>
      </c>
      <c r="BD761" s="327"/>
      <c r="BE761" t="s">
        <v>99</v>
      </c>
      <c r="BF761" s="48">
        <v>0</v>
      </c>
      <c r="BG761" s="48">
        <v>0</v>
      </c>
      <c r="BH761" s="511"/>
      <c r="BI761" s="48"/>
      <c r="BJ761" s="372"/>
      <c r="BK761" s="9"/>
      <c r="BL761" s="81">
        <f t="shared" si="361"/>
        <v>26</v>
      </c>
      <c r="BM761" s="30">
        <f t="shared" si="362"/>
        <v>26</v>
      </c>
      <c r="BN761" s="230"/>
      <c r="BO761" s="193">
        <f t="shared" si="363"/>
        <v>360.83269230769235</v>
      </c>
      <c r="BP761" s="193">
        <v>274.55444761000319</v>
      </c>
      <c r="BQ761" s="193"/>
      <c r="BR761" s="30"/>
      <c r="BS761" s="33">
        <f t="shared" ref="BS761:BS764" si="365">BO761-W761-Z761-AA761</f>
        <v>299.42307692307696</v>
      </c>
      <c r="BT761" s="226" t="e">
        <f t="shared" si="364"/>
        <v>#REF!</v>
      </c>
      <c r="BV761" s="365"/>
    </row>
    <row r="762" spans="1:74" s="1" customFormat="1" ht="111" customHeight="1">
      <c r="A762" s="512">
        <f t="shared" si="360"/>
        <v>6</v>
      </c>
      <c r="B762" s="491" t="s">
        <v>805</v>
      </c>
      <c r="C762" s="494" t="s">
        <v>71</v>
      </c>
      <c r="D762" s="492" t="s">
        <v>808</v>
      </c>
      <c r="E762" s="492" t="s">
        <v>585</v>
      </c>
      <c r="F762" s="493">
        <v>45036</v>
      </c>
      <c r="G762" s="491" t="s">
        <v>186</v>
      </c>
      <c r="H762" s="491" t="s">
        <v>334</v>
      </c>
      <c r="I762" s="521"/>
      <c r="J762" s="90">
        <v>200</v>
      </c>
      <c r="K762" s="241">
        <v>0</v>
      </c>
      <c r="L762" s="403">
        <v>0</v>
      </c>
      <c r="M762" s="396">
        <v>24</v>
      </c>
      <c r="N762" s="396">
        <v>2</v>
      </c>
      <c r="O762" s="396">
        <v>32</v>
      </c>
      <c r="P762" s="396">
        <v>14</v>
      </c>
      <c r="Q762" s="264"/>
      <c r="R762" s="264"/>
      <c r="S762" s="404">
        <v>46.153846153846153</v>
      </c>
      <c r="T762" s="404">
        <v>26.923076923076923</v>
      </c>
      <c r="U762" s="265">
        <v>0</v>
      </c>
      <c r="V762" s="265">
        <v>0</v>
      </c>
      <c r="W762" s="266">
        <v>18.5</v>
      </c>
      <c r="X762" s="405">
        <v>10</v>
      </c>
      <c r="Y762" s="406">
        <v>0</v>
      </c>
      <c r="Z762" s="272">
        <v>7</v>
      </c>
      <c r="AA762" s="272">
        <v>0</v>
      </c>
      <c r="AB762" s="272"/>
      <c r="AC762" s="267">
        <v>0</v>
      </c>
      <c r="AD762" s="267">
        <v>0</v>
      </c>
      <c r="AE762" s="266">
        <v>308.57692307692309</v>
      </c>
      <c r="AF762" s="407">
        <v>0</v>
      </c>
      <c r="AG762" s="408">
        <v>5.6615384615384619</v>
      </c>
      <c r="AH762" s="409">
        <v>0</v>
      </c>
      <c r="AI762" s="462">
        <v>155.76923076923075</v>
      </c>
      <c r="AJ762" s="410">
        <v>147.14615384615388</v>
      </c>
      <c r="AK762" s="268"/>
      <c r="AL762" s="290">
        <v>0</v>
      </c>
      <c r="AM762" s="463">
        <v>0</v>
      </c>
      <c r="AN762" s="463">
        <v>2</v>
      </c>
      <c r="AO762" s="463">
        <v>0</v>
      </c>
      <c r="AP762" s="36" t="s">
        <v>805</v>
      </c>
      <c r="AQ762" s="66">
        <v>147</v>
      </c>
      <c r="AR762" s="37">
        <v>600</v>
      </c>
      <c r="AS762" s="315">
        <v>1</v>
      </c>
      <c r="AT762" s="315">
        <v>0</v>
      </c>
      <c r="AU762" s="315">
        <v>2</v>
      </c>
      <c r="AV762" s="315">
        <v>0</v>
      </c>
      <c r="AW762" s="315">
        <v>1</v>
      </c>
      <c r="AX762" s="315">
        <v>2</v>
      </c>
      <c r="AY762" s="316">
        <v>0</v>
      </c>
      <c r="AZ762" s="316">
        <v>1</v>
      </c>
      <c r="BA762" s="316">
        <v>1</v>
      </c>
      <c r="BB762" s="30" t="s">
        <v>1242</v>
      </c>
      <c r="BC762" s="30">
        <v>0</v>
      </c>
      <c r="BD762" s="327"/>
      <c r="BE762" t="s">
        <v>99</v>
      </c>
      <c r="BF762" s="48">
        <v>0</v>
      </c>
      <c r="BG762" s="48">
        <v>0</v>
      </c>
      <c r="BH762" s="511"/>
      <c r="BI762" s="48"/>
      <c r="BJ762" s="372"/>
      <c r="BK762" s="9"/>
      <c r="BL762" s="81">
        <f t="shared" si="361"/>
        <v>26</v>
      </c>
      <c r="BM762" s="30">
        <f t="shared" si="362"/>
        <v>26</v>
      </c>
      <c r="BN762" s="230"/>
      <c r="BO762" s="193">
        <f t="shared" si="363"/>
        <v>308.57692307692304</v>
      </c>
      <c r="BP762" s="193">
        <v>248.37556980056982</v>
      </c>
      <c r="BQ762" s="193"/>
      <c r="BR762" s="30"/>
      <c r="BS762" s="33">
        <f t="shared" si="365"/>
        <v>283.07692307692304</v>
      </c>
      <c r="BT762" s="226" t="e">
        <f t="shared" si="364"/>
        <v>#REF!</v>
      </c>
      <c r="BV762" s="365"/>
    </row>
    <row r="763" spans="1:74" s="1" customFormat="1" ht="111" customHeight="1">
      <c r="A763" s="512">
        <f t="shared" si="360"/>
        <v>7</v>
      </c>
      <c r="B763" s="491" t="s">
        <v>806</v>
      </c>
      <c r="C763" s="494" t="s">
        <v>71</v>
      </c>
      <c r="D763" s="492" t="s">
        <v>100</v>
      </c>
      <c r="E763" s="492" t="s">
        <v>585</v>
      </c>
      <c r="F763" s="493">
        <v>45036</v>
      </c>
      <c r="G763" s="491" t="s">
        <v>186</v>
      </c>
      <c r="H763" s="491" t="s">
        <v>334</v>
      </c>
      <c r="I763" s="521">
        <v>1</v>
      </c>
      <c r="J763" s="90">
        <v>200</v>
      </c>
      <c r="K763" s="241">
        <v>0</v>
      </c>
      <c r="L763" s="403">
        <v>4.7933884297520661</v>
      </c>
      <c r="M763" s="396">
        <v>23</v>
      </c>
      <c r="N763" s="396">
        <v>3</v>
      </c>
      <c r="O763" s="396">
        <v>34</v>
      </c>
      <c r="P763" s="396">
        <v>14</v>
      </c>
      <c r="Q763" s="264"/>
      <c r="R763" s="264"/>
      <c r="S763" s="404">
        <v>49.03846153846154</v>
      </c>
      <c r="T763" s="404">
        <v>26.923076923076923</v>
      </c>
      <c r="U763" s="265">
        <v>0</v>
      </c>
      <c r="V763" s="265">
        <v>0</v>
      </c>
      <c r="W763" s="266">
        <v>19</v>
      </c>
      <c r="X763" s="405">
        <v>8</v>
      </c>
      <c r="Y763" s="406">
        <v>0</v>
      </c>
      <c r="Z763" s="272">
        <v>7</v>
      </c>
      <c r="AA763" s="272">
        <v>0</v>
      </c>
      <c r="AB763" s="272"/>
      <c r="AC763" s="267">
        <v>0</v>
      </c>
      <c r="AD763" s="267">
        <v>5</v>
      </c>
      <c r="AE763" s="266">
        <v>319.75492689129049</v>
      </c>
      <c r="AF763" s="407">
        <v>7.6923076923076925</v>
      </c>
      <c r="AG763" s="408">
        <v>5.7212523839796567</v>
      </c>
      <c r="AH763" s="409">
        <v>0</v>
      </c>
      <c r="AI763" s="462">
        <v>162.53846153846155</v>
      </c>
      <c r="AJ763" s="410">
        <v>143.80290527654162</v>
      </c>
      <c r="AK763" s="268"/>
      <c r="AL763" s="290">
        <v>0</v>
      </c>
      <c r="AM763" s="463">
        <v>0</v>
      </c>
      <c r="AN763" s="463">
        <v>2</v>
      </c>
      <c r="AO763" s="463">
        <v>1</v>
      </c>
      <c r="AP763" s="36" t="s">
        <v>806</v>
      </c>
      <c r="AQ763" s="66">
        <v>143</v>
      </c>
      <c r="AR763" s="37">
        <v>3300</v>
      </c>
      <c r="AS763" s="315">
        <v>1</v>
      </c>
      <c r="AT763" s="315">
        <v>0</v>
      </c>
      <c r="AU763" s="315">
        <v>2</v>
      </c>
      <c r="AV763" s="315">
        <v>0</v>
      </c>
      <c r="AW763" s="315">
        <v>0</v>
      </c>
      <c r="AX763" s="315">
        <v>3</v>
      </c>
      <c r="AY763" s="316">
        <v>3</v>
      </c>
      <c r="AZ763" s="316">
        <v>0</v>
      </c>
      <c r="BA763" s="316">
        <v>3</v>
      </c>
      <c r="BB763" s="30" t="s">
        <v>1243</v>
      </c>
      <c r="BC763" s="30">
        <v>0</v>
      </c>
      <c r="BD763" s="327"/>
      <c r="BE763" t="s">
        <v>99</v>
      </c>
      <c r="BF763" s="48">
        <v>0</v>
      </c>
      <c r="BG763" s="48">
        <v>4.7933884297520661</v>
      </c>
      <c r="BH763" s="511"/>
      <c r="BI763" s="48"/>
      <c r="BJ763" s="372"/>
      <c r="BK763" s="9"/>
      <c r="BL763" s="81">
        <f t="shared" si="361"/>
        <v>25</v>
      </c>
      <c r="BM763" s="30">
        <f t="shared" si="362"/>
        <v>26</v>
      </c>
      <c r="BN763" s="230"/>
      <c r="BO763" s="193">
        <f t="shared" si="363"/>
        <v>312.06261919898287</v>
      </c>
      <c r="BP763" s="193">
        <v>255.52175190129736</v>
      </c>
      <c r="BQ763" s="193"/>
      <c r="BR763" s="30"/>
      <c r="BS763" s="33">
        <f t="shared" si="365"/>
        <v>286.06261919898287</v>
      </c>
      <c r="BT763" s="226" t="e">
        <f t="shared" si="364"/>
        <v>#REF!</v>
      </c>
      <c r="BV763" s="365"/>
    </row>
    <row r="764" spans="1:74" s="1" customFormat="1" ht="111" customHeight="1">
      <c r="A764" s="512">
        <f t="shared" si="360"/>
        <v>8</v>
      </c>
      <c r="B764" s="491" t="s">
        <v>807</v>
      </c>
      <c r="C764" s="494" t="s">
        <v>71</v>
      </c>
      <c r="D764" s="492" t="s">
        <v>809</v>
      </c>
      <c r="E764" s="492" t="s">
        <v>585</v>
      </c>
      <c r="F764" s="493">
        <v>45036</v>
      </c>
      <c r="G764" s="491" t="s">
        <v>186</v>
      </c>
      <c r="H764" s="491" t="s">
        <v>334</v>
      </c>
      <c r="I764" s="521"/>
      <c r="J764" s="90">
        <v>200</v>
      </c>
      <c r="K764" s="241">
        <v>0</v>
      </c>
      <c r="L764" s="403">
        <v>4.8360655737704921</v>
      </c>
      <c r="M764" s="396">
        <v>23</v>
      </c>
      <c r="N764" s="396">
        <v>3</v>
      </c>
      <c r="O764" s="396">
        <v>36</v>
      </c>
      <c r="P764" s="396">
        <v>16</v>
      </c>
      <c r="Q764" s="264"/>
      <c r="R764" s="264"/>
      <c r="S764" s="404">
        <v>51.92307692307692</v>
      </c>
      <c r="T764" s="404">
        <v>30.76923076923077</v>
      </c>
      <c r="U764" s="265">
        <v>0</v>
      </c>
      <c r="V764" s="265">
        <v>0</v>
      </c>
      <c r="W764" s="266">
        <v>21</v>
      </c>
      <c r="X764" s="405">
        <v>8</v>
      </c>
      <c r="Y764" s="406">
        <v>0</v>
      </c>
      <c r="Z764" s="272">
        <v>7</v>
      </c>
      <c r="AA764" s="272">
        <v>0</v>
      </c>
      <c r="AB764" s="272"/>
      <c r="AC764" s="267">
        <v>0</v>
      </c>
      <c r="AD764" s="267">
        <v>0</v>
      </c>
      <c r="AE764" s="266">
        <v>323.52837326607818</v>
      </c>
      <c r="AF764" s="407">
        <v>7.6923076923076925</v>
      </c>
      <c r="AG764" s="408">
        <v>5.7567213114754097</v>
      </c>
      <c r="AH764" s="409">
        <v>0</v>
      </c>
      <c r="AI764" s="462">
        <v>167.88461538461536</v>
      </c>
      <c r="AJ764" s="410">
        <v>142.19472887767972</v>
      </c>
      <c r="AK764" s="268"/>
      <c r="AL764" s="290">
        <v>0</v>
      </c>
      <c r="AM764" s="463">
        <v>0</v>
      </c>
      <c r="AN764" s="463">
        <v>2</v>
      </c>
      <c r="AO764" s="463">
        <v>1</v>
      </c>
      <c r="AP764" s="36" t="s">
        <v>807</v>
      </c>
      <c r="AQ764" s="66">
        <v>142</v>
      </c>
      <c r="AR764" s="37">
        <v>800</v>
      </c>
      <c r="AS764" s="315">
        <v>1</v>
      </c>
      <c r="AT764" s="315">
        <v>0</v>
      </c>
      <c r="AU764" s="315">
        <v>2</v>
      </c>
      <c r="AV764" s="315">
        <v>0</v>
      </c>
      <c r="AW764" s="315">
        <v>0</v>
      </c>
      <c r="AX764" s="315">
        <v>2</v>
      </c>
      <c r="AY764" s="316">
        <v>0</v>
      </c>
      <c r="AZ764" s="316">
        <v>1</v>
      </c>
      <c r="BA764" s="316">
        <v>3</v>
      </c>
      <c r="BB764" s="30" t="s">
        <v>1244</v>
      </c>
      <c r="BC764" s="30">
        <v>0</v>
      </c>
      <c r="BD764" s="327"/>
      <c r="BE764" t="s">
        <v>99</v>
      </c>
      <c r="BF764" s="48">
        <v>0</v>
      </c>
      <c r="BG764" s="48">
        <v>4.8360655737704921</v>
      </c>
      <c r="BH764" s="511"/>
      <c r="BI764" s="48"/>
      <c r="BJ764" s="372"/>
      <c r="BK764" s="9"/>
      <c r="BL764" s="81">
        <f t="shared" si="361"/>
        <v>25</v>
      </c>
      <c r="BM764" s="30">
        <f t="shared" si="362"/>
        <v>26</v>
      </c>
      <c r="BN764" s="230"/>
      <c r="BO764" s="193">
        <f t="shared" si="363"/>
        <v>315.8360655737705</v>
      </c>
      <c r="BP764" s="193">
        <v>248.94593523327546</v>
      </c>
      <c r="BQ764" s="193"/>
      <c r="BR764" s="30"/>
      <c r="BS764" s="33">
        <f t="shared" si="365"/>
        <v>287.8360655737705</v>
      </c>
      <c r="BT764" s="226" t="e">
        <f t="shared" si="364"/>
        <v>#REF!</v>
      </c>
      <c r="BV764" s="365"/>
    </row>
    <row r="765" spans="1:74" s="1" customFormat="1" ht="111" customHeight="1">
      <c r="A765" s="557">
        <f t="shared" si="360"/>
        <v>9</v>
      </c>
      <c r="B765" s="519" t="s">
        <v>845</v>
      </c>
      <c r="C765" s="494" t="s">
        <v>71</v>
      </c>
      <c r="D765" s="492" t="s">
        <v>810</v>
      </c>
      <c r="E765" s="492" t="s">
        <v>585</v>
      </c>
      <c r="F765" s="493">
        <v>45036</v>
      </c>
      <c r="G765" s="491" t="s">
        <v>186</v>
      </c>
      <c r="H765" s="491" t="s">
        <v>334</v>
      </c>
      <c r="I765" s="521"/>
      <c r="J765" s="90">
        <v>200</v>
      </c>
      <c r="K765" s="241">
        <v>0</v>
      </c>
      <c r="L765" s="403">
        <v>0</v>
      </c>
      <c r="M765" s="396">
        <v>24</v>
      </c>
      <c r="N765" s="396">
        <v>2</v>
      </c>
      <c r="O765" s="396">
        <v>36</v>
      </c>
      <c r="P765" s="558">
        <v>8</v>
      </c>
      <c r="Q765" s="264"/>
      <c r="R765" s="264"/>
      <c r="S765" s="404">
        <v>51.92307692307692</v>
      </c>
      <c r="T765" s="404">
        <v>15.384615384615385</v>
      </c>
      <c r="U765" s="265">
        <v>0</v>
      </c>
      <c r="V765" s="265">
        <v>0</v>
      </c>
      <c r="W765" s="266">
        <v>15</v>
      </c>
      <c r="X765" s="405">
        <v>10</v>
      </c>
      <c r="Y765" s="406">
        <v>0</v>
      </c>
      <c r="Z765" s="272">
        <v>7</v>
      </c>
      <c r="AA765" s="272">
        <v>0</v>
      </c>
      <c r="AB765" s="272"/>
      <c r="AC765" s="267">
        <v>0</v>
      </c>
      <c r="AD765" s="267">
        <v>0</v>
      </c>
      <c r="AE765" s="266">
        <v>299.30769230769226</v>
      </c>
      <c r="AF765" s="407">
        <v>0</v>
      </c>
      <c r="AG765" s="408">
        <v>5.5461538461538451</v>
      </c>
      <c r="AH765" s="409">
        <v>0</v>
      </c>
      <c r="AI765" s="462">
        <v>146.5</v>
      </c>
      <c r="AJ765" s="550">
        <v>147.26153846153841</v>
      </c>
      <c r="AK765" s="268"/>
      <c r="AL765" s="290">
        <v>0</v>
      </c>
      <c r="AM765" s="463">
        <v>0</v>
      </c>
      <c r="AN765" s="463">
        <v>2</v>
      </c>
      <c r="AO765" s="463">
        <v>0</v>
      </c>
      <c r="AP765" s="36" t="s">
        <v>845</v>
      </c>
      <c r="AQ765" s="66">
        <v>147</v>
      </c>
      <c r="AR765" s="37">
        <v>1100</v>
      </c>
      <c r="AS765" s="315">
        <v>1</v>
      </c>
      <c r="AT765" s="315">
        <v>0</v>
      </c>
      <c r="AU765" s="315">
        <v>2</v>
      </c>
      <c r="AV765" s="315">
        <v>0</v>
      </c>
      <c r="AW765" s="315">
        <v>1</v>
      </c>
      <c r="AX765" s="315">
        <v>2</v>
      </c>
      <c r="AY765" s="316">
        <v>1</v>
      </c>
      <c r="AZ765" s="316">
        <v>0</v>
      </c>
      <c r="BA765" s="316">
        <v>1</v>
      </c>
      <c r="BB765" s="30" t="s">
        <v>1245</v>
      </c>
      <c r="BC765" s="30">
        <v>0</v>
      </c>
      <c r="BD765" s="327"/>
      <c r="BE765" t="s">
        <v>99</v>
      </c>
      <c r="BF765" s="48">
        <v>0</v>
      </c>
      <c r="BG765" s="48">
        <v>0</v>
      </c>
      <c r="BH765" s="511"/>
      <c r="BI765" s="48"/>
      <c r="BJ765" s="372"/>
      <c r="BK765" s="9"/>
      <c r="BL765" s="81">
        <f t="shared" ref="BL765:BL767" si="366">M765+AL765+AM765+AN765</f>
        <v>26</v>
      </c>
      <c r="BM765" s="30">
        <f t="shared" ref="BM765:BM767" si="367">BL765+AO765</f>
        <v>26</v>
      </c>
      <c r="BN765" s="230"/>
      <c r="BO765" s="193">
        <f t="shared" ref="BO765:BO767" si="368">AJ765+AI765+AG765+AH765</f>
        <v>299.30769230769226</v>
      </c>
      <c r="BP765" s="193">
        <v>274.10865384615386</v>
      </c>
      <c r="BQ765" s="193"/>
      <c r="BR765" s="30"/>
      <c r="BS765" s="33">
        <f t="shared" ref="BS765:BS767" si="369">BO765-W765-Z765-AA765</f>
        <v>277.30769230769226</v>
      </c>
      <c r="BT765" s="226" t="e">
        <f t="shared" ref="BT765:BT767" si="370">INT(YEARFRAC(F765,$BU$11))</f>
        <v>#REF!</v>
      </c>
      <c r="BV765" s="365"/>
    </row>
    <row r="766" spans="1:74" s="1" customFormat="1" ht="111" customHeight="1">
      <c r="A766" s="557">
        <f t="shared" si="360"/>
        <v>10</v>
      </c>
      <c r="B766" s="494" t="s">
        <v>887</v>
      </c>
      <c r="C766" s="494" t="s">
        <v>71</v>
      </c>
      <c r="D766" s="492" t="s">
        <v>888</v>
      </c>
      <c r="E766" s="492" t="s">
        <v>585</v>
      </c>
      <c r="F766" s="493">
        <v>45205</v>
      </c>
      <c r="G766" s="491" t="s">
        <v>186</v>
      </c>
      <c r="H766" s="491" t="s">
        <v>334</v>
      </c>
      <c r="I766" s="521"/>
      <c r="J766" s="90">
        <v>200</v>
      </c>
      <c r="K766" s="241">
        <v>0</v>
      </c>
      <c r="L766" s="403">
        <v>0</v>
      </c>
      <c r="M766" s="396">
        <v>21</v>
      </c>
      <c r="N766" s="396">
        <v>5</v>
      </c>
      <c r="O766" s="558">
        <v>32</v>
      </c>
      <c r="P766" s="396">
        <v>0</v>
      </c>
      <c r="Q766" s="264"/>
      <c r="R766" s="264"/>
      <c r="S766" s="404">
        <v>46.153846153846153</v>
      </c>
      <c r="T766" s="404">
        <v>0</v>
      </c>
      <c r="U766" s="265">
        <v>0</v>
      </c>
      <c r="V766" s="265">
        <v>0</v>
      </c>
      <c r="W766" s="266">
        <v>8</v>
      </c>
      <c r="X766" s="405">
        <v>4</v>
      </c>
      <c r="Y766" s="406">
        <v>0</v>
      </c>
      <c r="Z766" s="272">
        <v>7</v>
      </c>
      <c r="AA766" s="272">
        <v>0</v>
      </c>
      <c r="AB766" s="272"/>
      <c r="AC766" s="267">
        <v>0</v>
      </c>
      <c r="AD766" s="267">
        <v>0</v>
      </c>
      <c r="AE766" s="266">
        <v>265.15384615384619</v>
      </c>
      <c r="AF766" s="407">
        <v>15.384615384615385</v>
      </c>
      <c r="AG766" s="408">
        <v>4.6953846153846159</v>
      </c>
      <c r="AH766" s="409">
        <v>0</v>
      </c>
      <c r="AI766" s="462">
        <v>123.69230769230768</v>
      </c>
      <c r="AJ766" s="550">
        <v>121.38153846153851</v>
      </c>
      <c r="AK766" s="268"/>
      <c r="AL766" s="290">
        <v>1</v>
      </c>
      <c r="AM766" s="463">
        <v>0</v>
      </c>
      <c r="AN766" s="463">
        <v>2</v>
      </c>
      <c r="AO766" s="463">
        <v>2</v>
      </c>
      <c r="AP766" s="36" t="s">
        <v>887</v>
      </c>
      <c r="AQ766" s="66">
        <v>121</v>
      </c>
      <c r="AR766" s="37">
        <v>1600</v>
      </c>
      <c r="AS766" s="315">
        <v>1</v>
      </c>
      <c r="AT766" s="315">
        <v>0</v>
      </c>
      <c r="AU766" s="315">
        <v>1</v>
      </c>
      <c r="AV766" s="315">
        <v>0</v>
      </c>
      <c r="AW766" s="315">
        <v>0</v>
      </c>
      <c r="AX766" s="315">
        <v>1</v>
      </c>
      <c r="AY766" s="316">
        <v>1</v>
      </c>
      <c r="AZ766" s="316">
        <v>1</v>
      </c>
      <c r="BA766" s="316">
        <v>1</v>
      </c>
      <c r="BB766" s="30" t="s">
        <v>1246</v>
      </c>
      <c r="BC766" s="30">
        <v>0</v>
      </c>
      <c r="BD766" s="327"/>
      <c r="BE766" t="s">
        <v>99</v>
      </c>
      <c r="BF766" s="48">
        <v>0</v>
      </c>
      <c r="BG766" s="48">
        <v>0</v>
      </c>
      <c r="BH766" s="511"/>
      <c r="BI766" s="48"/>
      <c r="BJ766" s="372"/>
      <c r="BK766" s="9"/>
      <c r="BL766" s="81">
        <f t="shared" si="366"/>
        <v>24</v>
      </c>
      <c r="BM766" s="30">
        <f t="shared" si="367"/>
        <v>26</v>
      </c>
      <c r="BN766" s="230"/>
      <c r="BO766" s="193">
        <f t="shared" si="368"/>
        <v>249.76923076923083</v>
      </c>
      <c r="BP766" s="193">
        <v>241.38461538461542</v>
      </c>
      <c r="BQ766" s="193"/>
      <c r="BR766" s="30"/>
      <c r="BS766" s="33">
        <f t="shared" si="369"/>
        <v>234.76923076923083</v>
      </c>
      <c r="BT766" s="226" t="e">
        <f t="shared" si="370"/>
        <v>#REF!</v>
      </c>
      <c r="BV766" s="365"/>
    </row>
    <row r="767" spans="1:74" s="1" customFormat="1" ht="111" customHeight="1">
      <c r="A767" s="512">
        <f t="shared" si="360"/>
        <v>11</v>
      </c>
      <c r="B767" s="530" t="s">
        <v>911</v>
      </c>
      <c r="C767" s="530" t="s">
        <v>71</v>
      </c>
      <c r="D767" s="535" t="s">
        <v>425</v>
      </c>
      <c r="E767" s="535" t="s">
        <v>585</v>
      </c>
      <c r="F767" s="536">
        <v>45240</v>
      </c>
      <c r="G767" s="534" t="s">
        <v>186</v>
      </c>
      <c r="H767" s="534" t="s">
        <v>334</v>
      </c>
      <c r="I767" s="521"/>
      <c r="J767" s="90">
        <v>200</v>
      </c>
      <c r="K767" s="241">
        <v>0</v>
      </c>
      <c r="L767" s="403">
        <v>0</v>
      </c>
      <c r="M767" s="396">
        <v>16</v>
      </c>
      <c r="N767" s="396">
        <v>10</v>
      </c>
      <c r="O767" s="396">
        <v>26</v>
      </c>
      <c r="P767" s="396">
        <v>8</v>
      </c>
      <c r="Q767" s="264"/>
      <c r="R767" s="264"/>
      <c r="S767" s="404">
        <v>37.5</v>
      </c>
      <c r="T767" s="404">
        <v>15.384615384615385</v>
      </c>
      <c r="U767" s="265">
        <v>0</v>
      </c>
      <c r="V767" s="265">
        <v>0</v>
      </c>
      <c r="W767" s="266">
        <v>12.5</v>
      </c>
      <c r="X767" s="405">
        <v>6.9230769230769234</v>
      </c>
      <c r="Y767" s="406">
        <v>0</v>
      </c>
      <c r="Z767" s="272">
        <v>7</v>
      </c>
      <c r="AA767" s="272">
        <v>0</v>
      </c>
      <c r="AB767" s="272"/>
      <c r="AC767" s="267">
        <v>0</v>
      </c>
      <c r="AD767" s="267">
        <v>0</v>
      </c>
      <c r="AE767" s="266">
        <v>279.30769230769226</v>
      </c>
      <c r="AF767" s="407">
        <v>61.53846153846154</v>
      </c>
      <c r="AG767" s="408">
        <v>3.9653846153846146</v>
      </c>
      <c r="AH767" s="409">
        <v>0</v>
      </c>
      <c r="AI767" s="462">
        <v>68.038461538461547</v>
      </c>
      <c r="AJ767" s="410">
        <v>145.76538461538456</v>
      </c>
      <c r="AK767" s="268"/>
      <c r="AL767" s="290">
        <v>0</v>
      </c>
      <c r="AM767" s="463">
        <v>0</v>
      </c>
      <c r="AN767" s="463">
        <v>2</v>
      </c>
      <c r="AO767" s="463">
        <v>0</v>
      </c>
      <c r="AP767" s="36" t="s">
        <v>911</v>
      </c>
      <c r="AQ767" s="66">
        <v>145</v>
      </c>
      <c r="AR767" s="37">
        <v>3100</v>
      </c>
      <c r="AS767" s="315">
        <v>1</v>
      </c>
      <c r="AT767" s="315">
        <v>0</v>
      </c>
      <c r="AU767" s="315">
        <v>2</v>
      </c>
      <c r="AV767" s="315">
        <v>0</v>
      </c>
      <c r="AW767" s="315">
        <v>1</v>
      </c>
      <c r="AX767" s="315">
        <v>0</v>
      </c>
      <c r="AY767" s="316">
        <v>3</v>
      </c>
      <c r="AZ767" s="316">
        <v>0</v>
      </c>
      <c r="BA767" s="316">
        <v>1</v>
      </c>
      <c r="BB767" s="30" t="s">
        <v>1247</v>
      </c>
      <c r="BC767" s="30">
        <v>0</v>
      </c>
      <c r="BD767" s="327"/>
      <c r="BE767" t="s">
        <v>99</v>
      </c>
      <c r="BF767" s="48">
        <v>0</v>
      </c>
      <c r="BG767" s="48">
        <v>0</v>
      </c>
      <c r="BH767" s="511"/>
      <c r="BI767" s="48"/>
      <c r="BJ767" s="372"/>
      <c r="BK767" s="9"/>
      <c r="BL767" s="81">
        <f t="shared" si="366"/>
        <v>18</v>
      </c>
      <c r="BM767" s="30">
        <f t="shared" si="367"/>
        <v>18</v>
      </c>
      <c r="BN767" s="230"/>
      <c r="BO767" s="193">
        <f t="shared" si="368"/>
        <v>217.76923076923072</v>
      </c>
      <c r="BP767" s="193">
        <v>217.76923076923072</v>
      </c>
      <c r="BQ767" s="193"/>
      <c r="BR767" s="30"/>
      <c r="BS767" s="33">
        <f t="shared" si="369"/>
        <v>198.26923076923072</v>
      </c>
      <c r="BT767" s="226" t="e">
        <f t="shared" si="370"/>
        <v>#REF!</v>
      </c>
      <c r="BV767" s="365"/>
    </row>
    <row r="768" spans="1:74" s="4" customFormat="1" ht="37.5" hidden="1" customHeight="1">
      <c r="A768" s="92"/>
      <c r="B768" s="92"/>
      <c r="C768" s="92"/>
      <c r="D768" s="92" t="s">
        <v>40</v>
      </c>
      <c r="E768" s="92"/>
      <c r="F768" s="92"/>
      <c r="G768" s="184"/>
      <c r="H768" s="92"/>
      <c r="I768" s="92"/>
      <c r="J768" s="152">
        <v>2220</v>
      </c>
      <c r="K768" s="152">
        <v>40</v>
      </c>
      <c r="L768" s="152">
        <v>23.513751524183718</v>
      </c>
      <c r="M768" s="152"/>
      <c r="N768" s="152"/>
      <c r="O768" s="152"/>
      <c r="P768" s="152"/>
      <c r="Q768" s="152"/>
      <c r="R768" s="152"/>
      <c r="S768" s="152">
        <v>547.5</v>
      </c>
      <c r="T768" s="152"/>
      <c r="U768" s="152">
        <v>0</v>
      </c>
      <c r="V768" s="152"/>
      <c r="W768" s="152">
        <v>205</v>
      </c>
      <c r="X768" s="152">
        <v>96.92307692307692</v>
      </c>
      <c r="Y768" s="152">
        <v>9</v>
      </c>
      <c r="Z768" s="152">
        <v>77</v>
      </c>
      <c r="AA768" s="152">
        <v>100.66440718372536</v>
      </c>
      <c r="AB768" s="152"/>
      <c r="AC768" s="152">
        <v>0</v>
      </c>
      <c r="AD768" s="152">
        <v>10</v>
      </c>
      <c r="AE768" s="152">
        <v>3617.6781587079095</v>
      </c>
      <c r="AF768" s="152">
        <v>92.307692307692307</v>
      </c>
      <c r="AG768" s="152">
        <v>60.437344324825695</v>
      </c>
      <c r="AH768" s="152">
        <v>0</v>
      </c>
      <c r="AI768" s="152">
        <v>1736.6923076923072</v>
      </c>
      <c r="AJ768" s="152">
        <v>1728.2408143830835</v>
      </c>
      <c r="AK768" s="153"/>
      <c r="AM768" s="83"/>
      <c r="BB768" s="84"/>
      <c r="BF768" s="552"/>
      <c r="BJ768" s="372"/>
    </row>
    <row r="769" spans="1:74" s="4" customFormat="1" ht="37.5" hidden="1" customHeight="1">
      <c r="A769" s="92"/>
      <c r="B769" s="92"/>
      <c r="C769" s="92"/>
      <c r="D769" s="92"/>
      <c r="E769" s="92"/>
      <c r="F769" s="92"/>
      <c r="G769" s="101"/>
      <c r="H769" s="92"/>
      <c r="I769" s="92"/>
      <c r="J769" s="152"/>
      <c r="K769" s="152"/>
      <c r="L769" s="152"/>
      <c r="M769" s="152"/>
      <c r="N769" s="152"/>
      <c r="O769" s="152"/>
      <c r="P769" s="152"/>
      <c r="Q769" s="152"/>
      <c r="R769" s="152"/>
      <c r="S769" s="152"/>
      <c r="T769" s="152"/>
      <c r="U769" s="152"/>
      <c r="V769" s="152"/>
      <c r="W769" s="152"/>
      <c r="X769" s="152"/>
      <c r="Y769" s="152"/>
      <c r="Z769" s="152"/>
      <c r="AA769" s="152"/>
      <c r="AB769" s="152"/>
      <c r="AC769" s="152"/>
      <c r="AD769" s="152"/>
      <c r="AE769" s="152"/>
      <c r="AF769" s="152"/>
      <c r="AG769" s="152"/>
      <c r="AH769" s="152"/>
      <c r="AI769" s="152"/>
      <c r="AJ769" s="156">
        <v>1728.2408143830835</v>
      </c>
      <c r="AK769" s="153"/>
      <c r="AM769" s="83"/>
      <c r="BB769" s="84"/>
      <c r="BF769" s="552"/>
      <c r="BJ769" s="372"/>
    </row>
    <row r="770" spans="1:74" ht="49.5" hidden="1" customHeight="1">
      <c r="A770" s="374" t="str">
        <f>A2</f>
        <v>តារាងបើកប្រាក់ឈ្នួលប្រចាំខែ វិច្ឆិកា ឆ្នាំ ២០២៣(លើកទី2​)</v>
      </c>
      <c r="B770" s="174"/>
      <c r="C770" s="174"/>
      <c r="D770" s="174"/>
      <c r="E770" s="174"/>
      <c r="F770" s="174"/>
      <c r="G770" s="101"/>
      <c r="H770" s="174"/>
      <c r="I770" s="174"/>
      <c r="J770" s="174"/>
      <c r="K770" s="174"/>
      <c r="L770" s="174"/>
      <c r="M770" s="174"/>
      <c r="N770" s="174"/>
      <c r="O770" s="174"/>
      <c r="P770" s="174"/>
      <c r="Q770" s="174"/>
      <c r="R770" s="174"/>
      <c r="S770" s="174"/>
      <c r="T770" s="174"/>
      <c r="U770" s="174"/>
      <c r="V770" s="174"/>
      <c r="W770" s="174"/>
      <c r="X770" s="174"/>
      <c r="Y770" s="174"/>
      <c r="Z770" s="174"/>
      <c r="AA770" s="174"/>
      <c r="AB770" s="174"/>
      <c r="AC770" s="174"/>
      <c r="AD770" s="174"/>
      <c r="AE770" s="174"/>
      <c r="AF770" s="174"/>
      <c r="AG770" s="174"/>
      <c r="AH770" s="174"/>
      <c r="AI770" s="174"/>
      <c r="AJ770" s="174"/>
      <c r="AK770" s="174"/>
      <c r="AL770" s="273"/>
      <c r="AN770"/>
      <c r="AO770"/>
      <c r="AP770" s="49"/>
      <c r="AQ770" s="50"/>
      <c r="AR770" s="51"/>
      <c r="AS770" s="89"/>
      <c r="AT770" s="89"/>
      <c r="AU770" s="89"/>
      <c r="AV770" s="89"/>
      <c r="AW770" s="89"/>
      <c r="AX770" s="89"/>
      <c r="AY770" s="89"/>
      <c r="AZ770" s="89"/>
      <c r="BB770" s="30"/>
      <c r="BD770"/>
      <c r="BF770" s="48"/>
      <c r="BJ770" s="372"/>
      <c r="BO770"/>
      <c r="BQ770"/>
    </row>
    <row r="771" spans="1:74" s="4" customFormat="1" ht="35.25" hidden="1" customHeight="1">
      <c r="A771" s="375" t="str">
        <f>A3</f>
        <v>LIST OF SALARIES AND ALLOWANCES  (November/  2023)</v>
      </c>
      <c r="B771" s="56"/>
      <c r="C771" s="56"/>
      <c r="D771" s="56"/>
      <c r="E771" s="56"/>
      <c r="F771" s="56"/>
      <c r="G771" s="101"/>
      <c r="H771" s="56"/>
      <c r="I771" s="56"/>
      <c r="J771" s="56"/>
      <c r="K771" s="56"/>
      <c r="L771" s="56"/>
      <c r="M771" s="56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  <c r="AG771" s="56"/>
      <c r="AH771" s="56"/>
      <c r="AI771" s="56"/>
      <c r="AJ771" s="56"/>
      <c r="AK771" s="56"/>
      <c r="AL771" s="274"/>
      <c r="AM771" s="2"/>
      <c r="AN771"/>
      <c r="AO771"/>
      <c r="AP771" s="49"/>
      <c r="AQ771" s="50"/>
      <c r="AR771" s="51"/>
      <c r="AS771" s="89"/>
      <c r="AT771" s="89"/>
      <c r="AU771" s="89"/>
      <c r="AV771" s="89"/>
      <c r="AW771" s="89"/>
      <c r="AX771" s="89"/>
      <c r="AY771" s="89"/>
      <c r="AZ771" s="89"/>
      <c r="BA771"/>
      <c r="BB771" s="30"/>
      <c r="BF771" s="552"/>
      <c r="BG771"/>
      <c r="BJ771" s="372"/>
    </row>
    <row r="772" spans="1:74" ht="33" hidden="1" customHeight="1" thickBot="1">
      <c r="A772" s="98" t="s">
        <v>55</v>
      </c>
      <c r="B772" s="158"/>
      <c r="C772" s="158"/>
      <c r="D772" s="170"/>
      <c r="E772" s="171"/>
      <c r="F772" s="171"/>
      <c r="G772" s="386"/>
      <c r="H772" s="104"/>
      <c r="I772" s="104"/>
      <c r="J772" s="104"/>
      <c r="K772" s="104"/>
      <c r="L772" s="104"/>
      <c r="M772" s="104"/>
      <c r="N772" s="104"/>
      <c r="O772" s="104"/>
      <c r="P772" s="104"/>
      <c r="Q772" s="104"/>
      <c r="R772" s="104"/>
      <c r="S772" s="104"/>
      <c r="T772" s="104"/>
      <c r="U772" s="104"/>
      <c r="V772" s="104"/>
      <c r="W772" s="104"/>
      <c r="X772" s="104"/>
      <c r="Y772" s="104"/>
      <c r="Z772" s="104"/>
      <c r="AA772" s="104"/>
      <c r="AB772" s="104"/>
      <c r="AC772" s="104"/>
      <c r="AD772" s="104"/>
      <c r="AE772" s="104"/>
      <c r="AF772" s="104"/>
      <c r="AG772" s="104"/>
      <c r="AH772" s="104"/>
      <c r="AI772" s="104"/>
      <c r="AJ772" s="159"/>
      <c r="AK772" s="62"/>
      <c r="AN772"/>
      <c r="AO772"/>
      <c r="AP772" s="49"/>
      <c r="AQ772" s="50"/>
      <c r="AR772" s="51"/>
      <c r="AS772" s="89"/>
      <c r="AT772" s="89"/>
      <c r="AU772" s="89"/>
      <c r="AV772" s="89"/>
      <c r="AW772" s="89"/>
      <c r="AX772" s="89"/>
      <c r="AY772" s="89"/>
      <c r="AZ772" s="89"/>
      <c r="BB772" s="30"/>
      <c r="BD772"/>
      <c r="BF772" s="48"/>
      <c r="BJ772" s="372"/>
      <c r="BO772"/>
      <c r="BQ772"/>
    </row>
    <row r="773" spans="1:74" ht="33.950000000000003" hidden="1" customHeight="1" thickBot="1">
      <c r="A773" s="348" t="s">
        <v>564</v>
      </c>
      <c r="B773" s="349" t="s">
        <v>565</v>
      </c>
      <c r="C773" s="353" t="s">
        <v>566</v>
      </c>
      <c r="D773" s="349" t="s">
        <v>567</v>
      </c>
      <c r="E773" s="350" t="s">
        <v>568</v>
      </c>
      <c r="F773" s="350" t="s">
        <v>569</v>
      </c>
      <c r="G773" s="350" t="s">
        <v>570</v>
      </c>
      <c r="H773" s="350" t="s">
        <v>154</v>
      </c>
      <c r="I773" s="351" t="s">
        <v>571</v>
      </c>
      <c r="J773" s="350" t="s">
        <v>563</v>
      </c>
      <c r="K773" s="352" t="s">
        <v>706</v>
      </c>
      <c r="L773" s="352" t="s">
        <v>575</v>
      </c>
      <c r="M773" s="363" t="s">
        <v>574</v>
      </c>
      <c r="N773" s="361"/>
      <c r="O773" s="361"/>
      <c r="P773" s="361"/>
      <c r="Q773" s="361"/>
      <c r="R773" s="361"/>
      <c r="S773" s="361"/>
      <c r="T773" s="361"/>
      <c r="U773" s="361"/>
      <c r="V773" s="361"/>
      <c r="W773" s="361"/>
      <c r="X773" s="361"/>
      <c r="Y773" s="361"/>
      <c r="Z773" s="361"/>
      <c r="AA773" s="361"/>
      <c r="AB773" s="361"/>
      <c r="AC773" s="361"/>
      <c r="AD773" s="361"/>
      <c r="AE773" s="362"/>
      <c r="AF773" s="85" t="s">
        <v>3</v>
      </c>
      <c r="AG773" s="67"/>
      <c r="AH773" s="67"/>
      <c r="AI773" s="67"/>
      <c r="AJ773" s="418" t="s">
        <v>727</v>
      </c>
      <c r="AK773" s="332" t="s">
        <v>572</v>
      </c>
      <c r="AL773" s="25"/>
      <c r="AN773"/>
      <c r="AO773"/>
      <c r="AP773" s="49"/>
      <c r="AQ773" s="50"/>
      <c r="AR773" s="51"/>
      <c r="AS773" s="89"/>
      <c r="AT773" s="89"/>
      <c r="AU773" s="89"/>
      <c r="AV773" s="89"/>
      <c r="AW773" s="89"/>
      <c r="AX773" s="89"/>
      <c r="AY773" s="89"/>
      <c r="AZ773" s="89"/>
      <c r="BB773" s="30"/>
      <c r="BD773"/>
      <c r="BF773" s="48"/>
      <c r="BJ773" s="372"/>
      <c r="BO773"/>
      <c r="BQ773"/>
    </row>
    <row r="774" spans="1:74" ht="33.950000000000003" hidden="1" customHeight="1">
      <c r="A774" s="74"/>
      <c r="B774" s="115"/>
      <c r="C774" s="354"/>
      <c r="D774" s="117"/>
      <c r="E774" s="276"/>
      <c r="F774" s="276"/>
      <c r="G774" s="118"/>
      <c r="H774" s="119"/>
      <c r="I774" s="343" t="s">
        <v>29</v>
      </c>
      <c r="J774" s="330"/>
      <c r="K774" s="176"/>
      <c r="L774" s="176"/>
      <c r="M774" s="437" t="s">
        <v>576</v>
      </c>
      <c r="N774" s="438"/>
      <c r="O774" s="432" t="s">
        <v>751</v>
      </c>
      <c r="P774" s="433"/>
      <c r="Q774" s="446"/>
      <c r="R774" s="488"/>
      <c r="S774" s="437" t="s">
        <v>577</v>
      </c>
      <c r="T774" s="440"/>
      <c r="U774" s="441"/>
      <c r="V774" s="441"/>
      <c r="W774" s="329" t="s">
        <v>578</v>
      </c>
      <c r="X774" s="329" t="s">
        <v>579</v>
      </c>
      <c r="Y774" s="336" t="s">
        <v>580</v>
      </c>
      <c r="Z774" s="86" t="s">
        <v>52</v>
      </c>
      <c r="AA774" s="197" t="s">
        <v>46</v>
      </c>
      <c r="AB774" s="197"/>
      <c r="AC774" s="86" t="s">
        <v>14</v>
      </c>
      <c r="AD774" s="197" t="s">
        <v>367</v>
      </c>
      <c r="AE774" s="68" t="s">
        <v>15</v>
      </c>
      <c r="AF774" s="121" t="s">
        <v>9</v>
      </c>
      <c r="AG774" s="392" t="s">
        <v>707</v>
      </c>
      <c r="AH774" s="332" t="s">
        <v>728</v>
      </c>
      <c r="AI774" s="357" t="s">
        <v>584</v>
      </c>
      <c r="AJ774" s="123" t="s">
        <v>33</v>
      </c>
      <c r="AK774" s="124" t="s">
        <v>34</v>
      </c>
      <c r="AL774" s="26"/>
      <c r="AN774"/>
      <c r="AO774"/>
      <c r="AP774" s="49"/>
      <c r="AQ774" s="50"/>
      <c r="AR774" s="51"/>
      <c r="AS774" s="89"/>
      <c r="AT774" s="89"/>
      <c r="AU774" s="89"/>
      <c r="AV774" s="89"/>
      <c r="AW774" s="89"/>
      <c r="AX774" s="89"/>
      <c r="AY774" s="89"/>
      <c r="AZ774" s="89"/>
      <c r="BB774" s="30"/>
      <c r="BD774"/>
      <c r="BF774" s="48"/>
      <c r="BJ774" s="372"/>
      <c r="BO774"/>
      <c r="BQ774"/>
    </row>
    <row r="775" spans="1:74" ht="33.950000000000003" hidden="1" customHeight="1">
      <c r="A775" s="74"/>
      <c r="B775" s="115"/>
      <c r="C775" s="116"/>
      <c r="D775" s="117"/>
      <c r="E775" s="276"/>
      <c r="F775" s="276"/>
      <c r="G775" s="118"/>
      <c r="H775" s="277"/>
      <c r="I775" s="331" t="s">
        <v>573</v>
      </c>
      <c r="J775" s="126" t="s">
        <v>38</v>
      </c>
      <c r="K775" s="127" t="s">
        <v>189</v>
      </c>
      <c r="L775" s="127" t="s">
        <v>83</v>
      </c>
      <c r="M775" s="206" t="s">
        <v>35</v>
      </c>
      <c r="N775" s="277" t="s">
        <v>6</v>
      </c>
      <c r="O775" s="428" t="s">
        <v>7</v>
      </c>
      <c r="P775" s="429" t="s">
        <v>7</v>
      </c>
      <c r="Q775" s="431" t="s">
        <v>581</v>
      </c>
      <c r="R775" s="431"/>
      <c r="S775" s="336" t="s">
        <v>582</v>
      </c>
      <c r="T775" s="336" t="s">
        <v>582</v>
      </c>
      <c r="U775" s="331" t="s">
        <v>581</v>
      </c>
      <c r="V775" s="498"/>
      <c r="W775" s="338" t="s">
        <v>81</v>
      </c>
      <c r="X775" s="339" t="s">
        <v>48</v>
      </c>
      <c r="Y775" s="399" t="s">
        <v>526</v>
      </c>
      <c r="Z775" s="340" t="s">
        <v>527</v>
      </c>
      <c r="AA775" s="399" t="s">
        <v>473</v>
      </c>
      <c r="AB775" s="540"/>
      <c r="AC775" s="340" t="s">
        <v>30</v>
      </c>
      <c r="AD775" s="341" t="s">
        <v>665</v>
      </c>
      <c r="AE775" s="342" t="s">
        <v>31</v>
      </c>
      <c r="AF775" s="339" t="s">
        <v>32</v>
      </c>
      <c r="AG775" s="393" t="s">
        <v>708</v>
      </c>
      <c r="AH775" s="340" t="s">
        <v>39</v>
      </c>
      <c r="AI775" s="198" t="s">
        <v>84</v>
      </c>
      <c r="AJ775" s="128"/>
      <c r="AK775" s="129"/>
      <c r="AL775" s="26"/>
      <c r="AN775"/>
      <c r="AO775"/>
      <c r="AP775" s="49"/>
      <c r="AQ775" s="50"/>
      <c r="AR775" s="51"/>
      <c r="AS775" s="89"/>
      <c r="AT775" s="89"/>
      <c r="AU775" s="89"/>
      <c r="AV775" s="89"/>
      <c r="AW775" s="89"/>
      <c r="AX775" s="89"/>
      <c r="AY775" s="89"/>
      <c r="AZ775" s="89"/>
      <c r="BB775" s="30"/>
      <c r="BD775"/>
      <c r="BF775" s="48"/>
      <c r="BJ775" s="372"/>
      <c r="BO775"/>
      <c r="BQ775"/>
    </row>
    <row r="776" spans="1:74" ht="17.45" hidden="1" customHeight="1" thickBot="1">
      <c r="A776" s="74"/>
      <c r="B776" s="115"/>
      <c r="C776" s="116"/>
      <c r="D776" s="117"/>
      <c r="E776" s="276"/>
      <c r="F776" s="130"/>
      <c r="G776" s="118"/>
      <c r="H776" s="276"/>
      <c r="I776" s="131"/>
      <c r="J776" s="126"/>
      <c r="K776" s="127"/>
      <c r="L776" s="127"/>
      <c r="M776" s="207"/>
      <c r="N776" s="276"/>
      <c r="O776" s="209"/>
      <c r="P776" s="209"/>
      <c r="Q776" s="276"/>
      <c r="R776" s="276"/>
      <c r="S776" s="430"/>
      <c r="T776" s="430"/>
      <c r="U776" s="276"/>
      <c r="V776" s="499"/>
      <c r="W776" s="70"/>
      <c r="X776" s="87"/>
      <c r="Y776" s="278"/>
      <c r="Z776" s="278"/>
      <c r="AA776" s="198" t="s">
        <v>47</v>
      </c>
      <c r="AB776" s="211"/>
      <c r="AC776" s="278"/>
      <c r="AD776" s="229"/>
      <c r="AE776" s="129"/>
      <c r="AF776" s="87"/>
      <c r="AG776" s="400"/>
      <c r="AH776" s="278"/>
      <c r="AI776" s="211"/>
      <c r="AJ776" s="128"/>
      <c r="AK776" s="129"/>
      <c r="AL776" s="26"/>
      <c r="AN776"/>
      <c r="AO776"/>
      <c r="AP776" s="49"/>
      <c r="AQ776" s="50"/>
      <c r="AR776" s="51"/>
      <c r="AS776" s="89"/>
      <c r="AT776" s="89"/>
      <c r="AU776" s="89"/>
      <c r="AV776" s="89"/>
      <c r="AW776" s="89"/>
      <c r="AX776" s="89"/>
      <c r="AY776" s="89"/>
      <c r="AZ776" s="89"/>
      <c r="BB776" s="30"/>
      <c r="BD776"/>
      <c r="BF776" s="48"/>
      <c r="BJ776" s="372"/>
      <c r="BO776"/>
      <c r="BQ776"/>
    </row>
    <row r="777" spans="1:74" s="17" customFormat="1" ht="24.75" hidden="1" customHeight="1" thickBot="1">
      <c r="A777" s="333" t="s">
        <v>24</v>
      </c>
      <c r="B777" s="133" t="s">
        <v>25</v>
      </c>
      <c r="C777" s="334" t="s">
        <v>68</v>
      </c>
      <c r="D777" s="134" t="s">
        <v>26</v>
      </c>
      <c r="E777" s="335" t="s">
        <v>27</v>
      </c>
      <c r="F777" s="136" t="s">
        <v>36</v>
      </c>
      <c r="G777" s="137" t="s">
        <v>37</v>
      </c>
      <c r="H777" s="138" t="s">
        <v>528</v>
      </c>
      <c r="I777" s="139" t="s">
        <v>1</v>
      </c>
      <c r="J777" s="126"/>
      <c r="K777" s="127"/>
      <c r="L777" s="127"/>
      <c r="M777" s="208" t="s">
        <v>5</v>
      </c>
      <c r="N777" s="77" t="s">
        <v>82</v>
      </c>
      <c r="O777" s="426" t="s">
        <v>749</v>
      </c>
      <c r="P777" s="426" t="s">
        <v>750</v>
      </c>
      <c r="Q777" s="337" t="s">
        <v>10</v>
      </c>
      <c r="R777" s="337"/>
      <c r="S777" s="425" t="s">
        <v>747</v>
      </c>
      <c r="T777" s="425" t="s">
        <v>748</v>
      </c>
      <c r="U777" s="337" t="s">
        <v>13</v>
      </c>
      <c r="V777" s="500"/>
      <c r="W777" s="70"/>
      <c r="X777" s="87"/>
      <c r="Y777" s="278"/>
      <c r="Z777" s="278"/>
      <c r="AA777" s="228" t="s">
        <v>404</v>
      </c>
      <c r="AB777" s="228"/>
      <c r="AC777" s="278"/>
      <c r="AD777" s="115"/>
      <c r="AE777" s="129"/>
      <c r="AF777" s="87"/>
      <c r="AG777" s="400"/>
      <c r="AH777" s="278"/>
      <c r="AI777" s="211"/>
      <c r="AJ777" s="128"/>
      <c r="AK777" s="129"/>
      <c r="AL777" s="26"/>
      <c r="AM777" s="2"/>
      <c r="AN777"/>
      <c r="AO777"/>
      <c r="AP777" s="49"/>
      <c r="AQ777" s="50"/>
      <c r="AR777" s="51"/>
      <c r="AS777" s="89"/>
      <c r="AT777" s="89"/>
      <c r="AU777" s="89"/>
      <c r="AV777" s="89"/>
      <c r="AW777" s="89"/>
      <c r="AX777" s="89"/>
      <c r="AY777" s="89"/>
      <c r="AZ777" s="89"/>
      <c r="BA777"/>
      <c r="BB777" s="30"/>
      <c r="BF777" s="553"/>
      <c r="BG777"/>
      <c r="BJ777" s="372"/>
    </row>
    <row r="778" spans="1:74" s="17" customFormat="1" ht="16.5" hidden="1" customHeight="1" thickBot="1">
      <c r="A778" s="140"/>
      <c r="B778" s="141"/>
      <c r="C778" s="142"/>
      <c r="D778" s="143"/>
      <c r="E778" s="181"/>
      <c r="F778" s="144" t="s">
        <v>28</v>
      </c>
      <c r="G778" s="145"/>
      <c r="H778" s="146"/>
      <c r="I778" s="147"/>
      <c r="J778" s="148"/>
      <c r="K778" s="149"/>
      <c r="L778" s="149"/>
      <c r="M778" s="78"/>
      <c r="N778" s="79"/>
      <c r="O778" s="427"/>
      <c r="P778" s="210"/>
      <c r="Q778" s="279"/>
      <c r="R778" s="279"/>
      <c r="S778" s="212"/>
      <c r="T778" s="212"/>
      <c r="U778" s="279"/>
      <c r="V778" s="501"/>
      <c r="W778" s="71"/>
      <c r="X778" s="88"/>
      <c r="Y778" s="279"/>
      <c r="Z778" s="279"/>
      <c r="AA778" s="279"/>
      <c r="AB778" s="279"/>
      <c r="AC778" s="279"/>
      <c r="AD778" s="279"/>
      <c r="AE778" s="150"/>
      <c r="AF778" s="88"/>
      <c r="AG778" s="401"/>
      <c r="AH778" s="279"/>
      <c r="AI778" s="212"/>
      <c r="AJ778" s="151"/>
      <c r="AK778" s="150"/>
      <c r="AL778" s="26"/>
      <c r="AM778" s="2"/>
      <c r="AN778"/>
      <c r="AO778"/>
      <c r="AP778" s="49"/>
      <c r="AQ778" s="50"/>
      <c r="AR778" s="51"/>
      <c r="AS778" s="89"/>
      <c r="AT778" s="89"/>
      <c r="AU778" s="89"/>
      <c r="AV778" s="89"/>
      <c r="AW778" s="89"/>
      <c r="AX778" s="89"/>
      <c r="AY778" s="89"/>
      <c r="AZ778" s="89"/>
      <c r="BA778"/>
      <c r="BB778" s="30"/>
      <c r="BF778" s="553"/>
      <c r="BG778"/>
      <c r="BJ778" s="372"/>
    </row>
    <row r="779" spans="1:74" s="17" customFormat="1" ht="18.600000000000001" hidden="1" customHeight="1">
      <c r="A779" s="298">
        <v>1</v>
      </c>
      <c r="B779" s="294">
        <v>2</v>
      </c>
      <c r="C779" s="294">
        <v>3</v>
      </c>
      <c r="D779" s="294">
        <v>4</v>
      </c>
      <c r="E779" s="294">
        <v>5</v>
      </c>
      <c r="F779" s="294">
        <v>6</v>
      </c>
      <c r="G779" s="294">
        <v>7</v>
      </c>
      <c r="H779" s="294">
        <v>8</v>
      </c>
      <c r="I779" s="294">
        <v>9</v>
      </c>
      <c r="J779" s="294">
        <v>10</v>
      </c>
      <c r="K779" s="294">
        <v>11</v>
      </c>
      <c r="L779" s="294">
        <v>12</v>
      </c>
      <c r="M779" s="294">
        <v>13</v>
      </c>
      <c r="N779" s="294">
        <v>14</v>
      </c>
      <c r="O779" s="294">
        <v>15</v>
      </c>
      <c r="P779" s="294"/>
      <c r="Q779" s="294">
        <v>16</v>
      </c>
      <c r="R779" s="294"/>
      <c r="S779" s="294">
        <v>17</v>
      </c>
      <c r="T779" s="294"/>
      <c r="U779" s="294">
        <v>18</v>
      </c>
      <c r="V779" s="294"/>
      <c r="W779" s="294">
        <v>19</v>
      </c>
      <c r="X779" s="294">
        <v>20</v>
      </c>
      <c r="Y779" s="294">
        <v>21</v>
      </c>
      <c r="Z779" s="294">
        <v>22</v>
      </c>
      <c r="AA779" s="294">
        <v>23</v>
      </c>
      <c r="AB779" s="294"/>
      <c r="AC779" s="294">
        <v>24</v>
      </c>
      <c r="AD779" s="294">
        <v>25</v>
      </c>
      <c r="AE779" s="294">
        <v>26</v>
      </c>
      <c r="AF779" s="294">
        <v>27</v>
      </c>
      <c r="AG779" s="294"/>
      <c r="AH779" s="294">
        <v>28</v>
      </c>
      <c r="AI779" s="294">
        <v>29</v>
      </c>
      <c r="AJ779" s="294">
        <v>31</v>
      </c>
      <c r="AK779" s="294">
        <v>32</v>
      </c>
      <c r="AL779" s="27"/>
      <c r="AM779" s="2"/>
      <c r="AN779"/>
      <c r="AO779"/>
      <c r="AP779" s="52"/>
      <c r="AQ779" s="53"/>
      <c r="AR779" s="54"/>
      <c r="AS779" s="281"/>
      <c r="AT779" s="281"/>
      <c r="AU779" s="281"/>
      <c r="AV779" s="281"/>
      <c r="AW779" s="281"/>
      <c r="AX779" s="281"/>
      <c r="AY779" s="281"/>
      <c r="AZ779" s="281"/>
      <c r="BA779"/>
      <c r="BB779" s="30"/>
      <c r="BF779" s="553"/>
      <c r="BG779"/>
      <c r="BJ779" s="372"/>
    </row>
    <row r="780" spans="1:74" s="1" customFormat="1" ht="85.5" customHeight="1">
      <c r="A780" s="512">
        <v>12</v>
      </c>
      <c r="B780" s="216" t="s">
        <v>423</v>
      </c>
      <c r="C780" s="60" t="s">
        <v>71</v>
      </c>
      <c r="D780" s="378" t="s">
        <v>426</v>
      </c>
      <c r="E780" s="378" t="s">
        <v>585</v>
      </c>
      <c r="F780" s="382">
        <v>44428</v>
      </c>
      <c r="G780" s="378" t="s">
        <v>667</v>
      </c>
      <c r="H780" s="65" t="s">
        <v>186</v>
      </c>
      <c r="I780" s="521"/>
      <c r="J780" s="90">
        <v>200</v>
      </c>
      <c r="K780" s="241">
        <v>0</v>
      </c>
      <c r="L780" s="403">
        <v>0</v>
      </c>
      <c r="M780" s="396">
        <v>22.5</v>
      </c>
      <c r="N780" s="396">
        <v>3.5</v>
      </c>
      <c r="O780" s="396">
        <v>30</v>
      </c>
      <c r="P780" s="396">
        <v>16</v>
      </c>
      <c r="Q780" s="264"/>
      <c r="R780" s="264"/>
      <c r="S780" s="404">
        <v>43.269230769230766</v>
      </c>
      <c r="T780" s="404">
        <v>30.76923076923077</v>
      </c>
      <c r="U780" s="265">
        <v>0</v>
      </c>
      <c r="V780" s="265">
        <v>0</v>
      </c>
      <c r="W780" s="266">
        <v>19.5</v>
      </c>
      <c r="X780" s="405">
        <v>10</v>
      </c>
      <c r="Y780" s="406">
        <v>3</v>
      </c>
      <c r="Z780" s="272">
        <v>7</v>
      </c>
      <c r="AA780" s="272">
        <v>0</v>
      </c>
      <c r="AB780" s="272"/>
      <c r="AC780" s="267">
        <v>15.250140520369092</v>
      </c>
      <c r="AD780" s="267">
        <v>0</v>
      </c>
      <c r="AE780" s="266">
        <v>328.78860205883063</v>
      </c>
      <c r="AF780" s="407">
        <v>11.538461538461538</v>
      </c>
      <c r="AG780" s="408">
        <v>5.8150028104073819</v>
      </c>
      <c r="AH780" s="409">
        <v>0</v>
      </c>
      <c r="AI780" s="462">
        <v>153.80769230769229</v>
      </c>
      <c r="AJ780" s="410">
        <v>157.62744540226942</v>
      </c>
      <c r="AK780" s="268"/>
      <c r="AL780" s="290">
        <v>0</v>
      </c>
      <c r="AM780" s="463">
        <v>1.5</v>
      </c>
      <c r="AN780" s="463">
        <v>2</v>
      </c>
      <c r="AO780" s="463">
        <v>0</v>
      </c>
      <c r="AP780" s="36" t="s">
        <v>423</v>
      </c>
      <c r="AQ780" s="66">
        <v>157</v>
      </c>
      <c r="AR780" s="37">
        <v>2600</v>
      </c>
      <c r="AS780" s="315">
        <v>1</v>
      </c>
      <c r="AT780" s="315">
        <v>1</v>
      </c>
      <c r="AU780" s="315">
        <v>0</v>
      </c>
      <c r="AV780" s="315">
        <v>0</v>
      </c>
      <c r="AW780" s="315">
        <v>1</v>
      </c>
      <c r="AX780" s="315">
        <v>2</v>
      </c>
      <c r="AY780" s="316">
        <v>2</v>
      </c>
      <c r="AZ780" s="316">
        <v>1</v>
      </c>
      <c r="BA780" s="316">
        <v>1</v>
      </c>
      <c r="BB780" s="30" t="s">
        <v>1248</v>
      </c>
      <c r="BC780" s="30">
        <v>0</v>
      </c>
      <c r="BD780" s="327"/>
      <c r="BE780" t="s">
        <v>99</v>
      </c>
      <c r="BF780" s="48">
        <v>0</v>
      </c>
      <c r="BG780" s="48">
        <v>0</v>
      </c>
      <c r="BH780" s="511"/>
      <c r="BI780" s="48"/>
      <c r="BJ780" s="372"/>
      <c r="BK780" s="63"/>
      <c r="BL780" s="81">
        <f t="shared" ref="BL780:BL786" si="371">M780+AL780+AM780+AN780</f>
        <v>26</v>
      </c>
      <c r="BM780" s="30">
        <f t="shared" ref="BM780:BM786" si="372">BL780+AO780</f>
        <v>26</v>
      </c>
      <c r="BN780" s="230"/>
      <c r="BO780" s="193">
        <f t="shared" ref="BO780:BO786" si="373">AJ780+AI780+AG780+AH780</f>
        <v>317.25014052036914</v>
      </c>
      <c r="BP780" s="193">
        <v>264.33576901973095</v>
      </c>
      <c r="BQ780" s="193"/>
      <c r="BR780" s="30"/>
      <c r="BS780" s="33">
        <f t="shared" ref="BS780:BS787" si="374">BO780-W780-Z780-AA780</f>
        <v>290.75014052036914</v>
      </c>
      <c r="BT780" s="226" t="e">
        <f t="shared" ref="BT780:BT786" si="375">INT(YEARFRAC(F780,$BU$11))</f>
        <v>#REF!</v>
      </c>
      <c r="BV780" s="365"/>
    </row>
    <row r="781" spans="1:74" s="1" customFormat="1" ht="85.5" customHeight="1">
      <c r="A781" s="512">
        <f>A780+1</f>
        <v>13</v>
      </c>
      <c r="B781" s="65" t="s">
        <v>435</v>
      </c>
      <c r="C781" s="60" t="s">
        <v>71</v>
      </c>
      <c r="D781" s="378" t="s">
        <v>437</v>
      </c>
      <c r="E781" s="378" t="s">
        <v>585</v>
      </c>
      <c r="F781" s="382">
        <v>44490</v>
      </c>
      <c r="G781" s="378" t="s">
        <v>667</v>
      </c>
      <c r="H781" s="65" t="s">
        <v>186</v>
      </c>
      <c r="I781" s="521"/>
      <c r="J781" s="90">
        <v>200</v>
      </c>
      <c r="K781" s="241">
        <v>0</v>
      </c>
      <c r="L781" s="403">
        <v>0</v>
      </c>
      <c r="M781" s="396">
        <v>23</v>
      </c>
      <c r="N781" s="396">
        <v>3</v>
      </c>
      <c r="O781" s="396">
        <v>38</v>
      </c>
      <c r="P781" s="396">
        <v>16</v>
      </c>
      <c r="Q781" s="264"/>
      <c r="R781" s="264"/>
      <c r="S781" s="404">
        <v>54.807692307692307</v>
      </c>
      <c r="T781" s="404">
        <v>30.76923076923077</v>
      </c>
      <c r="U781" s="265">
        <v>0</v>
      </c>
      <c r="V781" s="265">
        <v>0</v>
      </c>
      <c r="W781" s="266">
        <v>21.5</v>
      </c>
      <c r="X781" s="405">
        <v>8</v>
      </c>
      <c r="Y781" s="406">
        <v>3</v>
      </c>
      <c r="Z781" s="272">
        <v>7</v>
      </c>
      <c r="AA781" s="272">
        <v>0</v>
      </c>
      <c r="AB781" s="272"/>
      <c r="AC781" s="267">
        <v>0</v>
      </c>
      <c r="AD781" s="267">
        <v>0</v>
      </c>
      <c r="AE781" s="266">
        <v>325.07692307692309</v>
      </c>
      <c r="AF781" s="407">
        <v>7.6923076923076925</v>
      </c>
      <c r="AG781" s="408">
        <v>5.7776923076923081</v>
      </c>
      <c r="AH781" s="409">
        <v>0</v>
      </c>
      <c r="AI781" s="462">
        <v>171.26923076923077</v>
      </c>
      <c r="AJ781" s="410">
        <v>140.33769230769232</v>
      </c>
      <c r="AK781" s="268"/>
      <c r="AL781" s="290">
        <v>0</v>
      </c>
      <c r="AM781" s="463">
        <v>0</v>
      </c>
      <c r="AN781" s="463">
        <v>2</v>
      </c>
      <c r="AO781" s="463">
        <v>1</v>
      </c>
      <c r="AP781" s="36" t="s">
        <v>435</v>
      </c>
      <c r="AQ781" s="66">
        <v>140</v>
      </c>
      <c r="AR781" s="37">
        <v>1400</v>
      </c>
      <c r="AS781" s="315">
        <v>1</v>
      </c>
      <c r="AT781" s="315">
        <v>0</v>
      </c>
      <c r="AU781" s="315">
        <v>2</v>
      </c>
      <c r="AV781" s="315">
        <v>0</v>
      </c>
      <c r="AW781" s="315">
        <v>0</v>
      </c>
      <c r="AX781" s="315">
        <v>0</v>
      </c>
      <c r="AY781" s="316">
        <v>1</v>
      </c>
      <c r="AZ781" s="316">
        <v>0</v>
      </c>
      <c r="BA781" s="316">
        <v>4</v>
      </c>
      <c r="BB781" s="30" t="s">
        <v>1249</v>
      </c>
      <c r="BC781" s="30">
        <v>0</v>
      </c>
      <c r="BD781" s="327"/>
      <c r="BE781" t="s">
        <v>99</v>
      </c>
      <c r="BF781" s="48">
        <v>0</v>
      </c>
      <c r="BG781" s="48">
        <v>0</v>
      </c>
      <c r="BH781" s="511"/>
      <c r="BI781" s="48"/>
      <c r="BJ781" s="372"/>
      <c r="BK781" s="63"/>
      <c r="BL781" s="81">
        <f t="shared" si="371"/>
        <v>25</v>
      </c>
      <c r="BM781" s="30">
        <f t="shared" si="372"/>
        <v>26</v>
      </c>
      <c r="BN781" s="230"/>
      <c r="BO781" s="193">
        <f t="shared" si="373"/>
        <v>317.38461538461536</v>
      </c>
      <c r="BP781" s="193">
        <v>248.25636017029137</v>
      </c>
      <c r="BQ781" s="193"/>
      <c r="BR781" s="30"/>
      <c r="BS781" s="33">
        <f t="shared" si="374"/>
        <v>288.88461538461536</v>
      </c>
      <c r="BT781" s="226" t="e">
        <f t="shared" si="375"/>
        <v>#REF!</v>
      </c>
      <c r="BV781" s="365"/>
    </row>
    <row r="782" spans="1:74" s="1" customFormat="1" ht="85.5" customHeight="1">
      <c r="A782" s="512">
        <f t="shared" ref="A782:A793" si="376">+A781+1</f>
        <v>14</v>
      </c>
      <c r="B782" s="65" t="s">
        <v>462</v>
      </c>
      <c r="C782" s="60" t="s">
        <v>71</v>
      </c>
      <c r="D782" s="378" t="s">
        <v>199</v>
      </c>
      <c r="E782" s="378" t="s">
        <v>585</v>
      </c>
      <c r="F782" s="382">
        <v>44508</v>
      </c>
      <c r="G782" s="378" t="s">
        <v>667</v>
      </c>
      <c r="H782" s="65" t="s">
        <v>186</v>
      </c>
      <c r="I782" s="521"/>
      <c r="J782" s="90">
        <v>200</v>
      </c>
      <c r="K782" s="241">
        <v>0</v>
      </c>
      <c r="L782" s="403">
        <v>0</v>
      </c>
      <c r="M782" s="396">
        <v>24</v>
      </c>
      <c r="N782" s="396">
        <v>2</v>
      </c>
      <c r="O782" s="396">
        <v>38</v>
      </c>
      <c r="P782" s="396">
        <v>18</v>
      </c>
      <c r="Q782" s="264"/>
      <c r="R782" s="264"/>
      <c r="S782" s="404">
        <v>54.807692307692307</v>
      </c>
      <c r="T782" s="404">
        <v>34.615384615384613</v>
      </c>
      <c r="U782" s="265">
        <v>0</v>
      </c>
      <c r="V782" s="265">
        <v>0</v>
      </c>
      <c r="W782" s="266">
        <v>23</v>
      </c>
      <c r="X782" s="405">
        <v>10</v>
      </c>
      <c r="Y782" s="406">
        <v>3</v>
      </c>
      <c r="Z782" s="272">
        <v>7</v>
      </c>
      <c r="AA782" s="272">
        <v>31.8288461538462</v>
      </c>
      <c r="AB782" s="272"/>
      <c r="AC782" s="267">
        <v>0</v>
      </c>
      <c r="AD782" s="267">
        <v>0</v>
      </c>
      <c r="AE782" s="266">
        <v>364.25192307692316</v>
      </c>
      <c r="AF782" s="407">
        <v>0</v>
      </c>
      <c r="AG782" s="408">
        <v>5.8181818181818183</v>
      </c>
      <c r="AH782" s="409">
        <v>0</v>
      </c>
      <c r="AI782" s="462">
        <v>176.61538461538458</v>
      </c>
      <c r="AJ782" s="410">
        <v>181.81835664335676</v>
      </c>
      <c r="AK782" s="268"/>
      <c r="AL782" s="290">
        <v>0</v>
      </c>
      <c r="AM782" s="463">
        <v>0</v>
      </c>
      <c r="AN782" s="463">
        <v>2</v>
      </c>
      <c r="AO782" s="463">
        <v>0</v>
      </c>
      <c r="AP782" s="36" t="s">
        <v>462</v>
      </c>
      <c r="AQ782" s="66">
        <v>181</v>
      </c>
      <c r="AR782" s="37">
        <v>3400</v>
      </c>
      <c r="AS782" s="315">
        <v>1</v>
      </c>
      <c r="AT782" s="315">
        <v>1</v>
      </c>
      <c r="AU782" s="315">
        <v>1</v>
      </c>
      <c r="AV782" s="315">
        <v>1</v>
      </c>
      <c r="AW782" s="315">
        <v>0</v>
      </c>
      <c r="AX782" s="315">
        <v>1</v>
      </c>
      <c r="AY782" s="316">
        <v>3</v>
      </c>
      <c r="AZ782" s="316">
        <v>0</v>
      </c>
      <c r="BA782" s="316">
        <v>4</v>
      </c>
      <c r="BB782" s="30" t="s">
        <v>1250</v>
      </c>
      <c r="BC782" s="30">
        <v>31.8288461538462</v>
      </c>
      <c r="BD782" s="327"/>
      <c r="BE782" t="s">
        <v>99</v>
      </c>
      <c r="BF782" s="48">
        <v>0</v>
      </c>
      <c r="BG782" s="48">
        <v>0</v>
      </c>
      <c r="BH782" s="511"/>
      <c r="BI782" s="48"/>
      <c r="BJ782" s="372"/>
      <c r="BK782" s="63"/>
      <c r="BL782" s="81">
        <f t="shared" si="371"/>
        <v>26</v>
      </c>
      <c r="BM782" s="30">
        <f t="shared" si="372"/>
        <v>26</v>
      </c>
      <c r="BN782" s="230"/>
      <c r="BO782" s="193">
        <f t="shared" si="373"/>
        <v>364.25192307692316</v>
      </c>
      <c r="BP782" s="193">
        <v>270.70078564211241</v>
      </c>
      <c r="BQ782" s="193"/>
      <c r="BR782" s="30"/>
      <c r="BS782" s="33">
        <f t="shared" si="374"/>
        <v>302.42307692307696</v>
      </c>
      <c r="BT782" s="226" t="e">
        <f t="shared" si="375"/>
        <v>#REF!</v>
      </c>
      <c r="BV782" s="365"/>
    </row>
    <row r="783" spans="1:74" s="1" customFormat="1" ht="85.5" customHeight="1">
      <c r="A783" s="512">
        <f t="shared" si="376"/>
        <v>15</v>
      </c>
      <c r="B783" s="65" t="s">
        <v>463</v>
      </c>
      <c r="C783" s="60" t="s">
        <v>71</v>
      </c>
      <c r="D783" s="378" t="s">
        <v>464</v>
      </c>
      <c r="E783" s="378" t="s">
        <v>585</v>
      </c>
      <c r="F783" s="382">
        <v>44525</v>
      </c>
      <c r="G783" s="378" t="s">
        <v>667</v>
      </c>
      <c r="H783" s="65" t="s">
        <v>186</v>
      </c>
      <c r="I783" s="521"/>
      <c r="J783" s="90">
        <v>200</v>
      </c>
      <c r="K783" s="241">
        <v>0</v>
      </c>
      <c r="L783" s="403">
        <v>0</v>
      </c>
      <c r="M783" s="396">
        <v>24</v>
      </c>
      <c r="N783" s="396">
        <v>2</v>
      </c>
      <c r="O783" s="396">
        <v>38</v>
      </c>
      <c r="P783" s="396">
        <v>18</v>
      </c>
      <c r="Q783" s="264"/>
      <c r="R783" s="264"/>
      <c r="S783" s="404">
        <v>54.807692307692307</v>
      </c>
      <c r="T783" s="404">
        <v>34.615384615384613</v>
      </c>
      <c r="U783" s="265">
        <v>0</v>
      </c>
      <c r="V783" s="265">
        <v>0</v>
      </c>
      <c r="W783" s="266">
        <v>23</v>
      </c>
      <c r="X783" s="405">
        <v>10</v>
      </c>
      <c r="Y783" s="406">
        <v>3</v>
      </c>
      <c r="Z783" s="272">
        <v>7</v>
      </c>
      <c r="AA783" s="272">
        <v>30.884615384615358</v>
      </c>
      <c r="AB783" s="272"/>
      <c r="AC783" s="267">
        <v>0</v>
      </c>
      <c r="AD783" s="267">
        <v>0</v>
      </c>
      <c r="AE783" s="266">
        <v>363.30769230769226</v>
      </c>
      <c r="AF783" s="407">
        <v>0</v>
      </c>
      <c r="AG783" s="408">
        <v>5.8181818181818183</v>
      </c>
      <c r="AH783" s="409">
        <v>0</v>
      </c>
      <c r="AI783" s="462">
        <v>176.61538461538458</v>
      </c>
      <c r="AJ783" s="410">
        <v>180.87412587412587</v>
      </c>
      <c r="AK783" s="268"/>
      <c r="AL783" s="290">
        <v>0</v>
      </c>
      <c r="AM783" s="463">
        <v>0</v>
      </c>
      <c r="AN783" s="463">
        <v>2</v>
      </c>
      <c r="AO783" s="463">
        <v>0</v>
      </c>
      <c r="AP783" s="36" t="s">
        <v>463</v>
      </c>
      <c r="AQ783" s="66">
        <v>180</v>
      </c>
      <c r="AR783" s="37">
        <v>3600</v>
      </c>
      <c r="AS783" s="315">
        <v>1</v>
      </c>
      <c r="AT783" s="315">
        <v>1</v>
      </c>
      <c r="AU783" s="315">
        <v>1</v>
      </c>
      <c r="AV783" s="315">
        <v>1</v>
      </c>
      <c r="AW783" s="315">
        <v>0</v>
      </c>
      <c r="AX783" s="315">
        <v>0</v>
      </c>
      <c r="AY783" s="316">
        <v>3</v>
      </c>
      <c r="AZ783" s="316">
        <v>1</v>
      </c>
      <c r="BA783" s="316">
        <v>1</v>
      </c>
      <c r="BB783" s="30" t="s">
        <v>1251</v>
      </c>
      <c r="BC783" s="30">
        <v>30.884615384615358</v>
      </c>
      <c r="BD783" s="327"/>
      <c r="BE783" t="s">
        <v>99</v>
      </c>
      <c r="BF783" s="48">
        <v>0</v>
      </c>
      <c r="BG783" s="48">
        <v>0</v>
      </c>
      <c r="BH783" s="511"/>
      <c r="BI783" s="48"/>
      <c r="BJ783" s="372"/>
      <c r="BK783" s="63"/>
      <c r="BL783" s="81">
        <f t="shared" si="371"/>
        <v>26</v>
      </c>
      <c r="BM783" s="30">
        <f t="shared" si="372"/>
        <v>26</v>
      </c>
      <c r="BN783" s="230"/>
      <c r="BO783" s="193">
        <f t="shared" si="373"/>
        <v>363.30769230769226</v>
      </c>
      <c r="BP783" s="193">
        <v>258.16509869236461</v>
      </c>
      <c r="BQ783" s="193"/>
      <c r="BR783" s="30"/>
      <c r="BS783" s="33">
        <f t="shared" si="374"/>
        <v>302.42307692307691</v>
      </c>
      <c r="BT783" s="226" t="e">
        <f t="shared" si="375"/>
        <v>#REF!</v>
      </c>
      <c r="BV783" s="365"/>
    </row>
    <row r="784" spans="1:74" s="1" customFormat="1" ht="85.5" customHeight="1">
      <c r="A784" s="512">
        <f t="shared" si="376"/>
        <v>16</v>
      </c>
      <c r="B784" s="65" t="s">
        <v>507</v>
      </c>
      <c r="C784" s="60" t="s">
        <v>71</v>
      </c>
      <c r="D784" s="378" t="s">
        <v>217</v>
      </c>
      <c r="E784" s="378" t="s">
        <v>585</v>
      </c>
      <c r="F784" s="382">
        <v>44581</v>
      </c>
      <c r="G784" s="378" t="s">
        <v>667</v>
      </c>
      <c r="H784" s="65" t="s">
        <v>186</v>
      </c>
      <c r="I784" s="521"/>
      <c r="J784" s="90">
        <v>200</v>
      </c>
      <c r="K784" s="241">
        <v>0</v>
      </c>
      <c r="L784" s="403">
        <v>0</v>
      </c>
      <c r="M784" s="396">
        <v>20.5</v>
      </c>
      <c r="N784" s="396">
        <v>5.5</v>
      </c>
      <c r="O784" s="396">
        <v>30</v>
      </c>
      <c r="P784" s="396">
        <v>8</v>
      </c>
      <c r="Q784" s="264"/>
      <c r="R784" s="264"/>
      <c r="S784" s="404">
        <v>43.269230769230766</v>
      </c>
      <c r="T784" s="404">
        <v>15.384615384615385</v>
      </c>
      <c r="U784" s="265">
        <v>0</v>
      </c>
      <c r="V784" s="265">
        <v>0</v>
      </c>
      <c r="W784" s="266">
        <v>13.5</v>
      </c>
      <c r="X784" s="405">
        <v>0</v>
      </c>
      <c r="Y784" s="406">
        <v>2</v>
      </c>
      <c r="Z784" s="272">
        <v>7</v>
      </c>
      <c r="AA784" s="272">
        <v>26</v>
      </c>
      <c r="AB784" s="272"/>
      <c r="AC784" s="267">
        <v>0</v>
      </c>
      <c r="AD784" s="267">
        <v>0</v>
      </c>
      <c r="AE784" s="266">
        <v>307.15384615384613</v>
      </c>
      <c r="AF784" s="407">
        <v>26.923076923076923</v>
      </c>
      <c r="AG784" s="408">
        <v>4.6746153846153851</v>
      </c>
      <c r="AH784" s="409">
        <v>0</v>
      </c>
      <c r="AI784" s="462">
        <v>109.42307692307695</v>
      </c>
      <c r="AJ784" s="410">
        <v>166.13307692307689</v>
      </c>
      <c r="AK784" s="268"/>
      <c r="AL784" s="290">
        <v>0</v>
      </c>
      <c r="AM784" s="463">
        <v>0</v>
      </c>
      <c r="AN784" s="463">
        <v>2</v>
      </c>
      <c r="AO784" s="463">
        <v>3.5</v>
      </c>
      <c r="AP784" s="36" t="s">
        <v>507</v>
      </c>
      <c r="AQ784" s="66">
        <v>166</v>
      </c>
      <c r="AR784" s="37">
        <v>500</v>
      </c>
      <c r="AS784" s="315">
        <v>1</v>
      </c>
      <c r="AT784" s="315">
        <v>1</v>
      </c>
      <c r="AU784" s="315">
        <v>0</v>
      </c>
      <c r="AV784" s="315">
        <v>1</v>
      </c>
      <c r="AW784" s="315">
        <v>1</v>
      </c>
      <c r="AX784" s="315">
        <v>1</v>
      </c>
      <c r="AY784" s="316">
        <v>0</v>
      </c>
      <c r="AZ784" s="316">
        <v>1</v>
      </c>
      <c r="BA784" s="316">
        <v>0</v>
      </c>
      <c r="BB784" s="30" t="s">
        <v>1252</v>
      </c>
      <c r="BC784" s="30">
        <v>26</v>
      </c>
      <c r="BD784" s="327"/>
      <c r="BE784" t="s">
        <v>99</v>
      </c>
      <c r="BF784" s="48">
        <v>0</v>
      </c>
      <c r="BG784" s="48">
        <v>0</v>
      </c>
      <c r="BH784" s="511"/>
      <c r="BI784" s="48"/>
      <c r="BJ784" s="372"/>
      <c r="BK784" s="63"/>
      <c r="BL784" s="81">
        <f t="shared" si="371"/>
        <v>22.5</v>
      </c>
      <c r="BM784" s="30">
        <f t="shared" si="372"/>
        <v>26</v>
      </c>
      <c r="BN784" s="230"/>
      <c r="BO784" s="193">
        <f t="shared" si="373"/>
        <v>280.23076923076923</v>
      </c>
      <c r="BP784" s="193">
        <v>265.00035730755644</v>
      </c>
      <c r="BQ784" s="193"/>
      <c r="BR784" s="30"/>
      <c r="BS784" s="33">
        <f t="shared" si="374"/>
        <v>233.73076923076923</v>
      </c>
      <c r="BT784" s="226" t="e">
        <f t="shared" si="375"/>
        <v>#REF!</v>
      </c>
      <c r="BV784" s="365"/>
    </row>
    <row r="785" spans="1:74" s="1" customFormat="1" ht="85.5" customHeight="1">
      <c r="A785" s="512">
        <f t="shared" si="376"/>
        <v>17</v>
      </c>
      <c r="B785" s="216" t="s">
        <v>844</v>
      </c>
      <c r="C785" s="60" t="s">
        <v>71</v>
      </c>
      <c r="D785" s="378" t="s">
        <v>561</v>
      </c>
      <c r="E785" s="378" t="s">
        <v>585</v>
      </c>
      <c r="F785" s="382">
        <v>44677</v>
      </c>
      <c r="G785" s="378" t="s">
        <v>667</v>
      </c>
      <c r="H785" s="65" t="s">
        <v>186</v>
      </c>
      <c r="I785" s="521"/>
      <c r="J785" s="90">
        <v>200</v>
      </c>
      <c r="K785" s="241">
        <v>0</v>
      </c>
      <c r="L785" s="403">
        <v>0</v>
      </c>
      <c r="M785" s="396">
        <v>23</v>
      </c>
      <c r="N785" s="396">
        <v>3</v>
      </c>
      <c r="O785" s="396">
        <v>34</v>
      </c>
      <c r="P785" s="396">
        <v>14</v>
      </c>
      <c r="Q785" s="264"/>
      <c r="R785" s="264"/>
      <c r="S785" s="404">
        <v>49.03846153846154</v>
      </c>
      <c r="T785" s="404">
        <v>26.923076923076923</v>
      </c>
      <c r="U785" s="265">
        <v>0</v>
      </c>
      <c r="V785" s="265">
        <v>0</v>
      </c>
      <c r="W785" s="266">
        <v>19</v>
      </c>
      <c r="X785" s="405">
        <v>10</v>
      </c>
      <c r="Y785" s="406">
        <v>2</v>
      </c>
      <c r="Z785" s="272">
        <v>7</v>
      </c>
      <c r="AA785" s="272">
        <v>0</v>
      </c>
      <c r="AB785" s="272"/>
      <c r="AC785" s="267">
        <v>0</v>
      </c>
      <c r="AD785" s="267">
        <v>0</v>
      </c>
      <c r="AE785" s="266">
        <v>313.96153846153845</v>
      </c>
      <c r="AF785" s="407">
        <v>0</v>
      </c>
      <c r="AG785" s="408">
        <v>5.7592307692307694</v>
      </c>
      <c r="AH785" s="409">
        <v>0</v>
      </c>
      <c r="AI785" s="462">
        <v>153.80769230769229</v>
      </c>
      <c r="AJ785" s="410">
        <v>154.39461538461538</v>
      </c>
      <c r="AK785" s="268"/>
      <c r="AL785" s="290">
        <v>1</v>
      </c>
      <c r="AM785" s="463">
        <v>0</v>
      </c>
      <c r="AN785" s="463">
        <v>2</v>
      </c>
      <c r="AO785" s="463">
        <v>0</v>
      </c>
      <c r="AP785" s="36" t="s">
        <v>844</v>
      </c>
      <c r="AQ785" s="66">
        <v>154</v>
      </c>
      <c r="AR785" s="37">
        <v>1600</v>
      </c>
      <c r="AS785" s="315">
        <v>1</v>
      </c>
      <c r="AT785" s="315">
        <v>1</v>
      </c>
      <c r="AU785" s="315">
        <v>0</v>
      </c>
      <c r="AV785" s="315">
        <v>0</v>
      </c>
      <c r="AW785" s="315">
        <v>0</v>
      </c>
      <c r="AX785" s="315">
        <v>4</v>
      </c>
      <c r="AY785" s="316">
        <v>1</v>
      </c>
      <c r="AZ785" s="316">
        <v>1</v>
      </c>
      <c r="BA785" s="316">
        <v>1</v>
      </c>
      <c r="BB785" s="30" t="s">
        <v>1253</v>
      </c>
      <c r="BC785" s="30">
        <v>0</v>
      </c>
      <c r="BD785" s="327"/>
      <c r="BE785" t="s">
        <v>99</v>
      </c>
      <c r="BF785" s="48">
        <v>0</v>
      </c>
      <c r="BG785" s="48">
        <v>0</v>
      </c>
      <c r="BH785" s="511"/>
      <c r="BI785" s="48"/>
      <c r="BJ785" s="372"/>
      <c r="BK785" s="63"/>
      <c r="BL785" s="81">
        <f t="shared" si="371"/>
        <v>26</v>
      </c>
      <c r="BM785" s="30">
        <f t="shared" si="372"/>
        <v>26</v>
      </c>
      <c r="BN785" s="230"/>
      <c r="BO785" s="193">
        <f t="shared" si="373"/>
        <v>313.96153846153845</v>
      </c>
      <c r="BP785" s="193">
        <v>260.16833739600452</v>
      </c>
      <c r="BQ785" s="193"/>
      <c r="BR785" s="30"/>
      <c r="BS785" s="33">
        <f t="shared" si="374"/>
        <v>287.96153846153845</v>
      </c>
      <c r="BT785" s="226" t="e">
        <f t="shared" si="375"/>
        <v>#REF!</v>
      </c>
      <c r="BV785" s="365"/>
    </row>
    <row r="786" spans="1:74" s="47" customFormat="1" ht="85.5" customHeight="1">
      <c r="A786" s="512">
        <f t="shared" si="376"/>
        <v>18</v>
      </c>
      <c r="B786" s="65" t="s">
        <v>610</v>
      </c>
      <c r="C786" s="60" t="s">
        <v>71</v>
      </c>
      <c r="D786" s="378" t="s">
        <v>635</v>
      </c>
      <c r="E786" s="378" t="s">
        <v>585</v>
      </c>
      <c r="F786" s="382">
        <v>44707</v>
      </c>
      <c r="G786" s="378" t="s">
        <v>667</v>
      </c>
      <c r="H786" s="65" t="s">
        <v>186</v>
      </c>
      <c r="I786" s="521"/>
      <c r="J786" s="90">
        <v>200</v>
      </c>
      <c r="K786" s="241">
        <v>0</v>
      </c>
      <c r="L786" s="403">
        <v>0</v>
      </c>
      <c r="M786" s="396">
        <v>24</v>
      </c>
      <c r="N786" s="396">
        <v>2</v>
      </c>
      <c r="O786" s="396">
        <v>36</v>
      </c>
      <c r="P786" s="396">
        <v>22</v>
      </c>
      <c r="Q786" s="264"/>
      <c r="R786" s="264"/>
      <c r="S786" s="404">
        <v>51.92307692307692</v>
      </c>
      <c r="T786" s="404">
        <v>42.307692307692307</v>
      </c>
      <c r="U786" s="265">
        <v>0</v>
      </c>
      <c r="V786" s="265">
        <v>0</v>
      </c>
      <c r="W786" s="266">
        <v>25.5</v>
      </c>
      <c r="X786" s="405">
        <v>10</v>
      </c>
      <c r="Y786" s="406">
        <v>2</v>
      </c>
      <c r="Z786" s="272">
        <v>7</v>
      </c>
      <c r="AA786" s="272">
        <v>31.223763736263777</v>
      </c>
      <c r="AB786" s="272"/>
      <c r="AC786" s="267">
        <v>0</v>
      </c>
      <c r="AD786" s="267">
        <v>0</v>
      </c>
      <c r="AE786" s="266">
        <v>369.954532967033</v>
      </c>
      <c r="AF786" s="407">
        <v>0</v>
      </c>
      <c r="AG786" s="408">
        <v>5.8181818181818183</v>
      </c>
      <c r="AH786" s="409">
        <v>0</v>
      </c>
      <c r="AI786" s="462">
        <v>176.61538461538458</v>
      </c>
      <c r="AJ786" s="410">
        <v>187.52096653346661</v>
      </c>
      <c r="AK786" s="268"/>
      <c r="AL786" s="290">
        <v>0</v>
      </c>
      <c r="AM786" s="463">
        <v>0</v>
      </c>
      <c r="AN786" s="463">
        <v>2</v>
      </c>
      <c r="AO786" s="463">
        <v>0</v>
      </c>
      <c r="AP786" s="369" t="s">
        <v>610</v>
      </c>
      <c r="AQ786" s="248">
        <v>187</v>
      </c>
      <c r="AR786" s="370">
        <v>2100</v>
      </c>
      <c r="AS786" s="317">
        <v>1</v>
      </c>
      <c r="AT786" s="317">
        <v>1</v>
      </c>
      <c r="AU786" s="317">
        <v>1</v>
      </c>
      <c r="AV786" s="317">
        <v>1</v>
      </c>
      <c r="AW786" s="317">
        <v>1</v>
      </c>
      <c r="AX786" s="317">
        <v>2</v>
      </c>
      <c r="AY786" s="317">
        <v>2</v>
      </c>
      <c r="AZ786" s="317">
        <v>0</v>
      </c>
      <c r="BA786" s="317">
        <v>1</v>
      </c>
      <c r="BB786" s="46" t="s">
        <v>1254</v>
      </c>
      <c r="BC786" s="30">
        <v>31.223763736263777</v>
      </c>
      <c r="BD786" s="327"/>
      <c r="BE786" t="s">
        <v>99</v>
      </c>
      <c r="BF786" s="48">
        <v>0</v>
      </c>
      <c r="BG786" s="48">
        <v>0</v>
      </c>
      <c r="BH786" s="511"/>
      <c r="BI786" s="48"/>
      <c r="BJ786" s="372"/>
      <c r="BK786" s="63"/>
      <c r="BL786" s="81">
        <f t="shared" si="371"/>
        <v>26</v>
      </c>
      <c r="BM786" s="46">
        <f t="shared" si="372"/>
        <v>26</v>
      </c>
      <c r="BN786" s="252"/>
      <c r="BO786" s="193">
        <f t="shared" si="373"/>
        <v>369.954532967033</v>
      </c>
      <c r="BP786" s="193">
        <v>271.02775410653118</v>
      </c>
      <c r="BQ786" s="193"/>
      <c r="BR786" s="30"/>
      <c r="BS786" s="33">
        <f t="shared" si="374"/>
        <v>306.23076923076923</v>
      </c>
      <c r="BT786" s="226" t="e">
        <f t="shared" si="375"/>
        <v>#REF!</v>
      </c>
      <c r="BV786" s="367"/>
    </row>
    <row r="787" spans="1:74" s="47" customFormat="1" ht="85.5" customHeight="1">
      <c r="A787" s="512">
        <f t="shared" si="376"/>
        <v>19</v>
      </c>
      <c r="B787" s="65" t="s">
        <v>687</v>
      </c>
      <c r="C787" s="60" t="s">
        <v>71</v>
      </c>
      <c r="D787" s="378" t="s">
        <v>325</v>
      </c>
      <c r="E787" s="378" t="s">
        <v>585</v>
      </c>
      <c r="F787" s="382">
        <v>44749</v>
      </c>
      <c r="G787" s="378" t="s">
        <v>667</v>
      </c>
      <c r="H787" s="65" t="s">
        <v>186</v>
      </c>
      <c r="I787" s="521"/>
      <c r="J787" s="90">
        <v>200</v>
      </c>
      <c r="K787" s="241">
        <v>0</v>
      </c>
      <c r="L787" s="403">
        <v>0</v>
      </c>
      <c r="M787" s="396">
        <v>24</v>
      </c>
      <c r="N787" s="396">
        <v>2</v>
      </c>
      <c r="O787" s="396">
        <v>36</v>
      </c>
      <c r="P787" s="396">
        <v>16</v>
      </c>
      <c r="Q787" s="264"/>
      <c r="R787" s="264"/>
      <c r="S787" s="404">
        <v>51.92307692307692</v>
      </c>
      <c r="T787" s="404">
        <v>30.76923076923077</v>
      </c>
      <c r="U787" s="265">
        <v>0</v>
      </c>
      <c r="V787" s="265">
        <v>0</v>
      </c>
      <c r="W787" s="266">
        <v>21</v>
      </c>
      <c r="X787" s="405">
        <v>10</v>
      </c>
      <c r="Y787" s="406">
        <v>2</v>
      </c>
      <c r="Z787" s="272">
        <v>7</v>
      </c>
      <c r="AA787" s="272">
        <v>30.665384615384625</v>
      </c>
      <c r="AB787" s="272"/>
      <c r="AC787" s="267">
        <v>0</v>
      </c>
      <c r="AD787" s="267">
        <v>0</v>
      </c>
      <c r="AE787" s="266">
        <v>353.35769230769228</v>
      </c>
      <c r="AF787" s="407">
        <v>0</v>
      </c>
      <c r="AG787" s="408">
        <v>5.8181818181818183</v>
      </c>
      <c r="AH787" s="409">
        <v>0</v>
      </c>
      <c r="AI787" s="462">
        <v>167.88461538461536</v>
      </c>
      <c r="AJ787" s="410">
        <v>179.6548951048951</v>
      </c>
      <c r="AK787" s="268"/>
      <c r="AL787" s="290">
        <v>0</v>
      </c>
      <c r="AM787" s="463">
        <v>0</v>
      </c>
      <c r="AN787" s="463">
        <v>2</v>
      </c>
      <c r="AO787" s="463">
        <v>0</v>
      </c>
      <c r="AP787" s="369" t="s">
        <v>687</v>
      </c>
      <c r="AQ787" s="248">
        <v>179</v>
      </c>
      <c r="AR787" s="370">
        <v>2700</v>
      </c>
      <c r="AS787" s="317">
        <v>1</v>
      </c>
      <c r="AT787" s="317">
        <v>1</v>
      </c>
      <c r="AU787" s="317">
        <v>1</v>
      </c>
      <c r="AV787" s="317">
        <v>0</v>
      </c>
      <c r="AW787" s="317">
        <v>1</v>
      </c>
      <c r="AX787" s="317">
        <v>4</v>
      </c>
      <c r="AY787" s="317">
        <v>2</v>
      </c>
      <c r="AZ787" s="317">
        <v>1</v>
      </c>
      <c r="BA787" s="317">
        <v>2</v>
      </c>
      <c r="BB787" s="46" t="s">
        <v>1255</v>
      </c>
      <c r="BC787" s="30">
        <v>30.665384615384625</v>
      </c>
      <c r="BD787" s="327"/>
      <c r="BE787" t="s">
        <v>99</v>
      </c>
      <c r="BF787" s="48">
        <v>0</v>
      </c>
      <c r="BG787" s="48">
        <v>0</v>
      </c>
      <c r="BH787" s="511"/>
      <c r="BI787" s="48"/>
      <c r="BJ787" s="372"/>
      <c r="BK787" s="63"/>
      <c r="BL787" s="81">
        <f t="shared" ref="BL787:BL793" si="377">M787+AL787+AM787+AN787</f>
        <v>26</v>
      </c>
      <c r="BM787" s="46">
        <f t="shared" ref="BM787:BM793" si="378">BL787+AO787</f>
        <v>26</v>
      </c>
      <c r="BN787" s="252"/>
      <c r="BO787" s="193">
        <f t="shared" ref="BO787:BO793" si="379">AJ787+AI787+AG787+AH787</f>
        <v>353.35769230769228</v>
      </c>
      <c r="BP787" s="193">
        <v>242.27347931378395</v>
      </c>
      <c r="BQ787" s="193"/>
      <c r="BR787" s="30"/>
      <c r="BS787" s="33">
        <f t="shared" si="374"/>
        <v>294.69230769230762</v>
      </c>
      <c r="BT787" s="226" t="e">
        <f t="shared" ref="BT787:BT793" si="380">INT(YEARFRAC(F787,$BU$11))</f>
        <v>#REF!</v>
      </c>
      <c r="BV787" s="367"/>
    </row>
    <row r="788" spans="1:74" s="47" customFormat="1" ht="85.5" customHeight="1">
      <c r="A788" s="512">
        <f t="shared" si="376"/>
        <v>20</v>
      </c>
      <c r="B788" s="224" t="s">
        <v>744</v>
      </c>
      <c r="C788" s="271" t="s">
        <v>71</v>
      </c>
      <c r="D788" s="379" t="s">
        <v>350</v>
      </c>
      <c r="E788" s="379" t="s">
        <v>585</v>
      </c>
      <c r="F788" s="383">
        <v>44972</v>
      </c>
      <c r="G788" s="379" t="s">
        <v>667</v>
      </c>
      <c r="H788" s="224" t="s">
        <v>186</v>
      </c>
      <c r="I788" s="521"/>
      <c r="J788" s="90">
        <v>200</v>
      </c>
      <c r="K788" s="241">
        <v>0</v>
      </c>
      <c r="L788" s="403">
        <v>0</v>
      </c>
      <c r="M788" s="396">
        <v>24</v>
      </c>
      <c r="N788" s="396">
        <v>2</v>
      </c>
      <c r="O788" s="396">
        <v>38</v>
      </c>
      <c r="P788" s="396">
        <v>18</v>
      </c>
      <c r="Q788" s="264"/>
      <c r="R788" s="264"/>
      <c r="S788" s="404">
        <v>54.807692307692307</v>
      </c>
      <c r="T788" s="404">
        <v>34.615384615384613</v>
      </c>
      <c r="U788" s="265">
        <v>0</v>
      </c>
      <c r="V788" s="265">
        <v>0</v>
      </c>
      <c r="W788" s="266">
        <v>23</v>
      </c>
      <c r="X788" s="405">
        <v>10</v>
      </c>
      <c r="Y788" s="406">
        <v>0</v>
      </c>
      <c r="Z788" s="272">
        <v>7</v>
      </c>
      <c r="AA788" s="272">
        <v>0</v>
      </c>
      <c r="AB788" s="272"/>
      <c r="AC788" s="267">
        <v>0</v>
      </c>
      <c r="AD788" s="267">
        <v>0</v>
      </c>
      <c r="AE788" s="266">
        <v>329.42307692307691</v>
      </c>
      <c r="AF788" s="407">
        <v>0</v>
      </c>
      <c r="AG788" s="408">
        <v>5.8181818181818183</v>
      </c>
      <c r="AH788" s="409">
        <v>0</v>
      </c>
      <c r="AI788" s="462">
        <v>176.61538461538458</v>
      </c>
      <c r="AJ788" s="410">
        <v>146.98951048951051</v>
      </c>
      <c r="AK788" s="268"/>
      <c r="AL788" s="290">
        <v>0</v>
      </c>
      <c r="AM788" s="463">
        <v>0</v>
      </c>
      <c r="AN788" s="463">
        <v>2</v>
      </c>
      <c r="AO788" s="463">
        <v>0</v>
      </c>
      <c r="AP788" s="369" t="s">
        <v>744</v>
      </c>
      <c r="AQ788" s="248">
        <v>146</v>
      </c>
      <c r="AR788" s="370">
        <v>4100</v>
      </c>
      <c r="AS788" s="317">
        <v>1</v>
      </c>
      <c r="AT788" s="317">
        <v>0</v>
      </c>
      <c r="AU788" s="317">
        <v>2</v>
      </c>
      <c r="AV788" s="317">
        <v>0</v>
      </c>
      <c r="AW788" s="317">
        <v>1</v>
      </c>
      <c r="AX788" s="317">
        <v>1</v>
      </c>
      <c r="AY788" s="317">
        <v>4</v>
      </c>
      <c r="AZ788" s="317">
        <v>0</v>
      </c>
      <c r="BA788" s="317">
        <v>1</v>
      </c>
      <c r="BB788" s="46" t="s">
        <v>1256</v>
      </c>
      <c r="BC788" s="30">
        <v>0</v>
      </c>
      <c r="BD788" s="327"/>
      <c r="BE788" t="s">
        <v>99</v>
      </c>
      <c r="BF788" s="48">
        <v>0</v>
      </c>
      <c r="BG788" s="48">
        <v>0</v>
      </c>
      <c r="BH788" s="511"/>
      <c r="BI788" s="48"/>
      <c r="BJ788" s="372"/>
      <c r="BK788" s="63"/>
      <c r="BL788" s="81">
        <f t="shared" si="377"/>
        <v>26</v>
      </c>
      <c r="BM788" s="46">
        <f t="shared" si="378"/>
        <v>26</v>
      </c>
      <c r="BN788" s="252"/>
      <c r="BO788" s="193">
        <f t="shared" si="379"/>
        <v>329.42307692307691</v>
      </c>
      <c r="BP788" s="193">
        <v>275.66416666666663</v>
      </c>
      <c r="BQ788" s="193"/>
      <c r="BR788" s="30"/>
      <c r="BS788" s="33">
        <f t="shared" ref="BS788:BS793" si="381">BO788-W788-Z788-AA788</f>
        <v>299.42307692307691</v>
      </c>
      <c r="BT788" s="226" t="e">
        <f t="shared" si="380"/>
        <v>#REF!</v>
      </c>
      <c r="BV788" s="367"/>
    </row>
    <row r="789" spans="1:74" s="47" customFormat="1" ht="85.5" customHeight="1">
      <c r="A789" s="512">
        <f t="shared" si="376"/>
        <v>21</v>
      </c>
      <c r="B789" s="491" t="s">
        <v>811</v>
      </c>
      <c r="C789" s="494" t="s">
        <v>71</v>
      </c>
      <c r="D789" s="492" t="s">
        <v>814</v>
      </c>
      <c r="E789" s="492" t="s">
        <v>585</v>
      </c>
      <c r="F789" s="493">
        <v>45036</v>
      </c>
      <c r="G789" s="491" t="s">
        <v>186</v>
      </c>
      <c r="H789" s="491" t="s">
        <v>334</v>
      </c>
      <c r="I789" s="521"/>
      <c r="J789" s="90">
        <v>200</v>
      </c>
      <c r="K789" s="241">
        <v>0</v>
      </c>
      <c r="L789" s="403">
        <v>0</v>
      </c>
      <c r="M789" s="396">
        <v>24</v>
      </c>
      <c r="N789" s="396">
        <v>2</v>
      </c>
      <c r="O789" s="396">
        <v>36</v>
      </c>
      <c r="P789" s="396">
        <v>18</v>
      </c>
      <c r="Q789" s="264"/>
      <c r="R789" s="264"/>
      <c r="S789" s="404">
        <v>51.92307692307692</v>
      </c>
      <c r="T789" s="404">
        <v>34.615384615384613</v>
      </c>
      <c r="U789" s="265">
        <v>0</v>
      </c>
      <c r="V789" s="265">
        <v>0</v>
      </c>
      <c r="W789" s="266">
        <v>22.5</v>
      </c>
      <c r="X789" s="405">
        <v>10</v>
      </c>
      <c r="Y789" s="406">
        <v>0</v>
      </c>
      <c r="Z789" s="272">
        <v>7</v>
      </c>
      <c r="AA789" s="272">
        <v>0</v>
      </c>
      <c r="AB789" s="272"/>
      <c r="AC789" s="267">
        <v>0</v>
      </c>
      <c r="AD789" s="267">
        <v>0</v>
      </c>
      <c r="AE789" s="266">
        <v>326.03846153846155</v>
      </c>
      <c r="AF789" s="407">
        <v>0</v>
      </c>
      <c r="AG789" s="408">
        <v>5.8181818181818183</v>
      </c>
      <c r="AH789" s="409">
        <v>0</v>
      </c>
      <c r="AI789" s="462">
        <v>176.61538461538458</v>
      </c>
      <c r="AJ789" s="410">
        <v>143.60489510489515</v>
      </c>
      <c r="AK789" s="268"/>
      <c r="AL789" s="290">
        <v>0</v>
      </c>
      <c r="AM789" s="463">
        <v>0</v>
      </c>
      <c r="AN789" s="463">
        <v>2</v>
      </c>
      <c r="AO789" s="463">
        <v>0</v>
      </c>
      <c r="AP789" s="369" t="s">
        <v>811</v>
      </c>
      <c r="AQ789" s="248">
        <v>143</v>
      </c>
      <c r="AR789" s="370">
        <v>2500</v>
      </c>
      <c r="AS789" s="317">
        <v>1</v>
      </c>
      <c r="AT789" s="317">
        <v>0</v>
      </c>
      <c r="AU789" s="317">
        <v>2</v>
      </c>
      <c r="AV789" s="317">
        <v>0</v>
      </c>
      <c r="AW789" s="317">
        <v>0</v>
      </c>
      <c r="AX789" s="317">
        <v>3</v>
      </c>
      <c r="AY789" s="317">
        <v>2</v>
      </c>
      <c r="AZ789" s="317">
        <v>1</v>
      </c>
      <c r="BA789" s="317">
        <v>0</v>
      </c>
      <c r="BB789" s="46" t="s">
        <v>1257</v>
      </c>
      <c r="BC789" s="30">
        <v>0</v>
      </c>
      <c r="BD789" s="327"/>
      <c r="BE789" t="s">
        <v>99</v>
      </c>
      <c r="BF789" s="48">
        <v>0</v>
      </c>
      <c r="BG789" s="48">
        <v>0</v>
      </c>
      <c r="BH789" s="511"/>
      <c r="BI789" s="48"/>
      <c r="BJ789" s="372"/>
      <c r="BK789" s="63"/>
      <c r="BL789" s="81">
        <f t="shared" si="377"/>
        <v>26</v>
      </c>
      <c r="BM789" s="46">
        <f t="shared" si="378"/>
        <v>26</v>
      </c>
      <c r="BN789" s="252"/>
      <c r="BO789" s="193">
        <f t="shared" si="379"/>
        <v>326.03846153846155</v>
      </c>
      <c r="BP789" s="193">
        <v>243.7361467236467</v>
      </c>
      <c r="BQ789" s="193"/>
      <c r="BR789" s="30"/>
      <c r="BS789" s="33">
        <f t="shared" si="381"/>
        <v>296.53846153846155</v>
      </c>
      <c r="BT789" s="226" t="e">
        <f t="shared" si="380"/>
        <v>#REF!</v>
      </c>
      <c r="BV789" s="367"/>
    </row>
    <row r="790" spans="1:74" s="47" customFormat="1" ht="85.5" customHeight="1">
      <c r="A790" s="512">
        <f t="shared" si="376"/>
        <v>22</v>
      </c>
      <c r="B790" s="491" t="s">
        <v>812</v>
      </c>
      <c r="C790" s="494" t="s">
        <v>71</v>
      </c>
      <c r="D790" s="492" t="s">
        <v>815</v>
      </c>
      <c r="E790" s="492" t="s">
        <v>585</v>
      </c>
      <c r="F790" s="493">
        <v>45041</v>
      </c>
      <c r="G790" s="491" t="s">
        <v>186</v>
      </c>
      <c r="H790" s="491" t="s">
        <v>334</v>
      </c>
      <c r="I790" s="521">
        <v>1</v>
      </c>
      <c r="J790" s="90">
        <v>200</v>
      </c>
      <c r="K790" s="241">
        <v>0</v>
      </c>
      <c r="L790" s="403">
        <v>0</v>
      </c>
      <c r="M790" s="396">
        <v>24</v>
      </c>
      <c r="N790" s="396">
        <v>2</v>
      </c>
      <c r="O790" s="396">
        <v>38</v>
      </c>
      <c r="P790" s="396">
        <v>18</v>
      </c>
      <c r="Q790" s="264"/>
      <c r="R790" s="264"/>
      <c r="S790" s="404">
        <v>54.807692307692307</v>
      </c>
      <c r="T790" s="404">
        <v>34.615384615384613</v>
      </c>
      <c r="U790" s="265">
        <v>0</v>
      </c>
      <c r="V790" s="265">
        <v>0</v>
      </c>
      <c r="W790" s="266">
        <v>23</v>
      </c>
      <c r="X790" s="405">
        <v>10</v>
      </c>
      <c r="Y790" s="406">
        <v>0</v>
      </c>
      <c r="Z790" s="272">
        <v>7</v>
      </c>
      <c r="AA790" s="272">
        <v>0</v>
      </c>
      <c r="AB790" s="272"/>
      <c r="AC790" s="267">
        <v>0</v>
      </c>
      <c r="AD790" s="267">
        <v>5</v>
      </c>
      <c r="AE790" s="266">
        <v>334.42307692307691</v>
      </c>
      <c r="AF790" s="407">
        <v>0</v>
      </c>
      <c r="AG790" s="408">
        <v>5.8181818181818183</v>
      </c>
      <c r="AH790" s="409">
        <v>0</v>
      </c>
      <c r="AI790" s="462">
        <v>176.61538461538458</v>
      </c>
      <c r="AJ790" s="410">
        <v>151.98951048951051</v>
      </c>
      <c r="AK790" s="268"/>
      <c r="AL790" s="290">
        <v>0</v>
      </c>
      <c r="AM790" s="463">
        <v>0</v>
      </c>
      <c r="AN790" s="463">
        <v>2</v>
      </c>
      <c r="AO790" s="463">
        <v>0</v>
      </c>
      <c r="AP790" s="369" t="s">
        <v>812</v>
      </c>
      <c r="AQ790" s="248">
        <v>151</v>
      </c>
      <c r="AR790" s="370">
        <v>4100</v>
      </c>
      <c r="AS790" s="317">
        <v>1</v>
      </c>
      <c r="AT790" s="317">
        <v>1</v>
      </c>
      <c r="AU790" s="317">
        <v>0</v>
      </c>
      <c r="AV790" s="317">
        <v>0</v>
      </c>
      <c r="AW790" s="317">
        <v>0</v>
      </c>
      <c r="AX790" s="317">
        <v>1</v>
      </c>
      <c r="AY790" s="317">
        <v>4</v>
      </c>
      <c r="AZ790" s="317">
        <v>0</v>
      </c>
      <c r="BA790" s="317">
        <v>1</v>
      </c>
      <c r="BB790" s="46" t="s">
        <v>1258</v>
      </c>
      <c r="BC790" s="30">
        <v>0</v>
      </c>
      <c r="BD790" s="327"/>
      <c r="BE790" t="s">
        <v>99</v>
      </c>
      <c r="BF790" s="48">
        <v>0</v>
      </c>
      <c r="BG790" s="48">
        <v>0</v>
      </c>
      <c r="BH790" s="511"/>
      <c r="BI790" s="48"/>
      <c r="BJ790" s="372"/>
      <c r="BK790" s="63"/>
      <c r="BL790" s="81">
        <f t="shared" si="377"/>
        <v>26</v>
      </c>
      <c r="BM790" s="46">
        <f t="shared" si="378"/>
        <v>26</v>
      </c>
      <c r="BN790" s="252"/>
      <c r="BO790" s="193">
        <f t="shared" si="379"/>
        <v>334.42307692307691</v>
      </c>
      <c r="BP790" s="193">
        <v>271.30003561253557</v>
      </c>
      <c r="BQ790" s="193"/>
      <c r="BR790" s="30"/>
      <c r="BS790" s="33">
        <f t="shared" si="381"/>
        <v>304.42307692307691</v>
      </c>
      <c r="BT790" s="226" t="e">
        <f t="shared" si="380"/>
        <v>#REF!</v>
      </c>
      <c r="BV790" s="367"/>
    </row>
    <row r="791" spans="1:74" s="47" customFormat="1" ht="85.5" customHeight="1">
      <c r="A791" s="512">
        <f t="shared" si="376"/>
        <v>23</v>
      </c>
      <c r="B791" s="491" t="s">
        <v>813</v>
      </c>
      <c r="C791" s="494" t="s">
        <v>71</v>
      </c>
      <c r="D791" s="492" t="s">
        <v>816</v>
      </c>
      <c r="E791" s="492" t="s">
        <v>585</v>
      </c>
      <c r="F791" s="493">
        <v>45041</v>
      </c>
      <c r="G791" s="491" t="s">
        <v>186</v>
      </c>
      <c r="H791" s="491" t="s">
        <v>334</v>
      </c>
      <c r="I791" s="521"/>
      <c r="J791" s="90">
        <v>200</v>
      </c>
      <c r="K791" s="241">
        <v>0</v>
      </c>
      <c r="L791" s="403">
        <v>0</v>
      </c>
      <c r="M791" s="396">
        <v>22</v>
      </c>
      <c r="N791" s="396">
        <v>4</v>
      </c>
      <c r="O791" s="396">
        <v>36</v>
      </c>
      <c r="P791" s="396">
        <v>18</v>
      </c>
      <c r="Q791" s="264"/>
      <c r="R791" s="264"/>
      <c r="S791" s="404">
        <v>51.92307692307692</v>
      </c>
      <c r="T791" s="404">
        <v>34.615384615384613</v>
      </c>
      <c r="U791" s="265">
        <v>0</v>
      </c>
      <c r="V791" s="265">
        <v>0</v>
      </c>
      <c r="W791" s="266">
        <v>22.5</v>
      </c>
      <c r="X791" s="405">
        <v>4</v>
      </c>
      <c r="Y791" s="406">
        <v>0</v>
      </c>
      <c r="Z791" s="272">
        <v>7</v>
      </c>
      <c r="AA791" s="272">
        <v>0</v>
      </c>
      <c r="AB791" s="272"/>
      <c r="AC791" s="267">
        <v>0</v>
      </c>
      <c r="AD791" s="267">
        <v>0</v>
      </c>
      <c r="AE791" s="266">
        <v>320.03846153846155</v>
      </c>
      <c r="AF791" s="407">
        <v>15.384615384615385</v>
      </c>
      <c r="AG791" s="408">
        <v>5.5030769230769243</v>
      </c>
      <c r="AH791" s="409">
        <v>0</v>
      </c>
      <c r="AI791" s="462">
        <v>176.61538461538458</v>
      </c>
      <c r="AJ791" s="410">
        <v>122.53538461538469</v>
      </c>
      <c r="AK791" s="268"/>
      <c r="AL791" s="290">
        <v>0</v>
      </c>
      <c r="AM791" s="463">
        <v>0</v>
      </c>
      <c r="AN791" s="463">
        <v>2</v>
      </c>
      <c r="AO791" s="463">
        <v>2</v>
      </c>
      <c r="AP791" s="369" t="s">
        <v>813</v>
      </c>
      <c r="AQ791" s="248">
        <v>122</v>
      </c>
      <c r="AR791" s="370">
        <v>2200</v>
      </c>
      <c r="AS791" s="317">
        <v>1</v>
      </c>
      <c r="AT791" s="317">
        <v>0</v>
      </c>
      <c r="AU791" s="317">
        <v>1</v>
      </c>
      <c r="AV791" s="317">
        <v>0</v>
      </c>
      <c r="AW791" s="317">
        <v>0</v>
      </c>
      <c r="AX791" s="317">
        <v>2</v>
      </c>
      <c r="AY791" s="317">
        <v>2</v>
      </c>
      <c r="AZ791" s="317">
        <v>0</v>
      </c>
      <c r="BA791" s="317">
        <v>2</v>
      </c>
      <c r="BB791" s="46" t="s">
        <v>1259</v>
      </c>
      <c r="BC791" s="30">
        <v>0</v>
      </c>
      <c r="BD791" s="327"/>
      <c r="BE791" t="s">
        <v>99</v>
      </c>
      <c r="BF791" s="48">
        <v>0</v>
      </c>
      <c r="BG791" s="48">
        <v>0</v>
      </c>
      <c r="BH791" s="511"/>
      <c r="BI791" s="48"/>
      <c r="BJ791" s="372"/>
      <c r="BK791" s="63"/>
      <c r="BL791" s="81">
        <f t="shared" si="377"/>
        <v>24</v>
      </c>
      <c r="BM791" s="46">
        <f t="shared" si="378"/>
        <v>26</v>
      </c>
      <c r="BN791" s="252"/>
      <c r="BO791" s="193">
        <f t="shared" si="379"/>
        <v>304.65384615384619</v>
      </c>
      <c r="BP791" s="193">
        <v>228.05929487179489</v>
      </c>
      <c r="BQ791" s="193"/>
      <c r="BR791" s="30"/>
      <c r="BS791" s="33">
        <f t="shared" si="381"/>
        <v>275.15384615384619</v>
      </c>
      <c r="BT791" s="226" t="e">
        <f t="shared" si="380"/>
        <v>#REF!</v>
      </c>
      <c r="BV791" s="367"/>
    </row>
    <row r="792" spans="1:74" s="47" customFormat="1" ht="85.5" customHeight="1">
      <c r="A792" s="512">
        <f t="shared" si="376"/>
        <v>24</v>
      </c>
      <c r="B792" s="491" t="s">
        <v>821</v>
      </c>
      <c r="C792" s="494" t="s">
        <v>71</v>
      </c>
      <c r="D792" s="492" t="s">
        <v>627</v>
      </c>
      <c r="E792" s="492" t="s">
        <v>585</v>
      </c>
      <c r="F792" s="493">
        <v>45061</v>
      </c>
      <c r="G792" s="491" t="s">
        <v>186</v>
      </c>
      <c r="H792" s="491" t="s">
        <v>334</v>
      </c>
      <c r="I792" s="521"/>
      <c r="J792" s="90">
        <v>200</v>
      </c>
      <c r="K792" s="241">
        <v>0</v>
      </c>
      <c r="L792" s="403">
        <v>4.838709677419355</v>
      </c>
      <c r="M792" s="396">
        <v>23</v>
      </c>
      <c r="N792" s="396">
        <v>3</v>
      </c>
      <c r="O792" s="396">
        <v>36</v>
      </c>
      <c r="P792" s="396">
        <v>20</v>
      </c>
      <c r="Q792" s="264"/>
      <c r="R792" s="264"/>
      <c r="S792" s="404">
        <v>51.92307692307692</v>
      </c>
      <c r="T792" s="404">
        <v>38.46153846153846</v>
      </c>
      <c r="U792" s="265">
        <v>0</v>
      </c>
      <c r="V792" s="265">
        <v>0</v>
      </c>
      <c r="W792" s="266">
        <v>24</v>
      </c>
      <c r="X792" s="405">
        <v>10</v>
      </c>
      <c r="Y792" s="406">
        <v>0</v>
      </c>
      <c r="Z792" s="272">
        <v>7</v>
      </c>
      <c r="AA792" s="272">
        <v>31.41116625310174</v>
      </c>
      <c r="AB792" s="272"/>
      <c r="AC792" s="267">
        <v>0</v>
      </c>
      <c r="AD792" s="267">
        <v>0</v>
      </c>
      <c r="AE792" s="266">
        <v>367.63449131513642</v>
      </c>
      <c r="AF792" s="407">
        <v>0</v>
      </c>
      <c r="AG792" s="408">
        <v>5.8181818181818183</v>
      </c>
      <c r="AH792" s="409">
        <v>0</v>
      </c>
      <c r="AI792" s="462">
        <v>176.61538461538458</v>
      </c>
      <c r="AJ792" s="410">
        <v>185.20092488157002</v>
      </c>
      <c r="AK792" s="268"/>
      <c r="AL792" s="290">
        <v>1</v>
      </c>
      <c r="AM792" s="463">
        <v>0</v>
      </c>
      <c r="AN792" s="463">
        <v>2</v>
      </c>
      <c r="AO792" s="463">
        <v>0</v>
      </c>
      <c r="AP792" s="369" t="s">
        <v>821</v>
      </c>
      <c r="AQ792" s="248">
        <v>185</v>
      </c>
      <c r="AR792" s="370">
        <v>800</v>
      </c>
      <c r="AS792" s="317">
        <v>1</v>
      </c>
      <c r="AT792" s="317">
        <v>1</v>
      </c>
      <c r="AU792" s="317">
        <v>1</v>
      </c>
      <c r="AV792" s="317">
        <v>1</v>
      </c>
      <c r="AW792" s="317">
        <v>1</v>
      </c>
      <c r="AX792" s="317">
        <v>0</v>
      </c>
      <c r="AY792" s="317">
        <v>0</v>
      </c>
      <c r="AZ792" s="317">
        <v>1</v>
      </c>
      <c r="BA792" s="317">
        <v>3</v>
      </c>
      <c r="BB792" s="46" t="s">
        <v>1260</v>
      </c>
      <c r="BC792" s="30">
        <v>31.41116625310174</v>
      </c>
      <c r="BD792" s="327"/>
      <c r="BE792" t="s">
        <v>99</v>
      </c>
      <c r="BF792" s="48">
        <v>0</v>
      </c>
      <c r="BG792" s="48">
        <v>4.838709677419355</v>
      </c>
      <c r="BH792" s="511"/>
      <c r="BI792" s="48"/>
      <c r="BJ792" s="372"/>
      <c r="BK792" s="63"/>
      <c r="BL792" s="81">
        <f t="shared" si="377"/>
        <v>26</v>
      </c>
      <c r="BM792" s="46">
        <f t="shared" si="378"/>
        <v>26</v>
      </c>
      <c r="BN792" s="252"/>
      <c r="BO792" s="193">
        <f t="shared" si="379"/>
        <v>367.63449131513642</v>
      </c>
      <c r="BP792" s="193">
        <v>279.89637244475955</v>
      </c>
      <c r="BQ792" s="193"/>
      <c r="BR792" s="30"/>
      <c r="BS792" s="33">
        <f t="shared" si="381"/>
        <v>305.22332506203469</v>
      </c>
      <c r="BT792" s="226" t="e">
        <f t="shared" si="380"/>
        <v>#REF!</v>
      </c>
      <c r="BV792" s="367"/>
    </row>
    <row r="793" spans="1:74" s="47" customFormat="1" ht="85.5" customHeight="1">
      <c r="A793" s="512">
        <f t="shared" si="376"/>
        <v>25</v>
      </c>
      <c r="B793" s="491" t="s">
        <v>822</v>
      </c>
      <c r="C793" s="494" t="s">
        <v>71</v>
      </c>
      <c r="D793" s="492" t="s">
        <v>626</v>
      </c>
      <c r="E793" s="492" t="s">
        <v>585</v>
      </c>
      <c r="F793" s="493">
        <v>45061</v>
      </c>
      <c r="G793" s="491" t="s">
        <v>186</v>
      </c>
      <c r="H793" s="491" t="s">
        <v>334</v>
      </c>
      <c r="I793" s="521"/>
      <c r="J793" s="90">
        <v>200</v>
      </c>
      <c r="K793" s="241">
        <v>0</v>
      </c>
      <c r="L793" s="403">
        <v>0</v>
      </c>
      <c r="M793" s="396">
        <v>24</v>
      </c>
      <c r="N793" s="396">
        <v>2</v>
      </c>
      <c r="O793" s="396">
        <v>36</v>
      </c>
      <c r="P793" s="396">
        <v>18</v>
      </c>
      <c r="Q793" s="264"/>
      <c r="R793" s="264"/>
      <c r="S793" s="404">
        <v>51.92307692307692</v>
      </c>
      <c r="T793" s="404">
        <v>34.615384615384613</v>
      </c>
      <c r="U793" s="265">
        <v>0</v>
      </c>
      <c r="V793" s="265">
        <v>0</v>
      </c>
      <c r="W793" s="266">
        <v>22.5</v>
      </c>
      <c r="X793" s="405">
        <v>10</v>
      </c>
      <c r="Y793" s="406">
        <v>0</v>
      </c>
      <c r="Z793" s="272">
        <v>7</v>
      </c>
      <c r="AA793" s="272">
        <v>30.225000000000001</v>
      </c>
      <c r="AB793" s="272"/>
      <c r="AC793" s="267">
        <v>0</v>
      </c>
      <c r="AD793" s="267">
        <v>0</v>
      </c>
      <c r="AE793" s="266">
        <v>356.26346153846157</v>
      </c>
      <c r="AF793" s="407">
        <v>0</v>
      </c>
      <c r="AG793" s="408">
        <v>5.8181818181818183</v>
      </c>
      <c r="AH793" s="409">
        <v>0</v>
      </c>
      <c r="AI793" s="462">
        <v>173.23076923076923</v>
      </c>
      <c r="AJ793" s="410">
        <v>177.21451048951053</v>
      </c>
      <c r="AK793" s="268"/>
      <c r="AL793" s="290">
        <v>0</v>
      </c>
      <c r="AM793" s="463">
        <v>0</v>
      </c>
      <c r="AN793" s="463">
        <v>2</v>
      </c>
      <c r="AO793" s="463">
        <v>0</v>
      </c>
      <c r="AP793" s="369" t="s">
        <v>822</v>
      </c>
      <c r="AQ793" s="248">
        <v>177</v>
      </c>
      <c r="AR793" s="370">
        <v>900</v>
      </c>
      <c r="AS793" s="317">
        <v>1</v>
      </c>
      <c r="AT793" s="317">
        <v>1</v>
      </c>
      <c r="AU793" s="317">
        <v>1</v>
      </c>
      <c r="AV793" s="317">
        <v>0</v>
      </c>
      <c r="AW793" s="317">
        <v>1</v>
      </c>
      <c r="AX793" s="317">
        <v>2</v>
      </c>
      <c r="AY793" s="317">
        <v>0</v>
      </c>
      <c r="AZ793" s="317">
        <v>1</v>
      </c>
      <c r="BA793" s="317">
        <v>4</v>
      </c>
      <c r="BB793" s="46" t="s">
        <v>1261</v>
      </c>
      <c r="BC793" s="30">
        <v>30.225000000000001</v>
      </c>
      <c r="BD793" s="327"/>
      <c r="BE793" t="s">
        <v>99</v>
      </c>
      <c r="BF793" s="48">
        <v>0</v>
      </c>
      <c r="BG793" s="48">
        <v>0</v>
      </c>
      <c r="BH793" s="511"/>
      <c r="BI793" s="48"/>
      <c r="BJ793" s="372"/>
      <c r="BK793" s="63"/>
      <c r="BL793" s="81">
        <f t="shared" si="377"/>
        <v>26</v>
      </c>
      <c r="BM793" s="46">
        <f t="shared" si="378"/>
        <v>26</v>
      </c>
      <c r="BN793" s="252"/>
      <c r="BO793" s="193">
        <f t="shared" si="379"/>
        <v>356.26346153846157</v>
      </c>
      <c r="BP793" s="193">
        <v>266.67765567765571</v>
      </c>
      <c r="BQ793" s="193"/>
      <c r="BR793" s="30"/>
      <c r="BS793" s="33">
        <f t="shared" si="381"/>
        <v>296.53846153846155</v>
      </c>
      <c r="BT793" s="226" t="e">
        <f t="shared" si="380"/>
        <v>#REF!</v>
      </c>
      <c r="BV793" s="367"/>
    </row>
    <row r="794" spans="1:74" s="4" customFormat="1" ht="37.5" hidden="1" customHeight="1">
      <c r="A794" s="92"/>
      <c r="B794" s="92"/>
      <c r="C794" s="92"/>
      <c r="D794" s="92" t="s">
        <v>40</v>
      </c>
      <c r="E794" s="92"/>
      <c r="F794" s="92"/>
      <c r="G794" s="184"/>
      <c r="H794" s="92"/>
      <c r="I794" s="92"/>
      <c r="J794" s="152">
        <v>2800</v>
      </c>
      <c r="K794" s="152">
        <v>0</v>
      </c>
      <c r="L794" s="152"/>
      <c r="M794" s="152"/>
      <c r="N794" s="152"/>
      <c r="O794" s="152"/>
      <c r="P794" s="152"/>
      <c r="Q794" s="152"/>
      <c r="R794" s="152"/>
      <c r="S794" s="152">
        <v>721.15384615384608</v>
      </c>
      <c r="T794" s="152"/>
      <c r="U794" s="152">
        <v>0</v>
      </c>
      <c r="V794" s="152"/>
      <c r="W794" s="152">
        <v>303.5</v>
      </c>
      <c r="X794" s="152">
        <v>122</v>
      </c>
      <c r="Y794" s="152">
        <v>20</v>
      </c>
      <c r="Z794" s="152">
        <v>98</v>
      </c>
      <c r="AA794" s="152">
        <v>212.23877614321171</v>
      </c>
      <c r="AB794" s="152"/>
      <c r="AC794" s="152"/>
      <c r="AD794" s="152">
        <v>0</v>
      </c>
      <c r="AE794" s="152">
        <v>4759.6737801871532</v>
      </c>
      <c r="AF794" s="152">
        <v>61.53846153846154</v>
      </c>
      <c r="AG794" s="152">
        <v>79.893254558659137</v>
      </c>
      <c r="AH794" s="152">
        <v>0</v>
      </c>
      <c r="AI794" s="152">
        <v>2342.3461538461534</v>
      </c>
      <c r="AJ794" s="152">
        <v>2275.8959102438794</v>
      </c>
      <c r="AK794" s="153"/>
      <c r="AM794" s="83"/>
      <c r="BB794" s="84"/>
      <c r="BF794" s="552"/>
      <c r="BJ794" s="372"/>
    </row>
    <row r="795" spans="1:74" s="4" customFormat="1" ht="37.5" hidden="1" customHeight="1">
      <c r="A795" s="92"/>
      <c r="B795" s="92"/>
      <c r="C795" s="92"/>
      <c r="D795" s="92"/>
      <c r="E795" s="92"/>
      <c r="F795" s="92"/>
      <c r="G795" s="101"/>
      <c r="H795" s="92"/>
      <c r="I795" s="92"/>
      <c r="J795" s="152"/>
      <c r="K795" s="152"/>
      <c r="L795" s="152"/>
      <c r="M795" s="152"/>
      <c r="N795" s="152"/>
      <c r="O795" s="152"/>
      <c r="P795" s="152"/>
      <c r="Q795" s="152"/>
      <c r="R795" s="152"/>
      <c r="S795" s="152"/>
      <c r="T795" s="152"/>
      <c r="U795" s="152"/>
      <c r="V795" s="152"/>
      <c r="W795" s="152"/>
      <c r="X795" s="152"/>
      <c r="Y795" s="152"/>
      <c r="Z795" s="152"/>
      <c r="AA795" s="152"/>
      <c r="AB795" s="152"/>
      <c r="AC795" s="152"/>
      <c r="AD795" s="152"/>
      <c r="AE795" s="152"/>
      <c r="AF795" s="152"/>
      <c r="AG795" s="152"/>
      <c r="AH795" s="152"/>
      <c r="AI795" s="152"/>
      <c r="AJ795" s="156">
        <v>2275.8959102438794</v>
      </c>
      <c r="AK795" s="153"/>
      <c r="AM795" s="83"/>
      <c r="BB795" s="84"/>
      <c r="BF795" s="552"/>
      <c r="BJ795" s="372"/>
    </row>
    <row r="796" spans="1:74" ht="52.5" hidden="1" customHeight="1">
      <c r="A796" s="374" t="str">
        <f>A2</f>
        <v>តារាងបើកប្រាក់ឈ្នួលប្រចាំខែ វិច្ឆិកា ឆ្នាំ ២០២៣(លើកទី2​)</v>
      </c>
      <c r="B796" s="174"/>
      <c r="C796" s="174"/>
      <c r="D796" s="174"/>
      <c r="E796" s="174"/>
      <c r="F796" s="174"/>
      <c r="G796" s="101"/>
      <c r="H796" s="174"/>
      <c r="I796" s="174"/>
      <c r="J796" s="174"/>
      <c r="K796" s="174"/>
      <c r="L796" s="174"/>
      <c r="M796" s="174"/>
      <c r="N796" s="174"/>
      <c r="O796" s="174"/>
      <c r="P796" s="174"/>
      <c r="Q796" s="174"/>
      <c r="R796" s="174"/>
      <c r="S796" s="174"/>
      <c r="T796" s="174"/>
      <c r="U796" s="174"/>
      <c r="V796" s="174"/>
      <c r="W796" s="174"/>
      <c r="X796" s="174"/>
      <c r="Y796" s="174"/>
      <c r="Z796" s="174"/>
      <c r="AA796" s="174"/>
      <c r="AB796" s="174"/>
      <c r="AC796" s="174"/>
      <c r="AD796" s="174"/>
      <c r="AE796" s="174"/>
      <c r="AF796" s="174"/>
      <c r="AG796" s="174"/>
      <c r="AH796" s="174"/>
      <c r="AI796" s="174"/>
      <c r="AJ796" s="174"/>
      <c r="AK796" s="174"/>
      <c r="AL796" s="273"/>
      <c r="AN796" s="62"/>
      <c r="AO796" s="62"/>
      <c r="AP796" s="49"/>
      <c r="AQ796" s="50"/>
      <c r="AR796" s="51"/>
      <c r="AS796" s="89"/>
      <c r="AT796" s="89"/>
      <c r="AU796" s="89"/>
      <c r="AV796" s="89"/>
      <c r="AW796" s="89"/>
      <c r="AX796" s="89"/>
      <c r="AY796" s="89"/>
      <c r="AZ796" s="89"/>
      <c r="BA796" s="62"/>
      <c r="BB796" s="30"/>
      <c r="BD796"/>
      <c r="BF796" s="48"/>
      <c r="BJ796" s="372"/>
      <c r="BO796"/>
      <c r="BQ796"/>
    </row>
    <row r="797" spans="1:74" s="4" customFormat="1" ht="40.5" hidden="1" customHeight="1">
      <c r="A797" s="375" t="str">
        <f>A3</f>
        <v>LIST OF SALARIES AND ALLOWANCES  (November/  2023)</v>
      </c>
      <c r="B797" s="56"/>
      <c r="C797" s="56"/>
      <c r="D797" s="56"/>
      <c r="E797" s="56"/>
      <c r="F797" s="56"/>
      <c r="G797" s="101"/>
      <c r="H797" s="56"/>
      <c r="I797" s="56"/>
      <c r="J797" s="56"/>
      <c r="K797" s="56"/>
      <c r="L797" s="56"/>
      <c r="M797" s="56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  <c r="AG797" s="56"/>
      <c r="AH797" s="56"/>
      <c r="AI797" s="56"/>
      <c r="AJ797" s="56"/>
      <c r="AK797" s="56"/>
      <c r="AL797" s="274"/>
      <c r="AM797" s="2"/>
      <c r="AN797" s="62"/>
      <c r="AO797" s="62"/>
      <c r="AP797" s="49"/>
      <c r="AQ797" s="50"/>
      <c r="AR797" s="51"/>
      <c r="AS797" s="89"/>
      <c r="AT797" s="89"/>
      <c r="AU797" s="89"/>
      <c r="AV797" s="89"/>
      <c r="AW797" s="89"/>
      <c r="AX797" s="89"/>
      <c r="AY797" s="89"/>
      <c r="AZ797" s="89"/>
      <c r="BA797" s="62"/>
      <c r="BB797" s="30"/>
      <c r="BF797" s="552"/>
      <c r="BG797"/>
      <c r="BJ797" s="372"/>
    </row>
    <row r="798" spans="1:74" ht="37.5" hidden="1" customHeight="1" thickBot="1">
      <c r="A798" s="98" t="s">
        <v>55</v>
      </c>
      <c r="B798" s="158"/>
      <c r="C798" s="158"/>
      <c r="D798" s="170"/>
      <c r="E798" s="171"/>
      <c r="F798" s="171"/>
      <c r="G798" s="386"/>
      <c r="H798" s="104"/>
      <c r="I798" s="104"/>
      <c r="J798" s="104"/>
      <c r="K798" s="104"/>
      <c r="L798" s="104"/>
      <c r="M798" s="104"/>
      <c r="N798" s="104"/>
      <c r="O798" s="104"/>
      <c r="P798" s="104"/>
      <c r="Q798" s="104"/>
      <c r="R798" s="104"/>
      <c r="S798" s="104"/>
      <c r="T798" s="104"/>
      <c r="U798" s="104"/>
      <c r="V798" s="104"/>
      <c r="W798" s="104"/>
      <c r="X798" s="104"/>
      <c r="Y798" s="104"/>
      <c r="Z798" s="104"/>
      <c r="AA798" s="104"/>
      <c r="AB798" s="104"/>
      <c r="AC798" s="104"/>
      <c r="AD798" s="104"/>
      <c r="AE798" s="104"/>
      <c r="AF798" s="104"/>
      <c r="AG798" s="104"/>
      <c r="AH798" s="104"/>
      <c r="AI798" s="104"/>
      <c r="AJ798" s="159"/>
      <c r="AK798" s="62"/>
      <c r="AN798" s="62"/>
      <c r="AO798" s="62"/>
      <c r="AP798" s="49"/>
      <c r="AQ798" s="50"/>
      <c r="AR798" s="51"/>
      <c r="AS798" s="89"/>
      <c r="AT798" s="89"/>
      <c r="AU798" s="89"/>
      <c r="AV798" s="89"/>
      <c r="AW798" s="89"/>
      <c r="AX798" s="89"/>
      <c r="AY798" s="89"/>
      <c r="AZ798" s="89"/>
      <c r="BA798" s="62"/>
      <c r="BB798" s="30"/>
      <c r="BD798"/>
      <c r="BF798" s="48"/>
      <c r="BJ798" s="372"/>
      <c r="BO798"/>
      <c r="BQ798"/>
    </row>
    <row r="799" spans="1:74" ht="40.5" hidden="1" customHeight="1" thickBot="1">
      <c r="A799" s="348" t="s">
        <v>564</v>
      </c>
      <c r="B799" s="349" t="s">
        <v>565</v>
      </c>
      <c r="C799" s="353" t="s">
        <v>566</v>
      </c>
      <c r="D799" s="349" t="s">
        <v>567</v>
      </c>
      <c r="E799" s="350" t="s">
        <v>568</v>
      </c>
      <c r="F799" s="350" t="s">
        <v>569</v>
      </c>
      <c r="G799" s="350" t="s">
        <v>570</v>
      </c>
      <c r="H799" s="350" t="s">
        <v>154</v>
      </c>
      <c r="I799" s="351" t="s">
        <v>571</v>
      </c>
      <c r="J799" s="350" t="s">
        <v>563</v>
      </c>
      <c r="K799" s="352" t="s">
        <v>706</v>
      </c>
      <c r="L799" s="352" t="s">
        <v>575</v>
      </c>
      <c r="M799" s="443" t="s">
        <v>574</v>
      </c>
      <c r="N799" s="444"/>
      <c r="O799" s="442"/>
      <c r="P799" s="442"/>
      <c r="Q799" s="442"/>
      <c r="R799" s="442"/>
      <c r="S799" s="444"/>
      <c r="T799" s="444"/>
      <c r="U799" s="444"/>
      <c r="V799" s="444"/>
      <c r="W799" s="444"/>
      <c r="X799" s="444"/>
      <c r="Y799" s="444"/>
      <c r="Z799" s="444"/>
      <c r="AA799" s="444"/>
      <c r="AB799" s="444"/>
      <c r="AC799" s="444"/>
      <c r="AD799" s="444"/>
      <c r="AE799" s="445"/>
      <c r="AF799" s="85" t="s">
        <v>3</v>
      </c>
      <c r="AG799" s="67"/>
      <c r="AH799" s="67"/>
      <c r="AI799" s="67"/>
      <c r="AJ799" s="418" t="s">
        <v>727</v>
      </c>
      <c r="AK799" s="332" t="s">
        <v>572</v>
      </c>
      <c r="AL799" s="25"/>
      <c r="AN799" s="62"/>
      <c r="AO799" s="62"/>
      <c r="AP799" s="49"/>
      <c r="AQ799" s="50"/>
      <c r="AR799" s="51"/>
      <c r="AS799" s="89"/>
      <c r="AT799" s="89"/>
      <c r="AU799" s="89"/>
      <c r="AV799" s="89"/>
      <c r="AW799" s="89"/>
      <c r="AX799" s="89"/>
      <c r="AY799" s="89"/>
      <c r="AZ799" s="89"/>
      <c r="BA799" s="62"/>
      <c r="BB799" s="30"/>
      <c r="BD799"/>
      <c r="BF799" s="48"/>
      <c r="BJ799" s="372"/>
      <c r="BO799"/>
      <c r="BQ799"/>
    </row>
    <row r="800" spans="1:74" ht="50.25" hidden="1" customHeight="1">
      <c r="A800" s="74"/>
      <c r="B800" s="115"/>
      <c r="C800" s="354"/>
      <c r="D800" s="117"/>
      <c r="E800" s="276"/>
      <c r="F800" s="276"/>
      <c r="G800" s="118"/>
      <c r="H800" s="119"/>
      <c r="I800" s="343" t="s">
        <v>29</v>
      </c>
      <c r="J800" s="330"/>
      <c r="K800" s="176"/>
      <c r="L800" s="176"/>
      <c r="M800" s="437" t="s">
        <v>576</v>
      </c>
      <c r="N800" s="438"/>
      <c r="O800" s="435" t="s">
        <v>751</v>
      </c>
      <c r="P800" s="439"/>
      <c r="Q800" s="436"/>
      <c r="R800" s="439"/>
      <c r="S800" s="572" t="s">
        <v>577</v>
      </c>
      <c r="T800" s="573"/>
      <c r="U800" s="574"/>
      <c r="V800" s="489"/>
      <c r="W800" s="329" t="s">
        <v>578</v>
      </c>
      <c r="X800" s="329" t="s">
        <v>579</v>
      </c>
      <c r="Y800" s="336" t="s">
        <v>580</v>
      </c>
      <c r="Z800" s="86" t="s">
        <v>52</v>
      </c>
      <c r="AA800" s="197" t="s">
        <v>46</v>
      </c>
      <c r="AB800" s="197"/>
      <c r="AC800" s="86" t="s">
        <v>14</v>
      </c>
      <c r="AD800" s="197" t="s">
        <v>367</v>
      </c>
      <c r="AE800" s="68" t="s">
        <v>15</v>
      </c>
      <c r="AF800" s="121" t="s">
        <v>9</v>
      </c>
      <c r="AG800" s="392" t="s">
        <v>707</v>
      </c>
      <c r="AH800" s="332" t="s">
        <v>728</v>
      </c>
      <c r="AI800" s="357" t="s">
        <v>584</v>
      </c>
      <c r="AJ800" s="123" t="s">
        <v>33</v>
      </c>
      <c r="AK800" s="124" t="s">
        <v>34</v>
      </c>
      <c r="AL800" s="26"/>
      <c r="AN800" s="62"/>
      <c r="AO800" s="62"/>
      <c r="AP800" s="49"/>
      <c r="AQ800" s="50"/>
      <c r="AR800" s="51"/>
      <c r="AS800" s="89"/>
      <c r="AT800" s="89"/>
      <c r="AU800" s="89"/>
      <c r="AV800" s="89"/>
      <c r="AW800" s="89"/>
      <c r="AX800" s="89"/>
      <c r="AY800" s="89"/>
      <c r="AZ800" s="89"/>
      <c r="BA800" s="62"/>
      <c r="BB800" s="30"/>
      <c r="BD800"/>
      <c r="BF800" s="48"/>
      <c r="BJ800" s="372"/>
      <c r="BO800"/>
      <c r="BQ800"/>
    </row>
    <row r="801" spans="1:74" ht="26.25" hidden="1" customHeight="1">
      <c r="A801" s="74"/>
      <c r="B801" s="115"/>
      <c r="C801" s="116"/>
      <c r="D801" s="117"/>
      <c r="E801" s="276"/>
      <c r="F801" s="276"/>
      <c r="G801" s="118"/>
      <c r="H801" s="277"/>
      <c r="I801" s="331" t="s">
        <v>573</v>
      </c>
      <c r="J801" s="126" t="s">
        <v>38</v>
      </c>
      <c r="K801" s="127" t="s">
        <v>189</v>
      </c>
      <c r="L801" s="127" t="s">
        <v>83</v>
      </c>
      <c r="M801" s="206" t="s">
        <v>35</v>
      </c>
      <c r="N801" s="277" t="s">
        <v>6</v>
      </c>
      <c r="O801" s="428" t="s">
        <v>7</v>
      </c>
      <c r="P801" s="429" t="s">
        <v>7</v>
      </c>
      <c r="Q801" s="431" t="s">
        <v>581</v>
      </c>
      <c r="R801" s="431"/>
      <c r="S801" s="336" t="s">
        <v>582</v>
      </c>
      <c r="T801" s="336" t="s">
        <v>582</v>
      </c>
      <c r="U801" s="331" t="s">
        <v>581</v>
      </c>
      <c r="V801" s="498"/>
      <c r="W801" s="338" t="s">
        <v>81</v>
      </c>
      <c r="X801" s="339" t="s">
        <v>48</v>
      </c>
      <c r="Y801" s="399" t="s">
        <v>526</v>
      </c>
      <c r="Z801" s="340" t="s">
        <v>527</v>
      </c>
      <c r="AA801" s="399" t="s">
        <v>473</v>
      </c>
      <c r="AB801" s="540"/>
      <c r="AC801" s="340" t="s">
        <v>30</v>
      </c>
      <c r="AD801" s="341" t="s">
        <v>665</v>
      </c>
      <c r="AE801" s="342" t="s">
        <v>31</v>
      </c>
      <c r="AF801" s="339" t="s">
        <v>32</v>
      </c>
      <c r="AG801" s="393" t="s">
        <v>708</v>
      </c>
      <c r="AH801" s="340" t="s">
        <v>39</v>
      </c>
      <c r="AI801" s="198" t="s">
        <v>84</v>
      </c>
      <c r="AJ801" s="128"/>
      <c r="AK801" s="129"/>
      <c r="AL801" s="26"/>
      <c r="AN801" s="62"/>
      <c r="AO801" s="62"/>
      <c r="AP801" s="49"/>
      <c r="AQ801" s="50"/>
      <c r="AR801" s="51"/>
      <c r="AS801" s="89"/>
      <c r="AT801" s="89"/>
      <c r="AU801" s="89"/>
      <c r="AV801" s="89"/>
      <c r="AW801" s="89"/>
      <c r="AX801" s="89"/>
      <c r="AY801" s="89"/>
      <c r="AZ801" s="89"/>
      <c r="BA801" s="62"/>
      <c r="BB801" s="30"/>
      <c r="BD801"/>
      <c r="BF801" s="48"/>
      <c r="BJ801" s="372"/>
      <c r="BO801"/>
      <c r="BQ801"/>
    </row>
    <row r="802" spans="1:74" ht="18.75" hidden="1" customHeight="1" thickBot="1">
      <c r="A802" s="74"/>
      <c r="B802" s="115"/>
      <c r="C802" s="116"/>
      <c r="D802" s="117"/>
      <c r="E802" s="276"/>
      <c r="F802" s="130"/>
      <c r="G802" s="118"/>
      <c r="H802" s="276"/>
      <c r="I802" s="131"/>
      <c r="J802" s="126"/>
      <c r="K802" s="127"/>
      <c r="L802" s="127"/>
      <c r="M802" s="207"/>
      <c r="N802" s="276"/>
      <c r="O802" s="209"/>
      <c r="P802" s="209"/>
      <c r="Q802" s="276"/>
      <c r="R802" s="276"/>
      <c r="S802" s="430"/>
      <c r="T802" s="430"/>
      <c r="U802" s="276"/>
      <c r="V802" s="499"/>
      <c r="W802" s="70"/>
      <c r="X802" s="87"/>
      <c r="Y802" s="278"/>
      <c r="Z802" s="278"/>
      <c r="AA802" s="198" t="s">
        <v>47</v>
      </c>
      <c r="AB802" s="211"/>
      <c r="AC802" s="278"/>
      <c r="AD802" s="229"/>
      <c r="AE802" s="129"/>
      <c r="AF802" s="87"/>
      <c r="AG802" s="400"/>
      <c r="AH802" s="278"/>
      <c r="AI802" s="211"/>
      <c r="AJ802" s="128"/>
      <c r="AK802" s="129"/>
      <c r="AL802" s="26"/>
      <c r="AN802" s="62"/>
      <c r="AO802" s="62"/>
      <c r="AP802" s="49"/>
      <c r="AQ802" s="50"/>
      <c r="AR802" s="51"/>
      <c r="AS802" s="89"/>
      <c r="AT802" s="89"/>
      <c r="AU802" s="89"/>
      <c r="AV802" s="89"/>
      <c r="AW802" s="89"/>
      <c r="AX802" s="89"/>
      <c r="AY802" s="89"/>
      <c r="AZ802" s="89"/>
      <c r="BA802" s="62"/>
      <c r="BB802" s="30"/>
      <c r="BD802"/>
      <c r="BF802" s="48"/>
      <c r="BJ802" s="372"/>
      <c r="BO802"/>
      <c r="BQ802"/>
    </row>
    <row r="803" spans="1:74" s="17" customFormat="1" ht="17.25" hidden="1" customHeight="1" thickBot="1">
      <c r="A803" s="333" t="s">
        <v>24</v>
      </c>
      <c r="B803" s="133" t="s">
        <v>25</v>
      </c>
      <c r="C803" s="334" t="s">
        <v>68</v>
      </c>
      <c r="D803" s="134" t="s">
        <v>26</v>
      </c>
      <c r="E803" s="335" t="s">
        <v>27</v>
      </c>
      <c r="F803" s="136" t="s">
        <v>36</v>
      </c>
      <c r="G803" s="137" t="s">
        <v>37</v>
      </c>
      <c r="H803" s="138" t="s">
        <v>528</v>
      </c>
      <c r="I803" s="139" t="s">
        <v>1</v>
      </c>
      <c r="J803" s="126"/>
      <c r="K803" s="127"/>
      <c r="L803" s="127"/>
      <c r="M803" s="208" t="s">
        <v>5</v>
      </c>
      <c r="N803" s="77" t="s">
        <v>82</v>
      </c>
      <c r="O803" s="426" t="s">
        <v>749</v>
      </c>
      <c r="P803" s="426" t="s">
        <v>750</v>
      </c>
      <c r="Q803" s="337" t="s">
        <v>10</v>
      </c>
      <c r="R803" s="337"/>
      <c r="S803" s="425" t="s">
        <v>747</v>
      </c>
      <c r="T803" s="425" t="s">
        <v>748</v>
      </c>
      <c r="U803" s="337" t="s">
        <v>13</v>
      </c>
      <c r="V803" s="500"/>
      <c r="W803" s="70"/>
      <c r="X803" s="87"/>
      <c r="Y803" s="278"/>
      <c r="Z803" s="278"/>
      <c r="AA803" s="228" t="s">
        <v>404</v>
      </c>
      <c r="AB803" s="228"/>
      <c r="AC803" s="278"/>
      <c r="AD803" s="115"/>
      <c r="AE803" s="129"/>
      <c r="AF803" s="87"/>
      <c r="AG803" s="400"/>
      <c r="AH803" s="278"/>
      <c r="AI803" s="211"/>
      <c r="AJ803" s="128"/>
      <c r="AK803" s="129"/>
      <c r="AL803" s="26"/>
      <c r="AM803" s="2"/>
      <c r="AN803" s="62"/>
      <c r="AO803" s="62"/>
      <c r="AP803" s="49"/>
      <c r="AQ803" s="50"/>
      <c r="AR803" s="51"/>
      <c r="AS803" s="89"/>
      <c r="AT803" s="89"/>
      <c r="AU803" s="89"/>
      <c r="AV803" s="89"/>
      <c r="AW803" s="89"/>
      <c r="AX803" s="89"/>
      <c r="AY803" s="89"/>
      <c r="AZ803" s="89"/>
      <c r="BA803" s="62"/>
      <c r="BB803" s="30"/>
      <c r="BF803" s="553"/>
      <c r="BG803"/>
      <c r="BJ803" s="372"/>
    </row>
    <row r="804" spans="1:74" s="17" customFormat="1" ht="17.25" hidden="1" customHeight="1" thickBot="1">
      <c r="A804" s="140"/>
      <c r="B804" s="141"/>
      <c r="C804" s="142"/>
      <c r="D804" s="143"/>
      <c r="E804" s="181"/>
      <c r="F804" s="144" t="s">
        <v>28</v>
      </c>
      <c r="G804" s="145"/>
      <c r="H804" s="146"/>
      <c r="I804" s="147"/>
      <c r="J804" s="148"/>
      <c r="K804" s="149"/>
      <c r="L804" s="149"/>
      <c r="M804" s="78"/>
      <c r="N804" s="79"/>
      <c r="O804" s="427"/>
      <c r="P804" s="210"/>
      <c r="Q804" s="279"/>
      <c r="R804" s="279"/>
      <c r="S804" s="212"/>
      <c r="T804" s="212"/>
      <c r="U804" s="279"/>
      <c r="V804" s="501"/>
      <c r="W804" s="71"/>
      <c r="X804" s="88"/>
      <c r="Y804" s="279"/>
      <c r="Z804" s="279"/>
      <c r="AA804" s="279"/>
      <c r="AB804" s="279"/>
      <c r="AC804" s="279"/>
      <c r="AD804" s="279"/>
      <c r="AE804" s="150"/>
      <c r="AF804" s="88"/>
      <c r="AG804" s="401"/>
      <c r="AH804" s="279"/>
      <c r="AI804" s="212"/>
      <c r="AJ804" s="151"/>
      <c r="AK804" s="150"/>
      <c r="AL804" s="26"/>
      <c r="AM804" s="2"/>
      <c r="AN804" s="62"/>
      <c r="AO804" s="62"/>
      <c r="AP804" s="49"/>
      <c r="AQ804" s="50"/>
      <c r="AR804" s="51"/>
      <c r="AS804" s="89"/>
      <c r="AT804" s="89"/>
      <c r="AU804" s="89"/>
      <c r="AV804" s="89"/>
      <c r="AW804" s="89"/>
      <c r="AX804" s="89"/>
      <c r="AY804" s="89"/>
      <c r="AZ804" s="89"/>
      <c r="BA804" s="62"/>
      <c r="BB804" s="30"/>
      <c r="BF804" s="553"/>
      <c r="BG804"/>
      <c r="BJ804" s="372"/>
    </row>
    <row r="805" spans="1:74" s="17" customFormat="1" ht="37.5" hidden="1" customHeight="1">
      <c r="A805" s="292">
        <v>1</v>
      </c>
      <c r="B805" s="294">
        <v>2</v>
      </c>
      <c r="C805" s="294">
        <v>3</v>
      </c>
      <c r="D805" s="294">
        <v>4</v>
      </c>
      <c r="E805" s="294">
        <v>5</v>
      </c>
      <c r="F805" s="294">
        <v>6</v>
      </c>
      <c r="G805" s="294">
        <v>7</v>
      </c>
      <c r="H805" s="294">
        <v>8</v>
      </c>
      <c r="I805" s="294">
        <v>9</v>
      </c>
      <c r="J805" s="294">
        <v>10</v>
      </c>
      <c r="K805" s="294">
        <v>11</v>
      </c>
      <c r="L805" s="294">
        <v>12</v>
      </c>
      <c r="M805" s="294">
        <v>13</v>
      </c>
      <c r="N805" s="294">
        <v>14</v>
      </c>
      <c r="O805" s="294">
        <v>15</v>
      </c>
      <c r="P805" s="294"/>
      <c r="Q805" s="294">
        <v>16</v>
      </c>
      <c r="R805" s="294"/>
      <c r="S805" s="294">
        <v>17</v>
      </c>
      <c r="T805" s="294"/>
      <c r="U805" s="294">
        <v>18</v>
      </c>
      <c r="V805" s="294"/>
      <c r="W805" s="294">
        <v>19</v>
      </c>
      <c r="X805" s="294">
        <v>20</v>
      </c>
      <c r="Y805" s="294">
        <v>21</v>
      </c>
      <c r="Z805" s="294">
        <v>22</v>
      </c>
      <c r="AA805" s="294">
        <v>23</v>
      </c>
      <c r="AB805" s="294"/>
      <c r="AC805" s="294">
        <v>24</v>
      </c>
      <c r="AD805" s="294">
        <v>25</v>
      </c>
      <c r="AE805" s="294">
        <v>26</v>
      </c>
      <c r="AF805" s="294">
        <v>27</v>
      </c>
      <c r="AG805" s="294"/>
      <c r="AH805" s="294">
        <v>28</v>
      </c>
      <c r="AI805" s="294">
        <v>29</v>
      </c>
      <c r="AJ805" s="294">
        <v>31</v>
      </c>
      <c r="AK805" s="294">
        <v>32</v>
      </c>
      <c r="AL805" s="27"/>
      <c r="AM805" s="2"/>
      <c r="AN805" s="62"/>
      <c r="AO805" s="62"/>
      <c r="AP805" s="52"/>
      <c r="AQ805" s="53"/>
      <c r="AR805" s="54"/>
      <c r="AS805" s="281"/>
      <c r="AT805" s="281"/>
      <c r="AU805" s="281"/>
      <c r="AV805" s="281"/>
      <c r="AW805" s="281"/>
      <c r="AX805" s="281"/>
      <c r="AY805" s="281"/>
      <c r="AZ805" s="281"/>
      <c r="BA805" s="55"/>
      <c r="BB805" s="30"/>
      <c r="BF805" s="553"/>
      <c r="BG805"/>
      <c r="BJ805" s="372"/>
    </row>
    <row r="806" spans="1:74" s="62" customFormat="1" ht="112.5" customHeight="1">
      <c r="A806" s="512">
        <v>1</v>
      </c>
      <c r="B806" s="65" t="s">
        <v>302</v>
      </c>
      <c r="C806" s="60" t="s">
        <v>71</v>
      </c>
      <c r="D806" s="378" t="s">
        <v>288</v>
      </c>
      <c r="E806" s="378" t="s">
        <v>585</v>
      </c>
      <c r="F806" s="382">
        <v>43964</v>
      </c>
      <c r="G806" s="378" t="s">
        <v>668</v>
      </c>
      <c r="H806" s="358" t="s">
        <v>188</v>
      </c>
      <c r="I806" s="521"/>
      <c r="J806" s="90">
        <v>200</v>
      </c>
      <c r="K806" s="241">
        <v>25</v>
      </c>
      <c r="L806" s="403">
        <v>0</v>
      </c>
      <c r="M806" s="396">
        <v>24</v>
      </c>
      <c r="N806" s="396">
        <v>2</v>
      </c>
      <c r="O806" s="396">
        <v>36</v>
      </c>
      <c r="P806" s="396">
        <v>0</v>
      </c>
      <c r="Q806" s="264"/>
      <c r="R806" s="264"/>
      <c r="S806" s="404">
        <v>51.92307692307692</v>
      </c>
      <c r="T806" s="404">
        <v>0</v>
      </c>
      <c r="U806" s="265">
        <v>0</v>
      </c>
      <c r="V806" s="265">
        <v>0</v>
      </c>
      <c r="W806" s="266">
        <v>9</v>
      </c>
      <c r="X806" s="405">
        <v>10</v>
      </c>
      <c r="Y806" s="406">
        <v>4</v>
      </c>
      <c r="Z806" s="272">
        <v>7</v>
      </c>
      <c r="AA806" s="272">
        <v>0</v>
      </c>
      <c r="AB806" s="272"/>
      <c r="AC806" s="267">
        <v>0</v>
      </c>
      <c r="AD806" s="267">
        <v>0</v>
      </c>
      <c r="AE806" s="266">
        <v>306.92307692307691</v>
      </c>
      <c r="AF806" s="407">
        <v>0</v>
      </c>
      <c r="AG806" s="408">
        <v>5.8181818181818183</v>
      </c>
      <c r="AH806" s="409">
        <v>0</v>
      </c>
      <c r="AI806" s="462">
        <v>142.96153846153845</v>
      </c>
      <c r="AJ806" s="410">
        <v>158.14335664335664</v>
      </c>
      <c r="AK806" s="268"/>
      <c r="AL806" s="290">
        <v>0</v>
      </c>
      <c r="AM806" s="463">
        <v>0</v>
      </c>
      <c r="AN806" s="463">
        <v>2</v>
      </c>
      <c r="AO806" s="463">
        <v>0</v>
      </c>
      <c r="AP806" s="36" t="s">
        <v>302</v>
      </c>
      <c r="AQ806" s="66">
        <v>158</v>
      </c>
      <c r="AR806" s="37">
        <v>600</v>
      </c>
      <c r="AS806" s="315">
        <v>1</v>
      </c>
      <c r="AT806" s="315">
        <v>1</v>
      </c>
      <c r="AU806" s="315">
        <v>0</v>
      </c>
      <c r="AV806" s="315">
        <v>0</v>
      </c>
      <c r="AW806" s="315">
        <v>1</v>
      </c>
      <c r="AX806" s="315">
        <v>3</v>
      </c>
      <c r="AY806" s="316">
        <v>0</v>
      </c>
      <c r="AZ806" s="316">
        <v>1</v>
      </c>
      <c r="BA806" s="316">
        <v>1</v>
      </c>
      <c r="BB806" s="30" t="s">
        <v>1262</v>
      </c>
      <c r="BC806" s="30">
        <v>0</v>
      </c>
      <c r="BD806" s="327">
        <v>25</v>
      </c>
      <c r="BE806" t="s">
        <v>140</v>
      </c>
      <c r="BF806" s="48">
        <v>0</v>
      </c>
      <c r="BG806" s="48">
        <v>0</v>
      </c>
      <c r="BH806" s="511"/>
      <c r="BI806" s="48"/>
      <c r="BJ806" s="372"/>
      <c r="BK806" s="63"/>
      <c r="BL806" s="81">
        <f t="shared" ref="BL806:BL810" si="382">M806+AL806+AM806+AN806</f>
        <v>26</v>
      </c>
      <c r="BM806" s="30">
        <f t="shared" ref="BM806:BM810" si="383">BL806+AO806</f>
        <v>26</v>
      </c>
      <c r="BN806" s="230"/>
      <c r="BO806" s="193">
        <f t="shared" ref="BO806:BO810" si="384">AJ806+AI806+AG806+AH806</f>
        <v>306.92307692307691</v>
      </c>
      <c r="BP806" s="193">
        <v>289.55099431709749</v>
      </c>
      <c r="BQ806" s="193"/>
      <c r="BR806" s="30"/>
      <c r="BS806" s="33">
        <f t="shared" ref="BS806:BS810" si="385">BO806-W806-Z806-AA806</f>
        <v>290.92307692307691</v>
      </c>
      <c r="BT806" s="226" t="e">
        <f t="shared" ref="BT806:BT810" si="386">INT(YEARFRAC(F806,$BU$11))</f>
        <v>#REF!</v>
      </c>
      <c r="BV806" s="365"/>
    </row>
    <row r="807" spans="1:74" s="62" customFormat="1" ht="112.5" customHeight="1">
      <c r="A807" s="512">
        <f>A806+1</f>
        <v>2</v>
      </c>
      <c r="B807" s="65" t="s">
        <v>379</v>
      </c>
      <c r="C807" s="60" t="s">
        <v>71</v>
      </c>
      <c r="D807" s="378" t="s">
        <v>329</v>
      </c>
      <c r="E807" s="378" t="s">
        <v>585</v>
      </c>
      <c r="F807" s="382">
        <v>44328</v>
      </c>
      <c r="G807" s="378" t="s">
        <v>668</v>
      </c>
      <c r="H807" s="358" t="s">
        <v>188</v>
      </c>
      <c r="I807" s="521"/>
      <c r="J807" s="90">
        <v>200</v>
      </c>
      <c r="K807" s="241">
        <v>5</v>
      </c>
      <c r="L807" s="403">
        <v>0</v>
      </c>
      <c r="M807" s="396">
        <v>23.5</v>
      </c>
      <c r="N807" s="396">
        <v>2.5</v>
      </c>
      <c r="O807" s="396">
        <v>38</v>
      </c>
      <c r="P807" s="396">
        <v>24</v>
      </c>
      <c r="Q807" s="264"/>
      <c r="R807" s="264"/>
      <c r="S807" s="404">
        <v>54.807692307692307</v>
      </c>
      <c r="T807" s="404">
        <v>46.153846153846153</v>
      </c>
      <c r="U807" s="265">
        <v>0</v>
      </c>
      <c r="V807" s="265">
        <v>0</v>
      </c>
      <c r="W807" s="266">
        <v>27.5</v>
      </c>
      <c r="X807" s="405">
        <v>8</v>
      </c>
      <c r="Y807" s="406">
        <v>3</v>
      </c>
      <c r="Z807" s="272">
        <v>7</v>
      </c>
      <c r="AA807" s="272">
        <v>32.380769230769261</v>
      </c>
      <c r="AB807" s="272"/>
      <c r="AC807" s="267">
        <v>0</v>
      </c>
      <c r="AD807" s="267">
        <v>0</v>
      </c>
      <c r="AE807" s="266">
        <v>383.84230769230771</v>
      </c>
      <c r="AF807" s="407">
        <v>3.8461538461538463</v>
      </c>
      <c r="AG807" s="408">
        <v>5.8181818181818183</v>
      </c>
      <c r="AH807" s="409">
        <v>0</v>
      </c>
      <c r="AI807" s="462">
        <v>179.11538461538458</v>
      </c>
      <c r="AJ807" s="410">
        <v>195.06258741258745</v>
      </c>
      <c r="AK807" s="268"/>
      <c r="AL807" s="290">
        <v>0</v>
      </c>
      <c r="AM807" s="463">
        <v>0</v>
      </c>
      <c r="AN807" s="463">
        <v>2</v>
      </c>
      <c r="AO807" s="463">
        <v>0.5</v>
      </c>
      <c r="AP807" s="36" t="s">
        <v>379</v>
      </c>
      <c r="AQ807" s="66">
        <v>195</v>
      </c>
      <c r="AR807" s="37">
        <v>300</v>
      </c>
      <c r="AS807" s="315">
        <v>1</v>
      </c>
      <c r="AT807" s="315">
        <v>1</v>
      </c>
      <c r="AU807" s="315">
        <v>2</v>
      </c>
      <c r="AV807" s="315">
        <v>0</v>
      </c>
      <c r="AW807" s="315">
        <v>1</v>
      </c>
      <c r="AX807" s="315">
        <v>0</v>
      </c>
      <c r="AY807" s="316">
        <v>0</v>
      </c>
      <c r="AZ807" s="316">
        <v>0</v>
      </c>
      <c r="BA807" s="316">
        <v>3</v>
      </c>
      <c r="BB807" s="30" t="s">
        <v>1263</v>
      </c>
      <c r="BC807" s="30">
        <v>32.380769230769261</v>
      </c>
      <c r="BD807" s="327">
        <v>5</v>
      </c>
      <c r="BE807" t="s">
        <v>140</v>
      </c>
      <c r="BF807" s="48">
        <v>0</v>
      </c>
      <c r="BG807" s="48">
        <v>0</v>
      </c>
      <c r="BH807" s="511"/>
      <c r="BI807" s="48"/>
      <c r="BJ807" s="372"/>
      <c r="BK807" s="63"/>
      <c r="BL807" s="81">
        <f t="shared" si="382"/>
        <v>25.5</v>
      </c>
      <c r="BM807" s="30">
        <f t="shared" si="383"/>
        <v>26</v>
      </c>
      <c r="BN807" s="230"/>
      <c r="BO807" s="193">
        <f t="shared" si="384"/>
        <v>379.99615384615385</v>
      </c>
      <c r="BP807" s="193">
        <v>298.45690940722153</v>
      </c>
      <c r="BQ807" s="193"/>
      <c r="BR807" s="30"/>
      <c r="BS807" s="33">
        <f t="shared" si="385"/>
        <v>313.11538461538458</v>
      </c>
      <c r="BT807" s="226" t="e">
        <f t="shared" si="386"/>
        <v>#REF!</v>
      </c>
      <c r="BV807" s="365"/>
    </row>
    <row r="808" spans="1:74" s="62" customFormat="1" ht="112.5" customHeight="1">
      <c r="A808" s="512">
        <f>A807+1</f>
        <v>3</v>
      </c>
      <c r="B808" s="65" t="s">
        <v>495</v>
      </c>
      <c r="C808" s="60" t="s">
        <v>73</v>
      </c>
      <c r="D808" s="378" t="s">
        <v>496</v>
      </c>
      <c r="E808" s="378" t="s">
        <v>585</v>
      </c>
      <c r="F808" s="382">
        <v>44531</v>
      </c>
      <c r="G808" s="65" t="s">
        <v>520</v>
      </c>
      <c r="H808" s="358" t="s">
        <v>188</v>
      </c>
      <c r="I808" s="521"/>
      <c r="J808" s="90">
        <v>200</v>
      </c>
      <c r="K808" s="241">
        <v>10</v>
      </c>
      <c r="L808" s="403">
        <v>0</v>
      </c>
      <c r="M808" s="396">
        <v>23</v>
      </c>
      <c r="N808" s="396">
        <v>3</v>
      </c>
      <c r="O808" s="396">
        <v>38</v>
      </c>
      <c r="P808" s="396">
        <v>22</v>
      </c>
      <c r="Q808" s="264"/>
      <c r="R808" s="264"/>
      <c r="S808" s="404">
        <v>54.807692307692307</v>
      </c>
      <c r="T808" s="404">
        <v>42.307692307692307</v>
      </c>
      <c r="U808" s="265">
        <v>0</v>
      </c>
      <c r="V808" s="265">
        <v>0</v>
      </c>
      <c r="W808" s="266">
        <v>26</v>
      </c>
      <c r="X808" s="405">
        <v>10</v>
      </c>
      <c r="Y808" s="406">
        <v>2</v>
      </c>
      <c r="Z808" s="272">
        <v>7</v>
      </c>
      <c r="AA808" s="272">
        <v>0</v>
      </c>
      <c r="AB808" s="272"/>
      <c r="AC808" s="267">
        <v>0</v>
      </c>
      <c r="AD808" s="267">
        <v>0</v>
      </c>
      <c r="AE808" s="266">
        <v>352.11538461538464</v>
      </c>
      <c r="AF808" s="407">
        <v>0</v>
      </c>
      <c r="AG808" s="408">
        <v>5.8181818181818183</v>
      </c>
      <c r="AH808" s="409">
        <v>0</v>
      </c>
      <c r="AI808" s="462">
        <v>178.23076923076923</v>
      </c>
      <c r="AJ808" s="410">
        <v>168.0664335664336</v>
      </c>
      <c r="AK808" s="268"/>
      <c r="AL808" s="290">
        <v>1</v>
      </c>
      <c r="AM808" s="463">
        <v>0</v>
      </c>
      <c r="AN808" s="463">
        <v>2</v>
      </c>
      <c r="AO808" s="463">
        <v>0</v>
      </c>
      <c r="AP808" s="36" t="s">
        <v>495</v>
      </c>
      <c r="AQ808" s="66">
        <v>168</v>
      </c>
      <c r="AR808" s="37">
        <v>300</v>
      </c>
      <c r="AS808" s="315">
        <v>1</v>
      </c>
      <c r="AT808" s="315">
        <v>1</v>
      </c>
      <c r="AU808" s="315">
        <v>0</v>
      </c>
      <c r="AV808" s="315">
        <v>1</v>
      </c>
      <c r="AW808" s="315">
        <v>1</v>
      </c>
      <c r="AX808" s="315">
        <v>3</v>
      </c>
      <c r="AY808" s="316">
        <v>0</v>
      </c>
      <c r="AZ808" s="316">
        <v>0</v>
      </c>
      <c r="BA808" s="316">
        <v>3</v>
      </c>
      <c r="BB808" s="30" t="s">
        <v>1264</v>
      </c>
      <c r="BC808" s="30">
        <v>0</v>
      </c>
      <c r="BD808" s="327">
        <v>10</v>
      </c>
      <c r="BE808" t="s">
        <v>140</v>
      </c>
      <c r="BF808" s="48">
        <v>0</v>
      </c>
      <c r="BG808" s="48">
        <v>0</v>
      </c>
      <c r="BH808" s="511"/>
      <c r="BI808" s="48"/>
      <c r="BJ808" s="372"/>
      <c r="BK808" s="63"/>
      <c r="BL808" s="81">
        <f t="shared" si="382"/>
        <v>26</v>
      </c>
      <c r="BM808" s="30">
        <f t="shared" ref="BM808:BM809" si="387">BL808+AO808</f>
        <v>26</v>
      </c>
      <c r="BN808" s="230"/>
      <c r="BO808" s="193">
        <f t="shared" ref="BO808:BO809" si="388">AJ808+AI808+AG808+AH808</f>
        <v>352.11538461538464</v>
      </c>
      <c r="BP808" s="193">
        <v>314.98806676644108</v>
      </c>
      <c r="BQ808" s="193"/>
      <c r="BR808" s="30"/>
      <c r="BS808" s="33">
        <f t="shared" si="385"/>
        <v>319.11538461538464</v>
      </c>
      <c r="BT808" s="226" t="e">
        <f t="shared" si="386"/>
        <v>#REF!</v>
      </c>
      <c r="BV808" s="365"/>
    </row>
    <row r="809" spans="1:74" s="62" customFormat="1" ht="112.5" customHeight="1">
      <c r="A809" s="512">
        <f t="shared" ref="A809:A810" si="389">A808+1</f>
        <v>4</v>
      </c>
      <c r="B809" s="216" t="s">
        <v>843</v>
      </c>
      <c r="C809" s="494" t="s">
        <v>73</v>
      </c>
      <c r="D809" s="492" t="s">
        <v>103</v>
      </c>
      <c r="E809" s="492" t="s">
        <v>585</v>
      </c>
      <c r="F809" s="493">
        <v>45009</v>
      </c>
      <c r="G809" s="491" t="s">
        <v>188</v>
      </c>
      <c r="H809" s="497" t="s">
        <v>188</v>
      </c>
      <c r="I809" s="521"/>
      <c r="J809" s="90">
        <v>200</v>
      </c>
      <c r="K809" s="241">
        <v>0</v>
      </c>
      <c r="L809" s="403">
        <v>10</v>
      </c>
      <c r="M809" s="396">
        <v>24</v>
      </c>
      <c r="N809" s="396">
        <v>2</v>
      </c>
      <c r="O809" s="396">
        <v>36</v>
      </c>
      <c r="P809" s="396">
        <v>22</v>
      </c>
      <c r="Q809" s="264"/>
      <c r="R809" s="264"/>
      <c r="S809" s="404">
        <v>51.92307692307692</v>
      </c>
      <c r="T809" s="404">
        <v>42.307692307692307</v>
      </c>
      <c r="U809" s="265">
        <v>0</v>
      </c>
      <c r="V809" s="265">
        <v>0</v>
      </c>
      <c r="W809" s="266">
        <v>25.5</v>
      </c>
      <c r="X809" s="405">
        <v>10</v>
      </c>
      <c r="Y809" s="406">
        <v>0</v>
      </c>
      <c r="Z809" s="272">
        <v>7</v>
      </c>
      <c r="AA809" s="272">
        <v>32.517307692307682</v>
      </c>
      <c r="AB809" s="272"/>
      <c r="AC809" s="267">
        <v>0</v>
      </c>
      <c r="AD809" s="267">
        <v>0</v>
      </c>
      <c r="AE809" s="266">
        <v>379.24807692307689</v>
      </c>
      <c r="AF809" s="407">
        <v>0</v>
      </c>
      <c r="AG809" s="408">
        <v>5.8181818181818183</v>
      </c>
      <c r="AH809" s="409">
        <v>0</v>
      </c>
      <c r="AI809" s="462">
        <v>173.23076923076923</v>
      </c>
      <c r="AJ809" s="410">
        <v>200.19912587412585</v>
      </c>
      <c r="AK809" s="268"/>
      <c r="AL809" s="290">
        <v>0</v>
      </c>
      <c r="AM809" s="463">
        <v>0</v>
      </c>
      <c r="AN809" s="463">
        <v>2</v>
      </c>
      <c r="AO809" s="463">
        <v>0</v>
      </c>
      <c r="AP809" s="36" t="s">
        <v>843</v>
      </c>
      <c r="AQ809" s="66">
        <v>200</v>
      </c>
      <c r="AR809" s="37">
        <v>800</v>
      </c>
      <c r="AS809" s="315">
        <v>2</v>
      </c>
      <c r="AT809" s="315">
        <v>0</v>
      </c>
      <c r="AU809" s="315">
        <v>0</v>
      </c>
      <c r="AV809" s="315">
        <v>0</v>
      </c>
      <c r="AW809" s="315">
        <v>0</v>
      </c>
      <c r="AX809" s="315">
        <v>0</v>
      </c>
      <c r="AY809" s="316">
        <v>0</v>
      </c>
      <c r="AZ809" s="316">
        <v>1</v>
      </c>
      <c r="BA809" s="316">
        <v>3</v>
      </c>
      <c r="BB809" s="30" t="s">
        <v>1265</v>
      </c>
      <c r="BC809" s="30">
        <v>32.517307692307682</v>
      </c>
      <c r="BD809" s="327"/>
      <c r="BE809" t="s">
        <v>140</v>
      </c>
      <c r="BF809" s="48">
        <v>0</v>
      </c>
      <c r="BG809" s="48">
        <v>10</v>
      </c>
      <c r="BH809" s="511"/>
      <c r="BI809" s="48"/>
      <c r="BJ809" s="372"/>
      <c r="BK809" s="63"/>
      <c r="BL809" s="81">
        <f t="shared" ref="BL809" si="390">M809+AL809+AM809+AN809</f>
        <v>26</v>
      </c>
      <c r="BM809" s="30">
        <f t="shared" si="387"/>
        <v>26</v>
      </c>
      <c r="BN809" s="230"/>
      <c r="BO809" s="193">
        <f t="shared" si="388"/>
        <v>379.24807692307689</v>
      </c>
      <c r="BP809" s="193">
        <v>284.82761226743958</v>
      </c>
      <c r="BQ809" s="193"/>
      <c r="BR809" s="30"/>
      <c r="BS809" s="33">
        <f t="shared" ref="BS809" si="391">BO809-W809-Z809-AA809</f>
        <v>314.23076923076923</v>
      </c>
      <c r="BT809" s="226" t="e">
        <f t="shared" ref="BT809" si="392">INT(YEARFRAC(F809,$BU$11))</f>
        <v>#REF!</v>
      </c>
      <c r="BV809" s="365"/>
    </row>
    <row r="810" spans="1:74" s="62" customFormat="1" ht="112.5" customHeight="1">
      <c r="A810" s="512">
        <f t="shared" si="389"/>
        <v>5</v>
      </c>
      <c r="B810" s="491" t="s">
        <v>819</v>
      </c>
      <c r="C810" s="494" t="s">
        <v>73</v>
      </c>
      <c r="D810" s="492" t="s">
        <v>130</v>
      </c>
      <c r="E810" s="492" t="s">
        <v>585</v>
      </c>
      <c r="F810" s="493">
        <v>45041</v>
      </c>
      <c r="G810" s="491" t="s">
        <v>188</v>
      </c>
      <c r="H810" s="497" t="s">
        <v>188</v>
      </c>
      <c r="I810" s="521">
        <v>1</v>
      </c>
      <c r="J810" s="90">
        <v>200</v>
      </c>
      <c r="K810" s="241">
        <v>0</v>
      </c>
      <c r="L810" s="403">
        <v>0</v>
      </c>
      <c r="M810" s="396">
        <v>23</v>
      </c>
      <c r="N810" s="396">
        <v>3</v>
      </c>
      <c r="O810" s="396">
        <v>38</v>
      </c>
      <c r="P810" s="396">
        <v>18</v>
      </c>
      <c r="Q810" s="264"/>
      <c r="R810" s="264"/>
      <c r="S810" s="404">
        <v>54.807692307692307</v>
      </c>
      <c r="T810" s="404">
        <v>34.615384615384613</v>
      </c>
      <c r="U810" s="265">
        <v>0</v>
      </c>
      <c r="V810" s="265">
        <v>0</v>
      </c>
      <c r="W810" s="266">
        <v>23</v>
      </c>
      <c r="X810" s="405">
        <v>8</v>
      </c>
      <c r="Y810" s="406">
        <v>0</v>
      </c>
      <c r="Z810" s="272">
        <v>7</v>
      </c>
      <c r="AA810" s="272">
        <v>0</v>
      </c>
      <c r="AB810" s="272"/>
      <c r="AC810" s="267">
        <v>0</v>
      </c>
      <c r="AD810" s="267">
        <v>5</v>
      </c>
      <c r="AE810" s="266">
        <v>332.42307692307691</v>
      </c>
      <c r="AF810" s="407">
        <v>7.6923076923076925</v>
      </c>
      <c r="AG810" s="408">
        <v>5.8181818181818183</v>
      </c>
      <c r="AH810" s="409">
        <v>0</v>
      </c>
      <c r="AI810" s="462">
        <v>176.61538461538458</v>
      </c>
      <c r="AJ810" s="410">
        <v>142.29720279720283</v>
      </c>
      <c r="AK810" s="268"/>
      <c r="AL810" s="290">
        <v>0</v>
      </c>
      <c r="AM810" s="463">
        <v>0</v>
      </c>
      <c r="AN810" s="463">
        <v>2</v>
      </c>
      <c r="AO810" s="463">
        <v>1</v>
      </c>
      <c r="AP810" s="36" t="s">
        <v>819</v>
      </c>
      <c r="AQ810" s="66">
        <v>142</v>
      </c>
      <c r="AR810" s="37">
        <v>1200</v>
      </c>
      <c r="AS810" s="315">
        <v>1</v>
      </c>
      <c r="AT810" s="315">
        <v>0</v>
      </c>
      <c r="AU810" s="315">
        <v>2</v>
      </c>
      <c r="AV810" s="315">
        <v>0</v>
      </c>
      <c r="AW810" s="315">
        <v>0</v>
      </c>
      <c r="AX810" s="315">
        <v>2</v>
      </c>
      <c r="AY810" s="316">
        <v>1</v>
      </c>
      <c r="AZ810" s="316">
        <v>0</v>
      </c>
      <c r="BA810" s="316">
        <v>2</v>
      </c>
      <c r="BB810" s="30" t="s">
        <v>1266</v>
      </c>
      <c r="BC810" s="30">
        <v>0</v>
      </c>
      <c r="BD810" s="327"/>
      <c r="BE810" t="s">
        <v>140</v>
      </c>
      <c r="BF810" s="48">
        <v>0</v>
      </c>
      <c r="BG810" s="48">
        <v>0</v>
      </c>
      <c r="BH810" s="511"/>
      <c r="BI810" s="48"/>
      <c r="BJ810" s="372"/>
      <c r="BK810" s="63"/>
      <c r="BL810" s="81">
        <f t="shared" si="382"/>
        <v>25</v>
      </c>
      <c r="BM810" s="30">
        <f t="shared" si="383"/>
        <v>26</v>
      </c>
      <c r="BN810" s="230"/>
      <c r="BO810" s="193">
        <f t="shared" si="384"/>
        <v>324.73076923076923</v>
      </c>
      <c r="BP810" s="193">
        <v>264.20308048433043</v>
      </c>
      <c r="BQ810" s="193"/>
      <c r="BR810" s="30"/>
      <c r="BS810" s="33">
        <f t="shared" si="385"/>
        <v>294.73076923076923</v>
      </c>
      <c r="BT810" s="226" t="e">
        <f t="shared" si="386"/>
        <v>#REF!</v>
      </c>
      <c r="BV810" s="365"/>
    </row>
    <row r="811" spans="1:74" s="4" customFormat="1" ht="37.5" hidden="1" customHeight="1">
      <c r="A811" s="92"/>
      <c r="B811" s="92"/>
      <c r="C811" s="92"/>
      <c r="D811" s="92"/>
      <c r="E811" s="92"/>
      <c r="F811" s="92"/>
      <c r="G811" s="92"/>
      <c r="H811" s="92"/>
      <c r="I811" s="92"/>
      <c r="J811" s="152">
        <v>1000</v>
      </c>
      <c r="K811" s="152">
        <v>40</v>
      </c>
      <c r="L811" s="152"/>
      <c r="M811" s="152"/>
      <c r="N811" s="152"/>
      <c r="O811" s="152"/>
      <c r="P811" s="152"/>
      <c r="Q811" s="152"/>
      <c r="R811" s="152"/>
      <c r="S811" s="152">
        <v>268.26923076923077</v>
      </c>
      <c r="T811" s="152"/>
      <c r="U811" s="152">
        <v>0</v>
      </c>
      <c r="V811" s="152"/>
      <c r="W811" s="152">
        <v>111</v>
      </c>
      <c r="X811" s="152">
        <v>46</v>
      </c>
      <c r="Y811" s="152">
        <v>9</v>
      </c>
      <c r="Z811" s="152">
        <v>35</v>
      </c>
      <c r="AA811" s="152">
        <v>64.898076923076943</v>
      </c>
      <c r="AB811" s="152"/>
      <c r="AC811" s="152">
        <v>0</v>
      </c>
      <c r="AD811" s="152">
        <v>5</v>
      </c>
      <c r="AE811" s="152">
        <v>1754.551923076923</v>
      </c>
      <c r="AF811" s="152">
        <v>11.538461538461538</v>
      </c>
      <c r="AG811" s="152">
        <v>29.090909090909093</v>
      </c>
      <c r="AH811" s="152">
        <v>0</v>
      </c>
      <c r="AI811" s="152">
        <v>850.15384615384596</v>
      </c>
      <c r="AJ811" s="152">
        <v>863.76870629370637</v>
      </c>
      <c r="AK811" s="153"/>
      <c r="AM811" s="83"/>
      <c r="BB811" s="84"/>
      <c r="BF811" s="552"/>
      <c r="BJ811" s="372"/>
    </row>
    <row r="812" spans="1:74" s="4" customFormat="1" ht="37.5" hidden="1" customHeight="1">
      <c r="A812" s="92"/>
      <c r="B812" s="92"/>
      <c r="C812" s="92"/>
      <c r="D812" s="92"/>
      <c r="E812" s="92"/>
      <c r="F812" s="92"/>
      <c r="G812" s="92"/>
      <c r="H812" s="92"/>
      <c r="I812" s="92"/>
      <c r="J812" s="152"/>
      <c r="K812" s="152"/>
      <c r="L812" s="152"/>
      <c r="M812" s="152"/>
      <c r="N812" s="152"/>
      <c r="O812" s="152"/>
      <c r="P812" s="152"/>
      <c r="Q812" s="152"/>
      <c r="R812" s="152"/>
      <c r="S812" s="152"/>
      <c r="T812" s="152"/>
      <c r="U812" s="152"/>
      <c r="V812" s="152"/>
      <c r="W812" s="152"/>
      <c r="X812" s="152"/>
      <c r="Y812" s="152"/>
      <c r="Z812" s="152"/>
      <c r="AA812" s="152"/>
      <c r="AB812" s="152"/>
      <c r="AC812" s="152"/>
      <c r="AD812" s="152"/>
      <c r="AE812" s="152"/>
      <c r="AF812" s="152"/>
      <c r="AG812" s="152"/>
      <c r="AH812" s="152"/>
      <c r="AI812" s="152"/>
      <c r="AJ812" s="156">
        <v>863.76870629370637</v>
      </c>
      <c r="AK812" s="153"/>
      <c r="AM812" s="83"/>
      <c r="BB812" s="84"/>
      <c r="BF812" s="552"/>
      <c r="BJ812" s="372"/>
    </row>
    <row r="813" spans="1:74" ht="52.5" hidden="1" customHeight="1">
      <c r="A813" s="374" t="str">
        <f>A2</f>
        <v>តារាងបើកប្រាក់ឈ្នួលប្រចាំខែ វិច្ឆិកា ឆ្នាំ ២០២៣(លើកទី2​)</v>
      </c>
      <c r="B813" s="174"/>
      <c r="C813" s="174"/>
      <c r="D813" s="174"/>
      <c r="E813" s="174"/>
      <c r="F813" s="174"/>
      <c r="G813" s="174"/>
      <c r="H813" s="174"/>
      <c r="I813" s="174"/>
      <c r="J813" s="174"/>
      <c r="K813" s="174"/>
      <c r="L813" s="174"/>
      <c r="M813" s="174"/>
      <c r="N813" s="174"/>
      <c r="O813" s="174"/>
      <c r="P813" s="174"/>
      <c r="Q813" s="174"/>
      <c r="R813" s="174"/>
      <c r="S813" s="174"/>
      <c r="T813" s="174"/>
      <c r="U813" s="174"/>
      <c r="V813" s="174"/>
      <c r="W813" s="174"/>
      <c r="X813" s="174"/>
      <c r="Y813" s="174"/>
      <c r="Z813" s="174"/>
      <c r="AA813" s="174"/>
      <c r="AB813" s="174"/>
      <c r="AC813" s="174"/>
      <c r="AD813" s="174"/>
      <c r="AE813" s="174"/>
      <c r="AF813" s="174"/>
      <c r="AG813" s="174"/>
      <c r="AH813" s="174"/>
      <c r="AI813" s="174"/>
      <c r="AJ813" s="174"/>
      <c r="AK813" s="174"/>
      <c r="AL813" s="273"/>
      <c r="AN813"/>
      <c r="AO813"/>
      <c r="AP813"/>
      <c r="AW813" s="18"/>
      <c r="AX813" s="18"/>
      <c r="AY813" s="18"/>
      <c r="AZ813" s="18"/>
      <c r="BA813" s="18"/>
      <c r="BB813" s="30"/>
      <c r="BC813" s="30"/>
      <c r="BD813"/>
      <c r="BF813" s="48"/>
      <c r="BJ813" s="372"/>
      <c r="BO813"/>
      <c r="BQ813"/>
    </row>
    <row r="814" spans="1:74" s="4" customFormat="1" ht="40.5" hidden="1" customHeight="1">
      <c r="A814" s="375" t="str">
        <f>A3</f>
        <v>LIST OF SALARIES AND ALLOWANCES  (November/  2023)</v>
      </c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  <c r="AG814" s="56"/>
      <c r="AH814" s="56"/>
      <c r="AI814" s="56"/>
      <c r="AJ814" s="56"/>
      <c r="AK814" s="56"/>
      <c r="AL814" s="274"/>
      <c r="AM814" s="2"/>
      <c r="AN814"/>
      <c r="AO814"/>
      <c r="AP814"/>
      <c r="BB814" s="30"/>
      <c r="BC814" s="30"/>
      <c r="BF814" s="552"/>
      <c r="BG814"/>
      <c r="BJ814" s="372"/>
    </row>
    <row r="815" spans="1:74" ht="37.5" hidden="1" customHeight="1" thickBot="1">
      <c r="A815" s="98" t="s">
        <v>55</v>
      </c>
      <c r="B815" s="158"/>
      <c r="C815" s="158"/>
      <c r="D815" s="170"/>
      <c r="E815" s="170"/>
      <c r="F815" s="170"/>
      <c r="G815" s="104"/>
      <c r="H815" s="104"/>
      <c r="I815" s="104"/>
      <c r="J815" s="104"/>
      <c r="K815" s="104"/>
      <c r="L815" s="104"/>
      <c r="M815" s="104"/>
      <c r="N815" s="104"/>
      <c r="O815" s="104"/>
      <c r="P815" s="104"/>
      <c r="Q815" s="104"/>
      <c r="R815" s="104"/>
      <c r="S815" s="104"/>
      <c r="T815" s="104"/>
      <c r="U815" s="104"/>
      <c r="V815" s="104"/>
      <c r="W815" s="104"/>
      <c r="X815" s="104"/>
      <c r="Y815" s="104"/>
      <c r="Z815" s="104"/>
      <c r="AA815" s="104"/>
      <c r="AB815" s="104"/>
      <c r="AC815" s="104"/>
      <c r="AD815" s="104"/>
      <c r="AE815" s="104"/>
      <c r="AF815" s="104"/>
      <c r="AG815" s="104"/>
      <c r="AH815" s="104"/>
      <c r="AI815" s="104"/>
      <c r="AJ815" s="159"/>
      <c r="AK815" s="62"/>
      <c r="AN815"/>
      <c r="AO815"/>
      <c r="AP815"/>
      <c r="BB815" s="30"/>
      <c r="BC815" s="30"/>
      <c r="BD815"/>
      <c r="BF815" s="48"/>
      <c r="BJ815" s="372"/>
      <c r="BO815"/>
      <c r="BQ815"/>
    </row>
    <row r="816" spans="1:74" ht="40.5" hidden="1" customHeight="1" thickBot="1">
      <c r="A816" s="348" t="s">
        <v>564</v>
      </c>
      <c r="B816" s="349" t="s">
        <v>565</v>
      </c>
      <c r="C816" s="353" t="s">
        <v>566</v>
      </c>
      <c r="D816" s="349" t="s">
        <v>567</v>
      </c>
      <c r="E816" s="350" t="s">
        <v>568</v>
      </c>
      <c r="F816" s="350" t="s">
        <v>569</v>
      </c>
      <c r="G816" s="350" t="s">
        <v>570</v>
      </c>
      <c r="H816" s="350" t="s">
        <v>154</v>
      </c>
      <c r="I816" s="351" t="s">
        <v>571</v>
      </c>
      <c r="J816" s="350" t="s">
        <v>563</v>
      </c>
      <c r="K816" s="352" t="s">
        <v>706</v>
      </c>
      <c r="L816" s="352" t="s">
        <v>575</v>
      </c>
      <c r="M816" s="363" t="s">
        <v>574</v>
      </c>
      <c r="N816" s="361"/>
      <c r="O816" s="361"/>
      <c r="P816" s="361"/>
      <c r="Q816" s="361"/>
      <c r="R816" s="361"/>
      <c r="S816" s="361"/>
      <c r="T816" s="361"/>
      <c r="U816" s="361"/>
      <c r="V816" s="361"/>
      <c r="W816" s="361"/>
      <c r="X816" s="361"/>
      <c r="Y816" s="361"/>
      <c r="Z816" s="361"/>
      <c r="AA816" s="361"/>
      <c r="AB816" s="361"/>
      <c r="AC816" s="361"/>
      <c r="AD816" s="361"/>
      <c r="AE816" s="362"/>
      <c r="AF816" s="85" t="s">
        <v>3</v>
      </c>
      <c r="AG816" s="67"/>
      <c r="AH816" s="67"/>
      <c r="AI816" s="67"/>
      <c r="AJ816" s="418" t="s">
        <v>727</v>
      </c>
      <c r="AK816" s="332" t="s">
        <v>572</v>
      </c>
      <c r="AL816" s="25"/>
      <c r="AN816"/>
      <c r="AO816"/>
      <c r="AP816"/>
      <c r="BB816" s="30"/>
      <c r="BC816" s="30"/>
      <c r="BD816"/>
      <c r="BF816" s="48"/>
      <c r="BJ816" s="372"/>
      <c r="BO816"/>
      <c r="BQ816"/>
    </row>
    <row r="817" spans="1:74" ht="50.25" hidden="1" customHeight="1">
      <c r="A817" s="74"/>
      <c r="B817" s="115"/>
      <c r="C817" s="354"/>
      <c r="D817" s="117"/>
      <c r="E817" s="276"/>
      <c r="F817" s="276"/>
      <c r="G817" s="118"/>
      <c r="H817" s="119"/>
      <c r="I817" s="343" t="s">
        <v>29</v>
      </c>
      <c r="J817" s="330"/>
      <c r="K817" s="176"/>
      <c r="L817" s="176"/>
      <c r="M817" s="437" t="s">
        <v>576</v>
      </c>
      <c r="N817" s="438"/>
      <c r="O817" s="432" t="s">
        <v>751</v>
      </c>
      <c r="P817" s="433"/>
      <c r="Q817" s="446"/>
      <c r="R817" s="488"/>
      <c r="S817" s="437" t="s">
        <v>577</v>
      </c>
      <c r="T817" s="440"/>
      <c r="U817" s="441"/>
      <c r="V817" s="441"/>
      <c r="W817" s="329" t="s">
        <v>578</v>
      </c>
      <c r="X817" s="329" t="s">
        <v>579</v>
      </c>
      <c r="Y817" s="336" t="s">
        <v>580</v>
      </c>
      <c r="Z817" s="86" t="s">
        <v>52</v>
      </c>
      <c r="AA817" s="197" t="s">
        <v>46</v>
      </c>
      <c r="AB817" s="197"/>
      <c r="AC817" s="86" t="s">
        <v>14</v>
      </c>
      <c r="AD817" s="197" t="s">
        <v>367</v>
      </c>
      <c r="AE817" s="68" t="s">
        <v>15</v>
      </c>
      <c r="AF817" s="121" t="s">
        <v>9</v>
      </c>
      <c r="AG817" s="392" t="s">
        <v>707</v>
      </c>
      <c r="AH817" s="332" t="s">
        <v>728</v>
      </c>
      <c r="AI817" s="357" t="s">
        <v>584</v>
      </c>
      <c r="AJ817" s="123" t="s">
        <v>33</v>
      </c>
      <c r="AK817" s="124" t="s">
        <v>34</v>
      </c>
      <c r="AL817" s="26"/>
      <c r="AN817"/>
      <c r="AO817"/>
      <c r="AP817"/>
      <c r="BB817" s="30"/>
      <c r="BC817" s="30"/>
      <c r="BD817"/>
      <c r="BF817" s="48"/>
      <c r="BJ817" s="372"/>
      <c r="BO817"/>
      <c r="BQ817"/>
    </row>
    <row r="818" spans="1:74" ht="26.25" hidden="1" customHeight="1">
      <c r="A818" s="74"/>
      <c r="B818" s="115"/>
      <c r="C818" s="116"/>
      <c r="D818" s="117"/>
      <c r="E818" s="276"/>
      <c r="F818" s="276"/>
      <c r="G818" s="118"/>
      <c r="H818" s="277"/>
      <c r="I818" s="331" t="s">
        <v>573</v>
      </c>
      <c r="J818" s="126" t="s">
        <v>38</v>
      </c>
      <c r="K818" s="127" t="s">
        <v>189</v>
      </c>
      <c r="L818" s="127" t="s">
        <v>83</v>
      </c>
      <c r="M818" s="206" t="s">
        <v>35</v>
      </c>
      <c r="N818" s="277" t="s">
        <v>6</v>
      </c>
      <c r="O818" s="428" t="s">
        <v>7</v>
      </c>
      <c r="P818" s="429" t="s">
        <v>7</v>
      </c>
      <c r="Q818" s="431" t="s">
        <v>581</v>
      </c>
      <c r="R818" s="431"/>
      <c r="S818" s="336" t="s">
        <v>582</v>
      </c>
      <c r="T818" s="336" t="s">
        <v>582</v>
      </c>
      <c r="U818" s="331" t="s">
        <v>581</v>
      </c>
      <c r="V818" s="498"/>
      <c r="W818" s="338" t="s">
        <v>81</v>
      </c>
      <c r="X818" s="339" t="s">
        <v>48</v>
      </c>
      <c r="Y818" s="399" t="s">
        <v>526</v>
      </c>
      <c r="Z818" s="340" t="s">
        <v>527</v>
      </c>
      <c r="AA818" s="399" t="s">
        <v>473</v>
      </c>
      <c r="AB818" s="540"/>
      <c r="AC818" s="340" t="s">
        <v>30</v>
      </c>
      <c r="AD818" s="341" t="s">
        <v>665</v>
      </c>
      <c r="AE818" s="342" t="s">
        <v>31</v>
      </c>
      <c r="AF818" s="339" t="s">
        <v>32</v>
      </c>
      <c r="AG818" s="393" t="s">
        <v>708</v>
      </c>
      <c r="AH818" s="340" t="s">
        <v>39</v>
      </c>
      <c r="AI818" s="198" t="s">
        <v>84</v>
      </c>
      <c r="AJ818" s="128"/>
      <c r="AK818" s="129"/>
      <c r="AL818" s="26"/>
      <c r="AN818"/>
      <c r="AO818"/>
      <c r="AP818"/>
      <c r="BB818" s="30"/>
      <c r="BC818" s="30"/>
      <c r="BD818"/>
      <c r="BF818" s="48"/>
      <c r="BJ818" s="372"/>
      <c r="BO818"/>
      <c r="BQ818"/>
    </row>
    <row r="819" spans="1:74" ht="18.75" hidden="1" customHeight="1" thickBot="1">
      <c r="A819" s="74"/>
      <c r="B819" s="115"/>
      <c r="C819" s="116"/>
      <c r="D819" s="117"/>
      <c r="E819" s="276"/>
      <c r="F819" s="130"/>
      <c r="G819" s="118"/>
      <c r="H819" s="276"/>
      <c r="I819" s="131"/>
      <c r="J819" s="126"/>
      <c r="K819" s="127"/>
      <c r="L819" s="127"/>
      <c r="M819" s="207"/>
      <c r="N819" s="276"/>
      <c r="O819" s="209"/>
      <c r="P819" s="209"/>
      <c r="Q819" s="276"/>
      <c r="R819" s="276"/>
      <c r="S819" s="430"/>
      <c r="T819" s="430"/>
      <c r="U819" s="276"/>
      <c r="V819" s="499"/>
      <c r="W819" s="70"/>
      <c r="X819" s="87"/>
      <c r="Y819" s="278"/>
      <c r="Z819" s="278"/>
      <c r="AA819" s="198" t="s">
        <v>47</v>
      </c>
      <c r="AB819" s="211"/>
      <c r="AC819" s="278"/>
      <c r="AD819" s="229"/>
      <c r="AE819" s="129"/>
      <c r="AF819" s="87"/>
      <c r="AG819" s="400"/>
      <c r="AH819" s="278"/>
      <c r="AI819" s="211"/>
      <c r="AJ819" s="128"/>
      <c r="AK819" s="129"/>
      <c r="AL819" s="26"/>
      <c r="AN819"/>
      <c r="AO819"/>
      <c r="AP819"/>
      <c r="BB819" s="30"/>
      <c r="BC819" s="30"/>
      <c r="BD819"/>
      <c r="BF819" s="48"/>
      <c r="BJ819" s="372"/>
      <c r="BO819"/>
      <c r="BQ819"/>
    </row>
    <row r="820" spans="1:74" s="17" customFormat="1" ht="17.25" hidden="1" customHeight="1" thickBot="1">
      <c r="A820" s="333" t="s">
        <v>24</v>
      </c>
      <c r="B820" s="133" t="s">
        <v>25</v>
      </c>
      <c r="C820" s="334" t="s">
        <v>68</v>
      </c>
      <c r="D820" s="134" t="s">
        <v>26</v>
      </c>
      <c r="E820" s="335" t="s">
        <v>27</v>
      </c>
      <c r="F820" s="136" t="s">
        <v>36</v>
      </c>
      <c r="G820" s="137" t="s">
        <v>37</v>
      </c>
      <c r="H820" s="138" t="s">
        <v>528</v>
      </c>
      <c r="I820" s="139" t="s">
        <v>1</v>
      </c>
      <c r="J820" s="126"/>
      <c r="K820" s="127"/>
      <c r="L820" s="127"/>
      <c r="M820" s="208" t="s">
        <v>5</v>
      </c>
      <c r="N820" s="77" t="s">
        <v>82</v>
      </c>
      <c r="O820" s="426" t="s">
        <v>749</v>
      </c>
      <c r="P820" s="426" t="s">
        <v>750</v>
      </c>
      <c r="Q820" s="337" t="s">
        <v>10</v>
      </c>
      <c r="R820" s="337"/>
      <c r="S820" s="425" t="s">
        <v>747</v>
      </c>
      <c r="T820" s="425" t="s">
        <v>748</v>
      </c>
      <c r="U820" s="337" t="s">
        <v>13</v>
      </c>
      <c r="V820" s="500"/>
      <c r="W820" s="70"/>
      <c r="X820" s="87"/>
      <c r="Y820" s="278"/>
      <c r="Z820" s="278"/>
      <c r="AA820" s="228" t="s">
        <v>404</v>
      </c>
      <c r="AB820" s="228"/>
      <c r="AC820" s="278"/>
      <c r="AD820" s="115"/>
      <c r="AE820" s="129"/>
      <c r="AF820" s="87"/>
      <c r="AG820" s="400"/>
      <c r="AH820" s="278"/>
      <c r="AI820" s="211"/>
      <c r="AJ820" s="128"/>
      <c r="AK820" s="129"/>
      <c r="AL820" s="26"/>
      <c r="AM820" s="2"/>
      <c r="AN820"/>
      <c r="AO820"/>
      <c r="AP820"/>
      <c r="BB820" s="30"/>
      <c r="BC820" s="30"/>
      <c r="BF820" s="553"/>
      <c r="BG820"/>
      <c r="BJ820" s="372"/>
    </row>
    <row r="821" spans="1:74" s="17" customFormat="1" ht="17.25" hidden="1" customHeight="1" thickBot="1">
      <c r="A821" s="140"/>
      <c r="B821" s="141"/>
      <c r="C821" s="142"/>
      <c r="D821" s="143"/>
      <c r="E821" s="181"/>
      <c r="F821" s="144" t="s">
        <v>28</v>
      </c>
      <c r="G821" s="145"/>
      <c r="H821" s="146"/>
      <c r="I821" s="147"/>
      <c r="J821" s="148"/>
      <c r="K821" s="149"/>
      <c r="L821" s="149"/>
      <c r="M821" s="78"/>
      <c r="N821" s="79"/>
      <c r="O821" s="427"/>
      <c r="P821" s="210"/>
      <c r="Q821" s="279"/>
      <c r="R821" s="279"/>
      <c r="S821" s="212"/>
      <c r="T821" s="212"/>
      <c r="U821" s="279"/>
      <c r="V821" s="501"/>
      <c r="W821" s="71"/>
      <c r="X821" s="88"/>
      <c r="Y821" s="279"/>
      <c r="Z821" s="279"/>
      <c r="AA821" s="279"/>
      <c r="AB821" s="279"/>
      <c r="AC821" s="279"/>
      <c r="AD821" s="279"/>
      <c r="AE821" s="150"/>
      <c r="AF821" s="88"/>
      <c r="AG821" s="401"/>
      <c r="AH821" s="279"/>
      <c r="AI821" s="212"/>
      <c r="AJ821" s="151"/>
      <c r="AK821" s="150"/>
      <c r="AL821" s="26"/>
      <c r="AM821" s="2"/>
      <c r="AN821"/>
      <c r="AO821"/>
      <c r="AP821"/>
      <c r="BB821" s="30"/>
      <c r="BC821" s="30"/>
      <c r="BF821" s="553"/>
      <c r="BG821"/>
      <c r="BJ821" s="372"/>
    </row>
    <row r="822" spans="1:74" s="17" customFormat="1" ht="37.5" hidden="1" customHeight="1">
      <c r="A822" s="292">
        <v>1</v>
      </c>
      <c r="B822" s="294">
        <v>2</v>
      </c>
      <c r="C822" s="294">
        <v>3</v>
      </c>
      <c r="D822" s="294">
        <v>4</v>
      </c>
      <c r="E822" s="294">
        <v>5</v>
      </c>
      <c r="F822" s="294">
        <v>6</v>
      </c>
      <c r="G822" s="294">
        <v>7</v>
      </c>
      <c r="H822" s="294">
        <v>8</v>
      </c>
      <c r="I822" s="294">
        <v>9</v>
      </c>
      <c r="J822" s="294">
        <v>10</v>
      </c>
      <c r="K822" s="294">
        <v>11</v>
      </c>
      <c r="L822" s="294">
        <v>12</v>
      </c>
      <c r="M822" s="294">
        <v>13</v>
      </c>
      <c r="N822" s="294">
        <v>14</v>
      </c>
      <c r="O822" s="294">
        <v>15</v>
      </c>
      <c r="P822" s="294"/>
      <c r="Q822" s="294">
        <v>16</v>
      </c>
      <c r="R822" s="294"/>
      <c r="S822" s="294">
        <v>17</v>
      </c>
      <c r="T822" s="294"/>
      <c r="U822" s="294">
        <v>18</v>
      </c>
      <c r="V822" s="294"/>
      <c r="W822" s="294">
        <v>19</v>
      </c>
      <c r="X822" s="294">
        <v>20</v>
      </c>
      <c r="Y822" s="294">
        <v>21</v>
      </c>
      <c r="Z822" s="294">
        <v>22</v>
      </c>
      <c r="AA822" s="294">
        <v>23</v>
      </c>
      <c r="AB822" s="294"/>
      <c r="AC822" s="294">
        <v>24</v>
      </c>
      <c r="AD822" s="294">
        <v>25</v>
      </c>
      <c r="AE822" s="294">
        <v>26</v>
      </c>
      <c r="AF822" s="294">
        <v>27</v>
      </c>
      <c r="AG822" s="294"/>
      <c r="AH822" s="294">
        <v>28</v>
      </c>
      <c r="AI822" s="294">
        <v>29</v>
      </c>
      <c r="AJ822" s="294">
        <v>31</v>
      </c>
      <c r="AK822" s="294">
        <v>32</v>
      </c>
      <c r="AL822" s="27"/>
      <c r="AM822" s="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 s="30"/>
      <c r="BC822" s="30"/>
      <c r="BF822" s="553"/>
      <c r="BG822"/>
      <c r="BJ822" s="372"/>
    </row>
    <row r="823" spans="1:74" s="62" customFormat="1" ht="105.75" customHeight="1">
      <c r="A823" s="512">
        <v>1</v>
      </c>
      <c r="B823" s="65" t="s">
        <v>720</v>
      </c>
      <c r="C823" s="60" t="s">
        <v>74</v>
      </c>
      <c r="D823" s="378" t="s">
        <v>726</v>
      </c>
      <c r="E823" s="378" t="s">
        <v>585</v>
      </c>
      <c r="F823" s="382">
        <v>44900</v>
      </c>
      <c r="G823" s="65" t="s">
        <v>86</v>
      </c>
      <c r="H823" s="65" t="s">
        <v>86</v>
      </c>
      <c r="I823" s="521"/>
      <c r="J823" s="90">
        <v>200</v>
      </c>
      <c r="K823" s="241">
        <v>5</v>
      </c>
      <c r="L823" s="403">
        <v>0</v>
      </c>
      <c r="M823" s="396">
        <v>24</v>
      </c>
      <c r="N823" s="396">
        <v>2</v>
      </c>
      <c r="O823" s="396">
        <v>40</v>
      </c>
      <c r="P823" s="396">
        <v>18</v>
      </c>
      <c r="Q823" s="264"/>
      <c r="R823" s="264"/>
      <c r="S823" s="404">
        <v>57.692307692307693</v>
      </c>
      <c r="T823" s="404">
        <v>34.615384615384613</v>
      </c>
      <c r="U823" s="265">
        <v>0</v>
      </c>
      <c r="V823" s="265">
        <v>0</v>
      </c>
      <c r="W823" s="266">
        <v>23.5</v>
      </c>
      <c r="X823" s="405">
        <v>10</v>
      </c>
      <c r="Y823" s="406">
        <v>0</v>
      </c>
      <c r="Z823" s="272">
        <v>7</v>
      </c>
      <c r="AA823" s="272">
        <v>0</v>
      </c>
      <c r="AB823" s="272"/>
      <c r="AC823" s="267">
        <v>0</v>
      </c>
      <c r="AD823" s="267">
        <v>0</v>
      </c>
      <c r="AE823" s="266">
        <v>337.80769230769226</v>
      </c>
      <c r="AF823" s="407">
        <v>0</v>
      </c>
      <c r="AG823" s="408">
        <v>5.8181818181818183</v>
      </c>
      <c r="AH823" s="409">
        <v>0</v>
      </c>
      <c r="AI823" s="462">
        <v>179.11538461538458</v>
      </c>
      <c r="AJ823" s="410">
        <v>152.87412587412587</v>
      </c>
      <c r="AK823" s="268"/>
      <c r="AL823" s="290">
        <v>0</v>
      </c>
      <c r="AM823" s="463">
        <v>0</v>
      </c>
      <c r="AN823" s="463">
        <v>2</v>
      </c>
      <c r="AO823" s="463">
        <v>0</v>
      </c>
      <c r="AP823" s="36" t="s">
        <v>720</v>
      </c>
      <c r="AQ823" s="66">
        <v>152</v>
      </c>
      <c r="AR823" s="37">
        <v>3600</v>
      </c>
      <c r="AS823" s="315">
        <v>1</v>
      </c>
      <c r="AT823" s="315">
        <v>1</v>
      </c>
      <c r="AU823" s="315">
        <v>0</v>
      </c>
      <c r="AV823" s="315">
        <v>0</v>
      </c>
      <c r="AW823" s="315">
        <v>0</v>
      </c>
      <c r="AX823" s="315">
        <v>2</v>
      </c>
      <c r="AY823" s="316">
        <v>3</v>
      </c>
      <c r="AZ823" s="316">
        <v>1</v>
      </c>
      <c r="BA823" s="316">
        <v>1</v>
      </c>
      <c r="BB823" s="30" t="s">
        <v>1267</v>
      </c>
      <c r="BC823" s="30">
        <v>0</v>
      </c>
      <c r="BD823" s="327">
        <v>5</v>
      </c>
      <c r="BE823" t="s">
        <v>140</v>
      </c>
      <c r="BF823" s="48">
        <v>0</v>
      </c>
      <c r="BG823" s="48">
        <v>0</v>
      </c>
      <c r="BH823" s="511"/>
      <c r="BI823" s="48"/>
      <c r="BJ823" s="372"/>
      <c r="BK823" s="63"/>
      <c r="BL823" s="81">
        <f>M823+AL823+AM823+AN823</f>
        <v>26</v>
      </c>
      <c r="BM823" s="30">
        <f>BL823+AO823</f>
        <v>26</v>
      </c>
      <c r="BN823" s="230"/>
      <c r="BO823" s="193">
        <f t="shared" ref="BO823" si="393">AJ823+AI823+AG823+AH823</f>
        <v>337.80769230769226</v>
      </c>
      <c r="BP823" s="193">
        <v>294.98102742165241</v>
      </c>
      <c r="BQ823" s="193"/>
      <c r="BR823" s="30"/>
      <c r="BS823" s="33">
        <f t="shared" ref="BS823" si="394">BO823-W823-Z823-AA823</f>
        <v>307.30769230769226</v>
      </c>
      <c r="BT823" s="226" t="e">
        <f>INT(YEARFRAC(F823,$BU$11))</f>
        <v>#REF!</v>
      </c>
      <c r="BV823" s="365"/>
    </row>
    <row r="824" spans="1:74" s="4" customFormat="1" ht="39.75" hidden="1" customHeight="1">
      <c r="A824" s="92"/>
      <c r="B824" s="92"/>
      <c r="C824" s="92"/>
      <c r="D824" s="92"/>
      <c r="E824" s="92"/>
      <c r="F824" s="92"/>
      <c r="G824" s="92"/>
      <c r="H824" s="92"/>
      <c r="I824" s="92"/>
      <c r="J824" s="152">
        <v>200</v>
      </c>
      <c r="K824" s="152">
        <v>5</v>
      </c>
      <c r="L824" s="152"/>
      <c r="M824" s="152"/>
      <c r="N824" s="152"/>
      <c r="O824" s="152"/>
      <c r="P824" s="152"/>
      <c r="Q824" s="152"/>
      <c r="R824" s="152"/>
      <c r="S824" s="152">
        <v>57.692307692307693</v>
      </c>
      <c r="T824" s="152"/>
      <c r="U824" s="152">
        <v>0</v>
      </c>
      <c r="V824" s="152"/>
      <c r="W824" s="152">
        <v>23.5</v>
      </c>
      <c r="X824" s="152">
        <v>10</v>
      </c>
      <c r="Y824" s="152">
        <v>0</v>
      </c>
      <c r="Z824" s="152">
        <v>7</v>
      </c>
      <c r="AA824" s="152">
        <v>0</v>
      </c>
      <c r="AB824" s="152"/>
      <c r="AC824" s="152">
        <v>0</v>
      </c>
      <c r="AD824" s="152">
        <v>0</v>
      </c>
      <c r="AE824" s="152">
        <v>337.80769230769226</v>
      </c>
      <c r="AF824" s="152">
        <v>0</v>
      </c>
      <c r="AG824" s="152">
        <v>5.8181818181818183</v>
      </c>
      <c r="AH824" s="152">
        <v>0</v>
      </c>
      <c r="AI824" s="152">
        <v>179.11538461538458</v>
      </c>
      <c r="AJ824" s="152">
        <v>152.87412587412587</v>
      </c>
      <c r="AK824" s="153"/>
      <c r="AM824" s="83"/>
      <c r="BB824" s="84"/>
      <c r="BD824" s="63"/>
      <c r="BF824" s="552"/>
    </row>
    <row r="825" spans="1:74" s="4" customFormat="1" ht="39.75" hidden="1" customHeight="1">
      <c r="A825" s="92"/>
      <c r="B825" s="92"/>
      <c r="C825" s="92"/>
      <c r="D825" s="92"/>
      <c r="E825" s="92"/>
      <c r="F825" s="92"/>
      <c r="G825" s="92"/>
      <c r="H825" s="92"/>
      <c r="I825" s="92"/>
      <c r="J825" s="152"/>
      <c r="K825" s="152"/>
      <c r="L825" s="152"/>
      <c r="M825" s="152"/>
      <c r="N825" s="152"/>
      <c r="O825" s="152"/>
      <c r="P825" s="152"/>
      <c r="Q825" s="152"/>
      <c r="R825" s="152"/>
      <c r="S825" s="152"/>
      <c r="T825" s="152"/>
      <c r="U825" s="152"/>
      <c r="V825" s="152"/>
      <c r="W825" s="152"/>
      <c r="X825" s="152"/>
      <c r="Y825" s="152"/>
      <c r="Z825" s="152"/>
      <c r="AA825" s="152"/>
      <c r="AB825" s="152"/>
      <c r="AC825" s="152"/>
      <c r="AD825" s="152"/>
      <c r="AE825" s="152"/>
      <c r="AF825" s="152"/>
      <c r="AG825" s="152"/>
      <c r="AH825" s="152"/>
      <c r="AI825" s="152"/>
      <c r="AJ825" s="156">
        <v>152.87412587412587</v>
      </c>
      <c r="AK825" s="153"/>
      <c r="AM825" s="83"/>
      <c r="BB825" s="84"/>
      <c r="BD825" s="92"/>
      <c r="BF825" s="552"/>
    </row>
    <row r="826" spans="1:74" ht="35.25" customHeight="1" thickBot="1">
      <c r="J826" s="7"/>
      <c r="K826" s="7"/>
      <c r="L826" s="7"/>
      <c r="M826" s="159"/>
      <c r="N826" s="159"/>
      <c r="O826" s="159"/>
      <c r="P826" s="159"/>
      <c r="S826" s="159"/>
      <c r="T826" s="159"/>
      <c r="U826" s="152"/>
      <c r="V826" s="159"/>
      <c r="W826" s="159"/>
      <c r="X826" s="159"/>
      <c r="Y826" s="7"/>
      <c r="Z826" s="159"/>
      <c r="AA826" s="7"/>
      <c r="AB826" s="7"/>
      <c r="AC826" s="7"/>
      <c r="AD826" s="7"/>
      <c r="AE826" s="7"/>
      <c r="AF826" s="159"/>
      <c r="AG826" s="159"/>
      <c r="AH826" s="7"/>
      <c r="AI826" s="215"/>
      <c r="AJ826" s="20"/>
      <c r="AK826" s="9"/>
      <c r="AL826" s="57"/>
      <c r="AM826" s="57"/>
      <c r="AN826" s="57"/>
      <c r="AO826" s="225"/>
      <c r="AP826" s="24"/>
      <c r="AQ826" s="28">
        <v>65231</v>
      </c>
      <c r="AR826" s="319">
        <v>792400</v>
      </c>
      <c r="AS826" s="320">
        <v>443</v>
      </c>
      <c r="AT826" s="320">
        <v>235</v>
      </c>
      <c r="AU826" s="320">
        <v>308</v>
      </c>
      <c r="AV826" s="320">
        <v>134</v>
      </c>
      <c r="AW826" s="320">
        <v>183</v>
      </c>
      <c r="AX826" s="320">
        <v>766</v>
      </c>
      <c r="AY826" s="320">
        <v>633</v>
      </c>
      <c r="AZ826" s="320">
        <v>178</v>
      </c>
      <c r="BA826" s="320">
        <v>704</v>
      </c>
      <c r="BC826" s="59">
        <v>4279.0283549504311</v>
      </c>
      <c r="BF826" s="59">
        <f>SUBTOTAL(9,BF12:BF825)</f>
        <v>167.28184945510813</v>
      </c>
      <c r="BG826" s="59">
        <f>SUBTOTAL(9,BG12:BG825)</f>
        <v>2718.060283126109</v>
      </c>
      <c r="BH826" s="4"/>
      <c r="BI826" s="59">
        <f>SUBTOTAL(9,BI12:BI825)</f>
        <v>0</v>
      </c>
      <c r="BJ826" s="59">
        <f>SUBTOTAL(9,BJ12:BJ825)</f>
        <v>0</v>
      </c>
      <c r="BL826" s="17"/>
      <c r="BN826" s="59">
        <f t="shared" ref="BN826:BS826" si="395">SUBTOTAL(9,BN12:BN825)</f>
        <v>0</v>
      </c>
      <c r="BO826" s="59">
        <f t="shared" si="395"/>
        <v>123379.73767295643</v>
      </c>
      <c r="BP826" s="59">
        <f t="shared" si="395"/>
        <v>105959.20485246523</v>
      </c>
      <c r="BQ826" s="59">
        <f t="shared" si="395"/>
        <v>0</v>
      </c>
      <c r="BR826" s="59">
        <f t="shared" si="395"/>
        <v>0</v>
      </c>
      <c r="BS826" s="59">
        <f t="shared" si="395"/>
        <v>110547.70931800599</v>
      </c>
    </row>
    <row r="827" spans="1:74" ht="35.25" customHeight="1" thickTop="1">
      <c r="A827"/>
      <c r="B827"/>
      <c r="C827"/>
      <c r="D827"/>
      <c r="E827"/>
      <c r="G827"/>
      <c r="J827" s="7"/>
      <c r="K827" s="7"/>
      <c r="L827" s="7"/>
      <c r="O827" s="201"/>
      <c r="P827" s="201"/>
      <c r="S827" s="159"/>
      <c r="T827" s="159"/>
      <c r="U827" s="159"/>
      <c r="V827" s="159"/>
      <c r="W827" s="159"/>
      <c r="X827" s="159"/>
      <c r="Y827" s="7"/>
      <c r="Z827" s="159"/>
      <c r="AA827" s="7"/>
      <c r="AB827" s="7"/>
      <c r="AC827" s="7"/>
      <c r="AD827" s="7"/>
      <c r="AE827" s="7"/>
      <c r="AF827" s="159"/>
      <c r="AG827" s="159"/>
      <c r="AH827" s="7"/>
      <c r="AI827" s="215"/>
      <c r="AJ827" s="40"/>
      <c r="AK827" s="9"/>
      <c r="AL827" s="9"/>
      <c r="AP827" s="24"/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C827" s="30"/>
      <c r="BF827" s="46"/>
      <c r="BG827" s="366"/>
      <c r="BH827" s="371"/>
      <c r="BJ827" s="366"/>
      <c r="BO827"/>
      <c r="BQ827"/>
    </row>
    <row r="828" spans="1:74" ht="35.25" customHeight="1">
      <c r="A828"/>
      <c r="B828"/>
      <c r="C828"/>
      <c r="D828"/>
      <c r="E828"/>
      <c r="G828"/>
      <c r="J828" s="7"/>
      <c r="K828" s="7"/>
      <c r="L828" s="7"/>
      <c r="O828" s="201"/>
      <c r="P828" s="201"/>
      <c r="S828" s="159"/>
      <c r="T828" s="159"/>
      <c r="U828" s="159"/>
      <c r="V828" s="159"/>
      <c r="W828" s="159"/>
      <c r="X828" s="159"/>
      <c r="Y828" s="7"/>
      <c r="Z828" s="159"/>
      <c r="AA828" s="7"/>
      <c r="AB828" s="7"/>
      <c r="AC828" s="7"/>
      <c r="AD828" s="7"/>
      <c r="AE828" s="7"/>
      <c r="AF828" s="159"/>
      <c r="AG828" s="159"/>
      <c r="AH828" s="7"/>
      <c r="AI828" s="215"/>
      <c r="AJ828" s="20"/>
      <c r="AK828" s="9"/>
      <c r="AL828" s="9"/>
      <c r="AP828"/>
      <c r="AQ828" s="21"/>
      <c r="AS828" s="18" t="s">
        <v>529</v>
      </c>
      <c r="AT828" s="18" t="s">
        <v>529</v>
      </c>
      <c r="AU828" s="18" t="s">
        <v>529</v>
      </c>
      <c r="AV828" s="18" t="s">
        <v>529</v>
      </c>
      <c r="AW828" s="18" t="s">
        <v>529</v>
      </c>
      <c r="AX828" s="18" t="s">
        <v>529</v>
      </c>
      <c r="AY828" s="29" t="s">
        <v>90</v>
      </c>
      <c r="AZ828" s="29" t="s">
        <v>90</v>
      </c>
      <c r="BA828" s="29" t="s">
        <v>90</v>
      </c>
      <c r="BC828" s="30"/>
      <c r="BF828" s="46"/>
      <c r="BG828" s="366"/>
      <c r="BO828"/>
      <c r="BQ828"/>
    </row>
    <row r="829" spans="1:74" ht="35.25" customHeight="1">
      <c r="A829"/>
      <c r="B829"/>
      <c r="C829"/>
      <c r="D829"/>
      <c r="E829"/>
      <c r="G829"/>
      <c r="J829" s="7"/>
      <c r="K829" s="7"/>
      <c r="L829" s="7"/>
      <c r="O829" s="201"/>
      <c r="P829" s="201"/>
      <c r="S829" s="159"/>
      <c r="T829" s="159"/>
      <c r="U829" s="159"/>
      <c r="V829" s="159"/>
      <c r="W829" s="159"/>
      <c r="X829" s="159"/>
      <c r="Y829" s="7"/>
      <c r="Z829" s="159"/>
      <c r="AA829" s="7"/>
      <c r="AB829" s="7"/>
      <c r="AC829" s="7"/>
      <c r="AD829" s="7"/>
      <c r="AE829" s="7"/>
      <c r="AF829" s="159"/>
      <c r="AG829" s="159"/>
      <c r="AH829" s="7"/>
      <c r="AI829" s="215"/>
      <c r="AK829" s="9"/>
      <c r="AL829" s="9"/>
      <c r="AP829"/>
      <c r="AQ829" s="18" t="s">
        <v>529</v>
      </c>
      <c r="AR829" s="18" t="s">
        <v>562</v>
      </c>
      <c r="AS829" s="318">
        <v>100</v>
      </c>
      <c r="AT829" s="318">
        <v>50</v>
      </c>
      <c r="AU829" s="318">
        <v>20</v>
      </c>
      <c r="AV829" s="318">
        <v>10</v>
      </c>
      <c r="AW829" s="318">
        <v>5</v>
      </c>
      <c r="AX829" s="318">
        <v>1</v>
      </c>
      <c r="AY829" s="324">
        <v>1000</v>
      </c>
      <c r="AZ829" s="324">
        <v>500</v>
      </c>
      <c r="BA829" s="324">
        <v>100</v>
      </c>
      <c r="BC829" s="30"/>
      <c r="BF829" s="46"/>
      <c r="BG829" s="193"/>
      <c r="BO829"/>
      <c r="BQ829"/>
    </row>
    <row r="830" spans="1:74" ht="35.25" customHeight="1">
      <c r="A830"/>
      <c r="B830"/>
      <c r="C830"/>
      <c r="D830"/>
      <c r="E830"/>
      <c r="G830"/>
      <c r="O830" s="201"/>
      <c r="P830" s="201"/>
      <c r="AH830" s="6" t="s">
        <v>79</v>
      </c>
      <c r="AI830" s="217" t="s">
        <v>153</v>
      </c>
      <c r="AJ830" s="18" t="s">
        <v>530</v>
      </c>
      <c r="AK830" s="10" t="s">
        <v>742</v>
      </c>
      <c r="AL830" s="9"/>
      <c r="AP830"/>
      <c r="AQ830" s="24"/>
      <c r="AR830" s="14"/>
      <c r="AS830" s="323">
        <v>443</v>
      </c>
      <c r="AT830" s="323">
        <v>235</v>
      </c>
      <c r="AU830" s="323">
        <v>308</v>
      </c>
      <c r="AV830" s="323">
        <v>134</v>
      </c>
      <c r="AW830" s="323">
        <v>183</v>
      </c>
      <c r="AX830" s="323">
        <v>766</v>
      </c>
      <c r="AY830" s="323">
        <v>633</v>
      </c>
      <c r="AZ830" s="323">
        <v>178</v>
      </c>
      <c r="BA830" s="323">
        <v>704</v>
      </c>
      <c r="BC830" s="30"/>
      <c r="BF830" s="46"/>
      <c r="BO830"/>
      <c r="BQ830"/>
    </row>
    <row r="831" spans="1:74" ht="42" customHeight="1" thickBot="1">
      <c r="A831"/>
      <c r="B831"/>
      <c r="C831"/>
      <c r="D831"/>
      <c r="E831"/>
      <c r="G831"/>
      <c r="AG831" s="189">
        <v>2023.5741859167556</v>
      </c>
      <c r="AH831" s="189">
        <v>312.03743315508029</v>
      </c>
      <c r="AI831" s="189">
        <v>55620.616297721528</v>
      </c>
      <c r="AJ831" s="189">
        <v>65423.509756163068</v>
      </c>
      <c r="AK831" s="189">
        <v>65735.547189318138</v>
      </c>
      <c r="AN831" s="2"/>
      <c r="AO831" s="2"/>
      <c r="AP831" s="21" t="s">
        <v>531</v>
      </c>
      <c r="AQ831" s="28">
        <v>65231</v>
      </c>
      <c r="AR831" s="28">
        <v>192.61059795819153</v>
      </c>
      <c r="AS831" s="321">
        <v>44300</v>
      </c>
      <c r="AT831" s="321">
        <v>11750</v>
      </c>
      <c r="AU831" s="321">
        <v>6160</v>
      </c>
      <c r="AV831" s="321">
        <v>1340</v>
      </c>
      <c r="AW831" s="321">
        <v>915</v>
      </c>
      <c r="AX831" s="321">
        <v>766</v>
      </c>
      <c r="AY831" s="359">
        <v>153.8648517258143</v>
      </c>
      <c r="AZ831" s="322">
        <v>21.633446767136608</v>
      </c>
      <c r="BA831" s="322">
        <v>17.112299465240643</v>
      </c>
      <c r="BO831"/>
      <c r="BQ831"/>
    </row>
    <row r="832" spans="1:74" ht="17.25" thickTop="1" thickBot="1">
      <c r="A832"/>
      <c r="B832"/>
      <c r="C832"/>
      <c r="D832"/>
      <c r="E832"/>
      <c r="G832"/>
      <c r="AI832" s="364"/>
      <c r="AJ832" s="189"/>
      <c r="AK832" s="360"/>
      <c r="AQ832" s="192">
        <v>65423.610597958192</v>
      </c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O832"/>
      <c r="BQ832"/>
    </row>
    <row r="833" spans="1:69" ht="15.75" thickTop="1">
      <c r="A833"/>
      <c r="B833"/>
      <c r="C833"/>
      <c r="D833"/>
      <c r="E833"/>
      <c r="G833"/>
      <c r="AI833" s="364"/>
      <c r="AK833" s="360"/>
      <c r="BO833"/>
      <c r="BQ833"/>
    </row>
    <row r="834" spans="1:69" ht="15">
      <c r="A834"/>
      <c r="B834"/>
      <c r="C834"/>
      <c r="D834"/>
      <c r="E834"/>
      <c r="G834"/>
      <c r="AI834" s="364"/>
      <c r="BO834"/>
      <c r="BQ834"/>
    </row>
  </sheetData>
  <autoFilter ref="A11:BT825">
    <filterColumn colId="41">
      <customFilters>
        <customFilter operator="notEqual" val=" "/>
      </customFilters>
    </filterColumn>
  </autoFilter>
  <mergeCells count="1">
    <mergeCell ref="S800:U800"/>
  </mergeCells>
  <phoneticPr fontId="29" type="noConversion"/>
  <conditionalFormatting sqref="BD825 BD811:BD822 BD768:BD769 BD794:BD795 BD745 BD659 BD633:BD634 BD613 BD698 BD727 BD590 BD563 BD534 BD507 BD483 BD464 BD441 BD394:BD395 BD368 BD422:BD423 BD341 BD316 BD294 BD269 BD243 BD223 BD198 BD156 BD177 BD129 BD106 BD67">
    <cfRule type="cellIs" dxfId="56" priority="68" stopIfTrue="1" operator="greaterThan">
      <formula>13</formula>
    </cfRule>
  </conditionalFormatting>
  <conditionalFormatting sqref="B828:B880 B12:B63 B197:B238 B697:B742 B242:B310 B315:B335 B393:B435 B507:B528 B563:B606 B768:B787 B794:B808 B67:B123 B810:B823 B464:B477 B483:B501 B155:B173 B129:B148 B534:B548 B613:B694 B744:B760 B176:B189 B440:B453 B340:B383">
    <cfRule type="duplicateValues" dxfId="55" priority="67"/>
  </conditionalFormatting>
  <conditionalFormatting sqref="B190">
    <cfRule type="duplicateValues" dxfId="54" priority="66"/>
  </conditionalFormatting>
  <conditionalFormatting sqref="B695">
    <cfRule type="duplicateValues" dxfId="53" priority="65"/>
  </conditionalFormatting>
  <conditionalFormatting sqref="B191">
    <cfRule type="duplicateValues" dxfId="52" priority="64"/>
  </conditionalFormatting>
  <conditionalFormatting sqref="B192">
    <cfRule type="duplicateValues" dxfId="51" priority="63"/>
  </conditionalFormatting>
  <conditionalFormatting sqref="B239">
    <cfRule type="duplicateValues" dxfId="50" priority="62"/>
  </conditionalFormatting>
  <conditionalFormatting sqref="B311:B313">
    <cfRule type="duplicateValues" dxfId="49" priority="61"/>
  </conditionalFormatting>
  <conditionalFormatting sqref="B384:B386">
    <cfRule type="duplicateValues" dxfId="48" priority="60"/>
  </conditionalFormatting>
  <conditionalFormatting sqref="B502:B503">
    <cfRule type="duplicateValues" dxfId="47" priority="59"/>
  </conditionalFormatting>
  <conditionalFormatting sqref="B788:B790">
    <cfRule type="duplicateValues" dxfId="46" priority="55"/>
  </conditionalFormatting>
  <conditionalFormatting sqref="B743">
    <cfRule type="duplicateValues" dxfId="45" priority="54"/>
  </conditionalFormatting>
  <conditionalFormatting sqref="B809">
    <cfRule type="duplicateValues" dxfId="44" priority="52"/>
  </conditionalFormatting>
  <conditionalFormatting sqref="B387">
    <cfRule type="duplicateValues" dxfId="43" priority="50"/>
  </conditionalFormatting>
  <conditionalFormatting sqref="B478">
    <cfRule type="duplicateValues" dxfId="42" priority="49"/>
  </conditionalFormatting>
  <conditionalFormatting sqref="B562">
    <cfRule type="duplicateValues" dxfId="41" priority="48"/>
  </conditionalFormatting>
  <conditionalFormatting sqref="B791:B792">
    <cfRule type="duplicateValues" dxfId="40" priority="47"/>
  </conditionalFormatting>
  <conditionalFormatting sqref="B696">
    <cfRule type="duplicateValues" dxfId="39" priority="46"/>
  </conditionalFormatting>
  <conditionalFormatting sqref="B64 B66">
    <cfRule type="duplicateValues" dxfId="38" priority="45"/>
  </conditionalFormatting>
  <conditionalFormatting sqref="B482">
    <cfRule type="duplicateValues" dxfId="37" priority="42"/>
  </conditionalFormatting>
  <conditionalFormatting sqref="B124 B128">
    <cfRule type="duplicateValues" dxfId="36" priority="38"/>
  </conditionalFormatting>
  <conditionalFormatting sqref="B193">
    <cfRule type="duplicateValues" dxfId="35" priority="37"/>
  </conditionalFormatting>
  <conditionalFormatting sqref="B533 B529">
    <cfRule type="duplicateValues" dxfId="34" priority="35"/>
  </conditionalFormatting>
  <conditionalFormatting sqref="B793">
    <cfRule type="duplicateValues" dxfId="33" priority="34"/>
  </conditionalFormatting>
  <conditionalFormatting sqref="B607 B612">
    <cfRule type="duplicateValues" dxfId="32" priority="33"/>
  </conditionalFormatting>
  <conditionalFormatting sqref="B761:B764">
    <cfRule type="duplicateValues" dxfId="31" priority="3369"/>
  </conditionalFormatting>
  <conditionalFormatting sqref="B549:B551">
    <cfRule type="duplicateValues" dxfId="30" priority="3410"/>
  </conditionalFormatting>
  <conditionalFormatting sqref="B149:B150">
    <cfRule type="duplicateValues" dxfId="29" priority="3431"/>
  </conditionalFormatting>
  <conditionalFormatting sqref="B552">
    <cfRule type="duplicateValues" dxfId="28" priority="3452"/>
  </conditionalFormatting>
  <conditionalFormatting sqref="B65">
    <cfRule type="duplicateValues" dxfId="27" priority="28"/>
  </conditionalFormatting>
  <conditionalFormatting sqref="B151">
    <cfRule type="duplicateValues" dxfId="26" priority="27"/>
  </conditionalFormatting>
  <conditionalFormatting sqref="B314">
    <cfRule type="duplicateValues" dxfId="25" priority="25"/>
  </conditionalFormatting>
  <conditionalFormatting sqref="B504:B506">
    <cfRule type="duplicateValues" dxfId="24" priority="22"/>
  </conditionalFormatting>
  <conditionalFormatting sqref="B152:B154">
    <cfRule type="duplicateValues" dxfId="23" priority="21"/>
  </conditionalFormatting>
  <conditionalFormatting sqref="B479">
    <cfRule type="duplicateValues" dxfId="22" priority="19"/>
  </conditionalFormatting>
  <conditionalFormatting sqref="B480">
    <cfRule type="duplicateValues" dxfId="21" priority="18"/>
  </conditionalFormatting>
  <conditionalFormatting sqref="B436:B439">
    <cfRule type="duplicateValues" dxfId="20" priority="3520"/>
  </conditionalFormatting>
  <conditionalFormatting sqref="B388">
    <cfRule type="duplicateValues" dxfId="19" priority="3543"/>
  </conditionalFormatting>
  <conditionalFormatting sqref="B125">
    <cfRule type="duplicateValues" dxfId="18" priority="17"/>
  </conditionalFormatting>
  <conditionalFormatting sqref="B194:B196">
    <cfRule type="duplicateValues" dxfId="17" priority="16"/>
  </conditionalFormatting>
  <conditionalFormatting sqref="B240">
    <cfRule type="duplicateValues" dxfId="16" priority="15"/>
  </conditionalFormatting>
  <conditionalFormatting sqref="B336:B337">
    <cfRule type="duplicateValues" dxfId="15" priority="14"/>
  </conditionalFormatting>
  <conditionalFormatting sqref="B389:B391">
    <cfRule type="duplicateValues" dxfId="14" priority="13"/>
  </conditionalFormatting>
  <conditionalFormatting sqref="B553:B558">
    <cfRule type="duplicateValues" dxfId="13" priority="10"/>
  </conditionalFormatting>
  <conditionalFormatting sqref="B608:B611">
    <cfRule type="duplicateValues" dxfId="12" priority="9"/>
  </conditionalFormatting>
  <conditionalFormatting sqref="B174:B175">
    <cfRule type="duplicateValues" dxfId="11" priority="3569"/>
  </conditionalFormatting>
  <conditionalFormatting sqref="B455:B463">
    <cfRule type="duplicateValues" dxfId="10" priority="3595"/>
  </conditionalFormatting>
  <conditionalFormatting sqref="B454">
    <cfRule type="duplicateValues" dxfId="9" priority="3618"/>
  </conditionalFormatting>
  <conditionalFormatting sqref="B530">
    <cfRule type="duplicateValues" dxfId="8" priority="3643"/>
  </conditionalFormatting>
  <conditionalFormatting sqref="B126">
    <cfRule type="duplicateValues" dxfId="7" priority="8"/>
  </conditionalFormatting>
  <conditionalFormatting sqref="B127">
    <cfRule type="duplicateValues" dxfId="6" priority="7"/>
  </conditionalFormatting>
  <conditionalFormatting sqref="B241">
    <cfRule type="duplicateValues" dxfId="5" priority="6"/>
  </conditionalFormatting>
  <conditionalFormatting sqref="B338:B339">
    <cfRule type="duplicateValues" dxfId="4" priority="5"/>
  </conditionalFormatting>
  <conditionalFormatting sqref="B392">
    <cfRule type="duplicateValues" dxfId="3" priority="4"/>
  </conditionalFormatting>
  <conditionalFormatting sqref="B481">
    <cfRule type="duplicateValues" dxfId="2" priority="3"/>
  </conditionalFormatting>
  <conditionalFormatting sqref="B531:B532">
    <cfRule type="duplicateValues" dxfId="1" priority="2"/>
  </conditionalFormatting>
  <conditionalFormatting sqref="B559:B561">
    <cfRule type="duplicateValues" dxfId="0" priority="1"/>
  </conditionalFormatting>
  <printOptions horizontalCentered="1"/>
  <pageMargins left="0.1" right="0.1" top="0.1" bottom="0" header="0.196850393700787" footer="0.196850393700787"/>
  <pageSetup paperSize="9" scale="28" pageOrder="overThenDown" orientation="landscape" verticalDpi="300" r:id="rId1"/>
  <headerFooter alignWithMargins="0"/>
  <rowBreaks count="35" manualBreakCount="35">
    <brk id="23" min="6" max="35" man="1"/>
    <brk id="46" min="6" max="35" man="1"/>
    <brk id="68" min="6" max="35" man="1"/>
    <brk id="85" min="6" max="35" man="1"/>
    <brk id="107" max="16383" man="1"/>
    <brk id="131" max="16383" man="1"/>
    <brk id="157" max="16383" man="1"/>
    <brk id="178" max="16383" man="1"/>
    <brk id="199" max="16383" man="1"/>
    <brk id="224" max="16383" man="1"/>
    <brk id="244" max="16383" man="1"/>
    <brk id="270" min="6" max="35" man="1"/>
    <brk id="295" max="16383" man="1"/>
    <brk id="317" max="16383" man="1"/>
    <brk id="342" max="16383" man="1"/>
    <brk id="369" max="16383" man="1"/>
    <brk id="395" min="6" max="35" man="1"/>
    <brk id="423" min="6" max="35" man="1"/>
    <brk id="442" min="6" max="35" man="1"/>
    <brk id="465" max="16383" man="1"/>
    <brk id="484" min="6" max="35" man="1"/>
    <brk id="508" max="16383" man="1"/>
    <brk id="535" min="6" max="35" man="1"/>
    <brk id="564" min="6" max="35" man="1"/>
    <brk id="591" min="6" max="35" man="1"/>
    <brk id="614" min="6" max="35" man="1"/>
    <brk id="635" max="16383" man="1"/>
    <brk id="660" min="6" max="35" man="1"/>
    <brk id="674" min="6" max="35" man="1"/>
    <brk id="699" min="6" max="35" man="1"/>
    <brk id="728" min="6" max="35" man="1"/>
    <brk id="746" max="16383" man="1"/>
    <brk id="769" max="16383" man="1"/>
    <brk id="795" max="16383" man="1"/>
    <brk id="812" max="16383" man="1"/>
  </rowBreaks>
  <colBreaks count="1" manualBreakCount="1">
    <brk id="3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Basic Salaries</vt:lpstr>
      <vt:lpstr>'Basic Salaries'!Print_Area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LY</cp:lastModifiedBy>
  <cp:lastPrinted>2023-12-09T00:35:46Z</cp:lastPrinted>
  <dcterms:created xsi:type="dcterms:W3CDTF">2009-04-29T01:26:55Z</dcterms:created>
  <dcterms:modified xsi:type="dcterms:W3CDTF">2023-12-12T03:45:41Z</dcterms:modified>
</cp:coreProperties>
</file>